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trlProps/ctrlProp19.xml" ContentType="application/vnd.ms-excel.controlproperti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shi Kurokura\Desktop\"/>
    </mc:Choice>
  </mc:AlternateContent>
  <xr:revisionPtr revIDLastSave="0" documentId="13_ncr:1_{E8E6F11B-BB37-4627-B0F3-A2B8205D213B}" xr6:coauthVersionLast="45" xr6:coauthVersionMax="45" xr10:uidLastSave="{00000000-0000-0000-0000-000000000000}"/>
  <bookViews>
    <workbookView xWindow="-108" yWindow="-108" windowWidth="23256" windowHeight="12576" activeTab="2" xr2:uid="{FB29FF23-C480-40D2-8762-D5168A142FA4}"/>
  </bookViews>
  <sheets>
    <sheet name="AB" sheetId="1" r:id="rId1"/>
    <sheet name="AC" sheetId="2" r:id="rId2"/>
    <sheet name="AB対数" sheetId="3" r:id="rId3"/>
    <sheet name="AC対数" sheetId="4" r:id="rId4"/>
  </sheets>
  <externalReferences>
    <externalReference r:id="rId5"/>
    <externalReference r:id="rId6"/>
  </externalReferences>
  <definedNames>
    <definedName name="solver_adj" localSheetId="0" hidden="1">AB!$A$52:$C$52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AB!$B$50</definedName>
    <definedName name="solver_lhs2" localSheetId="0" hidden="1">AB!$C$50</definedName>
    <definedName name="solver_lhs3" localSheetId="0" hidden="1">AB!$C$51</definedName>
    <definedName name="solver_lhs4" localSheetId="0" hidden="1">AB!$C$51</definedName>
    <definedName name="solver_lhs5" localSheetId="0" hidden="1">AB!$C$52</definedName>
    <definedName name="solver_lhs6" localSheetId="0" hidden="1">AB!$O$49</definedName>
    <definedName name="solver_lhs7" localSheetId="0" hidden="1">AB!$O$49</definedName>
    <definedName name="solver_lhs8" localSheetId="0" hidden="1">AB!$O$49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AB!$AB$50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hs1" localSheetId="0" hidden="1">-1</definedName>
    <definedName name="solver_rhs2" localSheetId="0" hidden="1">1+AB!$F$50</definedName>
    <definedName name="solver_rhs3" localSheetId="0" hidden="1">1</definedName>
    <definedName name="solver_rhs4" localSheetId="0" hidden="1">0.1</definedName>
    <definedName name="solver_rhs5" localSheetId="0" hidden="1">0.00001</definedName>
    <definedName name="solver_rhs6" localSheetId="0" hidden="1">-0.1</definedName>
    <definedName name="solver_rhs7" localSheetId="0" hidden="1">-0.1</definedName>
    <definedName name="solver_rhs8" localSheetId="0" hidden="1">-0.1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" i="1" l="1" a="1"/>
  <c r="K1" i="1"/>
  <c r="AD32" i="1" l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  <c r="M2" i="1"/>
  <c r="L67" i="2" l="1"/>
  <c r="L66" i="2"/>
  <c r="J66" i="2"/>
  <c r="I66" i="2"/>
  <c r="J65" i="2"/>
  <c r="I65" i="2"/>
  <c r="AF25" i="1" l="1"/>
  <c r="C50" i="1"/>
  <c r="B50" i="1"/>
  <c r="A50" i="1"/>
  <c r="C51" i="1" l="1"/>
  <c r="T86" i="4" l="1"/>
  <c r="U85" i="4"/>
  <c r="V84" i="4"/>
  <c r="R82" i="4"/>
  <c r="R81" i="4"/>
  <c r="R80" i="4"/>
  <c r="R79" i="4"/>
  <c r="R78" i="4"/>
  <c r="R77" i="4"/>
  <c r="R76" i="4"/>
  <c r="G76" i="4"/>
  <c r="R75" i="4"/>
  <c r="R74" i="4"/>
  <c r="R73" i="4"/>
  <c r="S67" i="4"/>
  <c r="S66" i="4"/>
  <c r="S65" i="4"/>
  <c r="Z64" i="4"/>
  <c r="Y64" i="4"/>
  <c r="AA64" i="4" s="1"/>
  <c r="A64" i="4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63" i="4"/>
  <c r="X62" i="4"/>
  <c r="Y62" i="4" s="1"/>
  <c r="W62" i="4"/>
  <c r="Z60" i="4"/>
  <c r="S60" i="4"/>
  <c r="S61" i="4" s="1"/>
  <c r="R60" i="4"/>
  <c r="S59" i="4"/>
  <c r="H55" i="4"/>
  <c r="G55" i="4"/>
  <c r="I55" i="4" s="1"/>
  <c r="F55" i="4"/>
  <c r="E55" i="4"/>
  <c r="J55" i="4" s="1"/>
  <c r="K55" i="4" s="1"/>
  <c r="L55" i="4" s="1"/>
  <c r="M55" i="4" s="1"/>
  <c r="N55" i="4" s="1"/>
  <c r="I54" i="4"/>
  <c r="H54" i="4"/>
  <c r="G54" i="4"/>
  <c r="F54" i="4"/>
  <c r="E54" i="4"/>
  <c r="I53" i="4"/>
  <c r="G53" i="4"/>
  <c r="F53" i="4"/>
  <c r="H53" i="4" s="1"/>
  <c r="E53" i="4"/>
  <c r="G52" i="4"/>
  <c r="I52" i="4" s="1"/>
  <c r="J52" i="4" s="1"/>
  <c r="K52" i="4" s="1"/>
  <c r="L52" i="4" s="1"/>
  <c r="M52" i="4" s="1"/>
  <c r="N52" i="4" s="1"/>
  <c r="F52" i="4"/>
  <c r="H52" i="4" s="1"/>
  <c r="E52" i="4"/>
  <c r="H51" i="4"/>
  <c r="G51" i="4"/>
  <c r="I51" i="4" s="1"/>
  <c r="F51" i="4"/>
  <c r="E51" i="4"/>
  <c r="J51" i="4" s="1"/>
  <c r="K51" i="4" s="1"/>
  <c r="L51" i="4" s="1"/>
  <c r="M51" i="4" s="1"/>
  <c r="N51" i="4" s="1"/>
  <c r="I50" i="4"/>
  <c r="H50" i="4"/>
  <c r="G50" i="4"/>
  <c r="F50" i="4"/>
  <c r="E50" i="4"/>
  <c r="I49" i="4"/>
  <c r="G49" i="4"/>
  <c r="F49" i="4"/>
  <c r="H49" i="4" s="1"/>
  <c r="E49" i="4"/>
  <c r="G48" i="4"/>
  <c r="I48" i="4" s="1"/>
  <c r="J48" i="4" s="1"/>
  <c r="K48" i="4" s="1"/>
  <c r="L48" i="4" s="1"/>
  <c r="M48" i="4" s="1"/>
  <c r="N48" i="4" s="1"/>
  <c r="F48" i="4"/>
  <c r="H48" i="4" s="1"/>
  <c r="E48" i="4"/>
  <c r="H47" i="4"/>
  <c r="G47" i="4"/>
  <c r="I47" i="4" s="1"/>
  <c r="F47" i="4"/>
  <c r="E47" i="4"/>
  <c r="J47" i="4" s="1"/>
  <c r="K47" i="4" s="1"/>
  <c r="L47" i="4" s="1"/>
  <c r="M47" i="4" s="1"/>
  <c r="N47" i="4" s="1"/>
  <c r="I46" i="4"/>
  <c r="H46" i="4"/>
  <c r="G46" i="4"/>
  <c r="F46" i="4"/>
  <c r="E46" i="4"/>
  <c r="I45" i="4"/>
  <c r="G45" i="4"/>
  <c r="F45" i="4"/>
  <c r="H45" i="4" s="1"/>
  <c r="E45" i="4"/>
  <c r="G44" i="4"/>
  <c r="I44" i="4" s="1"/>
  <c r="F44" i="4"/>
  <c r="H44" i="4" s="1"/>
  <c r="J44" i="4" s="1"/>
  <c r="K44" i="4" s="1"/>
  <c r="L44" i="4" s="1"/>
  <c r="M44" i="4" s="1"/>
  <c r="N44" i="4" s="1"/>
  <c r="E44" i="4"/>
  <c r="H43" i="4"/>
  <c r="G43" i="4"/>
  <c r="I43" i="4" s="1"/>
  <c r="F43" i="4"/>
  <c r="E43" i="4"/>
  <c r="J43" i="4" s="1"/>
  <c r="K43" i="4" s="1"/>
  <c r="L43" i="4" s="1"/>
  <c r="M43" i="4" s="1"/>
  <c r="N43" i="4" s="1"/>
  <c r="I42" i="4"/>
  <c r="H42" i="4"/>
  <c r="G42" i="4"/>
  <c r="F42" i="4"/>
  <c r="E42" i="4"/>
  <c r="I41" i="4"/>
  <c r="G41" i="4"/>
  <c r="F41" i="4"/>
  <c r="H41" i="4" s="1"/>
  <c r="E41" i="4"/>
  <c r="G40" i="4"/>
  <c r="I40" i="4" s="1"/>
  <c r="F40" i="4"/>
  <c r="H40" i="4" s="1"/>
  <c r="E40" i="4"/>
  <c r="H39" i="4"/>
  <c r="G39" i="4"/>
  <c r="I39" i="4" s="1"/>
  <c r="F39" i="4"/>
  <c r="E39" i="4"/>
  <c r="J39" i="4" s="1"/>
  <c r="K39" i="4" s="1"/>
  <c r="L39" i="4" s="1"/>
  <c r="M39" i="4" s="1"/>
  <c r="I38" i="4"/>
  <c r="H38" i="4"/>
  <c r="G38" i="4"/>
  <c r="F38" i="4"/>
  <c r="E38" i="4"/>
  <c r="I37" i="4"/>
  <c r="G37" i="4"/>
  <c r="F37" i="4"/>
  <c r="H37" i="4" s="1"/>
  <c r="E37" i="4"/>
  <c r="G36" i="4"/>
  <c r="I36" i="4" s="1"/>
  <c r="F36" i="4"/>
  <c r="H36" i="4" s="1"/>
  <c r="J36" i="4" s="1"/>
  <c r="K36" i="4" s="1"/>
  <c r="L36" i="4" s="1"/>
  <c r="M36" i="4" s="1"/>
  <c r="N36" i="4" s="1"/>
  <c r="E36" i="4"/>
  <c r="H35" i="4"/>
  <c r="G35" i="4"/>
  <c r="I35" i="4" s="1"/>
  <c r="F35" i="4"/>
  <c r="E35" i="4"/>
  <c r="J35" i="4" s="1"/>
  <c r="K35" i="4" s="1"/>
  <c r="L35" i="4" s="1"/>
  <c r="M35" i="4" s="1"/>
  <c r="N35" i="4" s="1"/>
  <c r="I34" i="4"/>
  <c r="H34" i="4"/>
  <c r="G34" i="4"/>
  <c r="F34" i="4"/>
  <c r="E34" i="4"/>
  <c r="J34" i="4" s="1"/>
  <c r="K34" i="4" s="1"/>
  <c r="L34" i="4" s="1"/>
  <c r="M34" i="4" s="1"/>
  <c r="N34" i="4" s="1"/>
  <c r="I33" i="4"/>
  <c r="G33" i="4"/>
  <c r="F33" i="4"/>
  <c r="H33" i="4" s="1"/>
  <c r="E33" i="4"/>
  <c r="J33" i="4" s="1"/>
  <c r="K33" i="4" s="1"/>
  <c r="L33" i="4" s="1"/>
  <c r="M33" i="4" s="1"/>
  <c r="N33" i="4" s="1"/>
  <c r="I32" i="4"/>
  <c r="G32" i="4"/>
  <c r="F32" i="4"/>
  <c r="H32" i="4" s="1"/>
  <c r="J32" i="4" s="1"/>
  <c r="K32" i="4" s="1"/>
  <c r="L32" i="4" s="1"/>
  <c r="M32" i="4" s="1"/>
  <c r="N32" i="4" s="1"/>
  <c r="E32" i="4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G31" i="4"/>
  <c r="I31" i="4" s="1"/>
  <c r="F31" i="4"/>
  <c r="H31" i="4" s="1"/>
  <c r="E31" i="4"/>
  <c r="G30" i="4"/>
  <c r="I30" i="4" s="1"/>
  <c r="F30" i="4"/>
  <c r="H30" i="4" s="1"/>
  <c r="J30" i="4" s="1"/>
  <c r="K30" i="4" s="1"/>
  <c r="L30" i="4" s="1"/>
  <c r="M30" i="4" s="1"/>
  <c r="N30" i="4" s="1"/>
  <c r="E30" i="4"/>
  <c r="G29" i="4"/>
  <c r="I29" i="4" s="1"/>
  <c r="F29" i="4"/>
  <c r="H29" i="4" s="1"/>
  <c r="J29" i="4" s="1"/>
  <c r="K29" i="4" s="1"/>
  <c r="L29" i="4" s="1"/>
  <c r="M29" i="4" s="1"/>
  <c r="N29" i="4" s="1"/>
  <c r="E29" i="4"/>
  <c r="G28" i="4"/>
  <c r="I28" i="4" s="1"/>
  <c r="F28" i="4"/>
  <c r="H28" i="4" s="1"/>
  <c r="E28" i="4"/>
  <c r="G27" i="4"/>
  <c r="I27" i="4" s="1"/>
  <c r="F27" i="4"/>
  <c r="H27" i="4" s="1"/>
  <c r="E27" i="4"/>
  <c r="G26" i="4"/>
  <c r="I26" i="4" s="1"/>
  <c r="F26" i="4"/>
  <c r="H26" i="4" s="1"/>
  <c r="J26" i="4" s="1"/>
  <c r="K26" i="4" s="1"/>
  <c r="L26" i="4" s="1"/>
  <c r="M26" i="4" s="1"/>
  <c r="N26" i="4" s="1"/>
  <c r="E26" i="4"/>
  <c r="G25" i="4"/>
  <c r="I25" i="4" s="1"/>
  <c r="F25" i="4"/>
  <c r="H25" i="4" s="1"/>
  <c r="J25" i="4" s="1"/>
  <c r="K25" i="4" s="1"/>
  <c r="L25" i="4" s="1"/>
  <c r="M25" i="4" s="1"/>
  <c r="N25" i="4" s="1"/>
  <c r="E25" i="4"/>
  <c r="G24" i="4"/>
  <c r="I24" i="4" s="1"/>
  <c r="F24" i="4"/>
  <c r="H24" i="4" s="1"/>
  <c r="E24" i="4"/>
  <c r="G23" i="4"/>
  <c r="I23" i="4" s="1"/>
  <c r="F23" i="4"/>
  <c r="H23" i="4" s="1"/>
  <c r="E23" i="4"/>
  <c r="G22" i="4"/>
  <c r="I22" i="4" s="1"/>
  <c r="F22" i="4"/>
  <c r="H22" i="4" s="1"/>
  <c r="J22" i="4" s="1"/>
  <c r="K22" i="4" s="1"/>
  <c r="L22" i="4" s="1"/>
  <c r="M22" i="4" s="1"/>
  <c r="N22" i="4" s="1"/>
  <c r="E22" i="4"/>
  <c r="G21" i="4"/>
  <c r="I21" i="4" s="1"/>
  <c r="F21" i="4"/>
  <c r="H21" i="4" s="1"/>
  <c r="J21" i="4" s="1"/>
  <c r="K21" i="4" s="1"/>
  <c r="L21" i="4" s="1"/>
  <c r="M21" i="4" s="1"/>
  <c r="N21" i="4" s="1"/>
  <c r="E21" i="4"/>
  <c r="G20" i="4"/>
  <c r="I20" i="4" s="1"/>
  <c r="F20" i="4"/>
  <c r="H20" i="4" s="1"/>
  <c r="E20" i="4"/>
  <c r="G19" i="4"/>
  <c r="I19" i="4" s="1"/>
  <c r="F19" i="4"/>
  <c r="H19" i="4" s="1"/>
  <c r="E19" i="4"/>
  <c r="G18" i="4"/>
  <c r="I18" i="4" s="1"/>
  <c r="F18" i="4"/>
  <c r="H18" i="4" s="1"/>
  <c r="J18" i="4" s="1"/>
  <c r="K18" i="4" s="1"/>
  <c r="L18" i="4" s="1"/>
  <c r="M18" i="4" s="1"/>
  <c r="N18" i="4" s="1"/>
  <c r="E18" i="4"/>
  <c r="G17" i="4"/>
  <c r="I17" i="4" s="1"/>
  <c r="F17" i="4"/>
  <c r="H17" i="4" s="1"/>
  <c r="J17" i="4" s="1"/>
  <c r="K17" i="4" s="1"/>
  <c r="L17" i="4" s="1"/>
  <c r="M17" i="4" s="1"/>
  <c r="N17" i="4" s="1"/>
  <c r="E17" i="4"/>
  <c r="G16" i="4"/>
  <c r="I16" i="4" s="1"/>
  <c r="F16" i="4"/>
  <c r="H16" i="4" s="1"/>
  <c r="E16" i="4"/>
  <c r="G15" i="4"/>
  <c r="I15" i="4" s="1"/>
  <c r="F15" i="4"/>
  <c r="H15" i="4" s="1"/>
  <c r="E15" i="4"/>
  <c r="G14" i="4"/>
  <c r="I14" i="4" s="1"/>
  <c r="F14" i="4"/>
  <c r="H14" i="4" s="1"/>
  <c r="J14" i="4" s="1"/>
  <c r="K14" i="4" s="1"/>
  <c r="L14" i="4" s="1"/>
  <c r="M14" i="4" s="1"/>
  <c r="N14" i="4" s="1"/>
  <c r="E14" i="4"/>
  <c r="J13" i="4"/>
  <c r="K13" i="4" s="1"/>
  <c r="L13" i="4" s="1"/>
  <c r="M13" i="4" s="1"/>
  <c r="N13" i="4" s="1"/>
  <c r="G13" i="4"/>
  <c r="I13" i="4" s="1"/>
  <c r="F13" i="4"/>
  <c r="H13" i="4" s="1"/>
  <c r="E13" i="4"/>
  <c r="G12" i="4"/>
  <c r="I12" i="4" s="1"/>
  <c r="J12" i="4" s="1"/>
  <c r="K12" i="4" s="1"/>
  <c r="L12" i="4" s="1"/>
  <c r="M12" i="4" s="1"/>
  <c r="N12" i="4" s="1"/>
  <c r="F12" i="4"/>
  <c r="H12" i="4" s="1"/>
  <c r="E12" i="4"/>
  <c r="H11" i="4"/>
  <c r="G11" i="4"/>
  <c r="I11" i="4" s="1"/>
  <c r="F11" i="4"/>
  <c r="E11" i="4"/>
  <c r="J11" i="4" s="1"/>
  <c r="K11" i="4" s="1"/>
  <c r="L11" i="4" s="1"/>
  <c r="M11" i="4" s="1"/>
  <c r="N11" i="4" s="1"/>
  <c r="H10" i="4"/>
  <c r="G10" i="4"/>
  <c r="I10" i="4" s="1"/>
  <c r="F10" i="4"/>
  <c r="E10" i="4"/>
  <c r="H9" i="4"/>
  <c r="G9" i="4"/>
  <c r="I9" i="4" s="1"/>
  <c r="F9" i="4"/>
  <c r="E9" i="4"/>
  <c r="H8" i="4"/>
  <c r="G8" i="4"/>
  <c r="I8" i="4" s="1"/>
  <c r="F8" i="4"/>
  <c r="E8" i="4"/>
  <c r="H7" i="4"/>
  <c r="G7" i="4"/>
  <c r="I7" i="4" s="1"/>
  <c r="F7" i="4"/>
  <c r="E7" i="4"/>
  <c r="H6" i="4"/>
  <c r="G6" i="4"/>
  <c r="I6" i="4" s="1"/>
  <c r="F6" i="4"/>
  <c r="E6" i="4"/>
  <c r="H5" i="4"/>
  <c r="G5" i="4"/>
  <c r="I5" i="4" s="1"/>
  <c r="F5" i="4"/>
  <c r="E5" i="4"/>
  <c r="H4" i="4"/>
  <c r="G4" i="4"/>
  <c r="I4" i="4" s="1"/>
  <c r="F4" i="4"/>
  <c r="E4" i="4"/>
  <c r="H3" i="4"/>
  <c r="G3" i="4"/>
  <c r="I3" i="4" s="1"/>
  <c r="F3" i="4"/>
  <c r="E3" i="4"/>
  <c r="H2" i="4"/>
  <c r="G2" i="4"/>
  <c r="I2" i="4" s="1"/>
  <c r="F2" i="4"/>
  <c r="E2" i="4"/>
  <c r="P71" i="3"/>
  <c r="Q70" i="3"/>
  <c r="V67" i="3"/>
  <c r="R69" i="3" s="1"/>
  <c r="T66" i="3"/>
  <c r="T67" i="3" s="1"/>
  <c r="V65" i="3"/>
  <c r="V63" i="3"/>
  <c r="T62" i="3"/>
  <c r="T63" i="3" s="1"/>
  <c r="T64" i="3" s="1"/>
  <c r="T65" i="3" s="1"/>
  <c r="V61" i="3"/>
  <c r="T60" i="3"/>
  <c r="T61" i="3" s="1"/>
  <c r="V59" i="3"/>
  <c r="T59" i="3"/>
  <c r="P59" i="3"/>
  <c r="Q58" i="3"/>
  <c r="Q56" i="3"/>
  <c r="Q55" i="3"/>
  <c r="W66" i="3" s="1"/>
  <c r="P55" i="3"/>
  <c r="V66" i="3" s="1"/>
  <c r="P52" i="3"/>
  <c r="O52" i="3"/>
  <c r="G48" i="3"/>
  <c r="I48" i="3" s="1"/>
  <c r="F48" i="3"/>
  <c r="H48" i="3" s="1"/>
  <c r="E48" i="3"/>
  <c r="G47" i="3"/>
  <c r="I47" i="3" s="1"/>
  <c r="F47" i="3"/>
  <c r="H47" i="3" s="1"/>
  <c r="E47" i="3"/>
  <c r="O46" i="3"/>
  <c r="G46" i="3"/>
  <c r="I46" i="3" s="1"/>
  <c r="F46" i="3"/>
  <c r="H46" i="3" s="1"/>
  <c r="E46" i="3"/>
  <c r="J46" i="3" s="1"/>
  <c r="K46" i="3" s="1"/>
  <c r="L46" i="3" s="1"/>
  <c r="M46" i="3" s="1"/>
  <c r="N46" i="3" s="1"/>
  <c r="P46" i="3" s="1"/>
  <c r="G45" i="3"/>
  <c r="I45" i="3" s="1"/>
  <c r="F45" i="3"/>
  <c r="H45" i="3" s="1"/>
  <c r="E45" i="3"/>
  <c r="G44" i="3"/>
  <c r="I44" i="3" s="1"/>
  <c r="F44" i="3"/>
  <c r="H44" i="3" s="1"/>
  <c r="E44" i="3"/>
  <c r="G43" i="3"/>
  <c r="I43" i="3" s="1"/>
  <c r="F43" i="3"/>
  <c r="H43" i="3" s="1"/>
  <c r="E43" i="3"/>
  <c r="G42" i="3"/>
  <c r="I42" i="3" s="1"/>
  <c r="F42" i="3"/>
  <c r="H42" i="3" s="1"/>
  <c r="E42" i="3"/>
  <c r="J42" i="3" s="1"/>
  <c r="K42" i="3" s="1"/>
  <c r="L42" i="3" s="1"/>
  <c r="M42" i="3" s="1"/>
  <c r="N42" i="3" s="1"/>
  <c r="P42" i="3" s="1"/>
  <c r="G41" i="3"/>
  <c r="I41" i="3" s="1"/>
  <c r="F41" i="3"/>
  <c r="H41" i="3" s="1"/>
  <c r="E41" i="3"/>
  <c r="G40" i="3"/>
  <c r="I40" i="3" s="1"/>
  <c r="F40" i="3"/>
  <c r="H40" i="3" s="1"/>
  <c r="E40" i="3"/>
  <c r="G39" i="3"/>
  <c r="I39" i="3" s="1"/>
  <c r="F39" i="3"/>
  <c r="H39" i="3" s="1"/>
  <c r="E39" i="3"/>
  <c r="O38" i="3"/>
  <c r="G38" i="3"/>
  <c r="I38" i="3" s="1"/>
  <c r="F38" i="3"/>
  <c r="H38" i="3" s="1"/>
  <c r="E38" i="3"/>
  <c r="J38" i="3" s="1"/>
  <c r="K38" i="3" s="1"/>
  <c r="L38" i="3" s="1"/>
  <c r="M38" i="3" s="1"/>
  <c r="N38" i="3" s="1"/>
  <c r="P38" i="3" s="1"/>
  <c r="G37" i="3"/>
  <c r="I37" i="3" s="1"/>
  <c r="F37" i="3"/>
  <c r="H37" i="3" s="1"/>
  <c r="E37" i="3"/>
  <c r="G36" i="3"/>
  <c r="I36" i="3" s="1"/>
  <c r="F36" i="3"/>
  <c r="H36" i="3" s="1"/>
  <c r="E36" i="3"/>
  <c r="G35" i="3"/>
  <c r="I35" i="3" s="1"/>
  <c r="F35" i="3"/>
  <c r="H35" i="3" s="1"/>
  <c r="E35" i="3"/>
  <c r="G34" i="3"/>
  <c r="I34" i="3" s="1"/>
  <c r="F34" i="3"/>
  <c r="H34" i="3" s="1"/>
  <c r="E34" i="3"/>
  <c r="J34" i="3" s="1"/>
  <c r="K34" i="3" s="1"/>
  <c r="L34" i="3" s="1"/>
  <c r="M34" i="3" s="1"/>
  <c r="N34" i="3" s="1"/>
  <c r="P34" i="3" s="1"/>
  <c r="I33" i="3"/>
  <c r="G33" i="3"/>
  <c r="F33" i="3"/>
  <c r="H33" i="3" s="1"/>
  <c r="E33" i="3"/>
  <c r="G32" i="3"/>
  <c r="I32" i="3" s="1"/>
  <c r="F32" i="3"/>
  <c r="H32" i="3" s="1"/>
  <c r="E32" i="3"/>
  <c r="I31" i="3"/>
  <c r="G31" i="3"/>
  <c r="F31" i="3"/>
  <c r="H31" i="3" s="1"/>
  <c r="E31" i="3"/>
  <c r="J30" i="3"/>
  <c r="K30" i="3" s="1"/>
  <c r="L30" i="3" s="1"/>
  <c r="M30" i="3" s="1"/>
  <c r="N30" i="3" s="1"/>
  <c r="P30" i="3" s="1"/>
  <c r="G30" i="3"/>
  <c r="I30" i="3" s="1"/>
  <c r="F30" i="3"/>
  <c r="H30" i="3" s="1"/>
  <c r="E30" i="3"/>
  <c r="I29" i="3"/>
  <c r="G29" i="3"/>
  <c r="F29" i="3"/>
  <c r="H29" i="3" s="1"/>
  <c r="E29" i="3"/>
  <c r="J29" i="3" s="1"/>
  <c r="K29" i="3" s="1"/>
  <c r="L29" i="3" s="1"/>
  <c r="M29" i="3" s="1"/>
  <c r="N29" i="3" s="1"/>
  <c r="G28" i="3"/>
  <c r="I28" i="3" s="1"/>
  <c r="F28" i="3"/>
  <c r="H28" i="3" s="1"/>
  <c r="E28" i="3"/>
  <c r="J28" i="3" s="1"/>
  <c r="K28" i="3" s="1"/>
  <c r="L28" i="3" s="1"/>
  <c r="M28" i="3" s="1"/>
  <c r="N28" i="3" s="1"/>
  <c r="G27" i="3"/>
  <c r="I27" i="3" s="1"/>
  <c r="F27" i="3"/>
  <c r="H27" i="3" s="1"/>
  <c r="J27" i="3" s="1"/>
  <c r="K27" i="3" s="1"/>
  <c r="L27" i="3" s="1"/>
  <c r="M27" i="3" s="1"/>
  <c r="N27" i="3" s="1"/>
  <c r="E27" i="3"/>
  <c r="G26" i="3"/>
  <c r="I26" i="3" s="1"/>
  <c r="J26" i="3" s="1"/>
  <c r="K26" i="3" s="1"/>
  <c r="L26" i="3" s="1"/>
  <c r="M26" i="3" s="1"/>
  <c r="N26" i="3" s="1"/>
  <c r="F26" i="3"/>
  <c r="H26" i="3" s="1"/>
  <c r="E26" i="3"/>
  <c r="J25" i="3"/>
  <c r="K25" i="3" s="1"/>
  <c r="L25" i="3" s="1"/>
  <c r="M25" i="3" s="1"/>
  <c r="N25" i="3" s="1"/>
  <c r="G25" i="3"/>
  <c r="I25" i="3" s="1"/>
  <c r="F25" i="3"/>
  <c r="H25" i="3" s="1"/>
  <c r="E25" i="3"/>
  <c r="G24" i="3"/>
  <c r="I24" i="3" s="1"/>
  <c r="F24" i="3"/>
  <c r="H24" i="3" s="1"/>
  <c r="J24" i="3" s="1"/>
  <c r="K24" i="3" s="1"/>
  <c r="L24" i="3" s="1"/>
  <c r="M24" i="3" s="1"/>
  <c r="N24" i="3" s="1"/>
  <c r="E24" i="3"/>
  <c r="G23" i="3"/>
  <c r="I23" i="3" s="1"/>
  <c r="F23" i="3"/>
  <c r="H23" i="3" s="1"/>
  <c r="J23" i="3" s="1"/>
  <c r="K23" i="3" s="1"/>
  <c r="L23" i="3" s="1"/>
  <c r="M23" i="3" s="1"/>
  <c r="N23" i="3" s="1"/>
  <c r="E23" i="3"/>
  <c r="G22" i="3"/>
  <c r="I22" i="3" s="1"/>
  <c r="J22" i="3" s="1"/>
  <c r="K22" i="3" s="1"/>
  <c r="L22" i="3" s="1"/>
  <c r="M22" i="3" s="1"/>
  <c r="N22" i="3" s="1"/>
  <c r="F22" i="3"/>
  <c r="H22" i="3" s="1"/>
  <c r="E22" i="3"/>
  <c r="J21" i="3"/>
  <c r="K21" i="3" s="1"/>
  <c r="L21" i="3" s="1"/>
  <c r="M21" i="3" s="1"/>
  <c r="N21" i="3" s="1"/>
  <c r="G21" i="3"/>
  <c r="I21" i="3" s="1"/>
  <c r="F21" i="3"/>
  <c r="H21" i="3" s="1"/>
  <c r="E21" i="3"/>
  <c r="G20" i="3"/>
  <c r="I20" i="3" s="1"/>
  <c r="F20" i="3"/>
  <c r="H20" i="3" s="1"/>
  <c r="J20" i="3" s="1"/>
  <c r="K20" i="3" s="1"/>
  <c r="L20" i="3" s="1"/>
  <c r="M20" i="3" s="1"/>
  <c r="N20" i="3" s="1"/>
  <c r="E20" i="3"/>
  <c r="G19" i="3"/>
  <c r="I19" i="3" s="1"/>
  <c r="F19" i="3"/>
  <c r="H19" i="3" s="1"/>
  <c r="J19" i="3" s="1"/>
  <c r="K19" i="3" s="1"/>
  <c r="L19" i="3" s="1"/>
  <c r="M19" i="3" s="1"/>
  <c r="N19" i="3" s="1"/>
  <c r="E19" i="3"/>
  <c r="G18" i="3"/>
  <c r="I18" i="3" s="1"/>
  <c r="J18" i="3" s="1"/>
  <c r="K18" i="3" s="1"/>
  <c r="L18" i="3" s="1"/>
  <c r="M18" i="3" s="1"/>
  <c r="N18" i="3" s="1"/>
  <c r="F18" i="3"/>
  <c r="H18" i="3" s="1"/>
  <c r="E18" i="3"/>
  <c r="J17" i="3"/>
  <c r="K17" i="3" s="1"/>
  <c r="L17" i="3" s="1"/>
  <c r="M17" i="3" s="1"/>
  <c r="N17" i="3" s="1"/>
  <c r="G17" i="3"/>
  <c r="I17" i="3" s="1"/>
  <c r="F17" i="3"/>
  <c r="H17" i="3" s="1"/>
  <c r="E17" i="3"/>
  <c r="G16" i="3"/>
  <c r="I16" i="3" s="1"/>
  <c r="F16" i="3"/>
  <c r="H16" i="3" s="1"/>
  <c r="J16" i="3" s="1"/>
  <c r="K16" i="3" s="1"/>
  <c r="L16" i="3" s="1"/>
  <c r="M16" i="3" s="1"/>
  <c r="N16" i="3" s="1"/>
  <c r="E16" i="3"/>
  <c r="G15" i="3"/>
  <c r="I15" i="3" s="1"/>
  <c r="F15" i="3"/>
  <c r="H15" i="3" s="1"/>
  <c r="J15" i="3" s="1"/>
  <c r="K15" i="3" s="1"/>
  <c r="L15" i="3" s="1"/>
  <c r="M15" i="3" s="1"/>
  <c r="N15" i="3" s="1"/>
  <c r="E15" i="3"/>
  <c r="G14" i="3"/>
  <c r="I14" i="3" s="1"/>
  <c r="J14" i="3" s="1"/>
  <c r="K14" i="3" s="1"/>
  <c r="L14" i="3" s="1"/>
  <c r="M14" i="3" s="1"/>
  <c r="N14" i="3" s="1"/>
  <c r="F14" i="3"/>
  <c r="H14" i="3" s="1"/>
  <c r="E14" i="3"/>
  <c r="J13" i="3"/>
  <c r="K13" i="3" s="1"/>
  <c r="L13" i="3" s="1"/>
  <c r="M13" i="3" s="1"/>
  <c r="N13" i="3" s="1"/>
  <c r="G13" i="3"/>
  <c r="I13" i="3" s="1"/>
  <c r="F13" i="3"/>
  <c r="H13" i="3" s="1"/>
  <c r="E13" i="3"/>
  <c r="G12" i="3"/>
  <c r="I12" i="3" s="1"/>
  <c r="F12" i="3"/>
  <c r="H12" i="3" s="1"/>
  <c r="J12" i="3" s="1"/>
  <c r="K12" i="3" s="1"/>
  <c r="L12" i="3" s="1"/>
  <c r="M12" i="3" s="1"/>
  <c r="N12" i="3" s="1"/>
  <c r="E12" i="3"/>
  <c r="G11" i="3"/>
  <c r="I11" i="3" s="1"/>
  <c r="F11" i="3"/>
  <c r="H11" i="3" s="1"/>
  <c r="J11" i="3" s="1"/>
  <c r="K11" i="3" s="1"/>
  <c r="L11" i="3" s="1"/>
  <c r="M11" i="3" s="1"/>
  <c r="N11" i="3" s="1"/>
  <c r="E11" i="3"/>
  <c r="G10" i="3"/>
  <c r="I10" i="3" s="1"/>
  <c r="J10" i="3" s="1"/>
  <c r="K10" i="3" s="1"/>
  <c r="L10" i="3" s="1"/>
  <c r="M10" i="3" s="1"/>
  <c r="N10" i="3" s="1"/>
  <c r="F10" i="3"/>
  <c r="H10" i="3" s="1"/>
  <c r="E10" i="3"/>
  <c r="J9" i="3"/>
  <c r="K9" i="3" s="1"/>
  <c r="L9" i="3" s="1"/>
  <c r="M9" i="3" s="1"/>
  <c r="N9" i="3" s="1"/>
  <c r="G9" i="3"/>
  <c r="I9" i="3" s="1"/>
  <c r="F9" i="3"/>
  <c r="H9" i="3" s="1"/>
  <c r="E9" i="3"/>
  <c r="G8" i="3"/>
  <c r="I8" i="3" s="1"/>
  <c r="F8" i="3"/>
  <c r="H8" i="3" s="1"/>
  <c r="J8" i="3" s="1"/>
  <c r="K8" i="3" s="1"/>
  <c r="L8" i="3" s="1"/>
  <c r="M8" i="3" s="1"/>
  <c r="N8" i="3" s="1"/>
  <c r="E8" i="3"/>
  <c r="G7" i="3"/>
  <c r="I7" i="3" s="1"/>
  <c r="F7" i="3"/>
  <c r="H7" i="3" s="1"/>
  <c r="J7" i="3" s="1"/>
  <c r="K7" i="3" s="1"/>
  <c r="L7" i="3" s="1"/>
  <c r="M7" i="3" s="1"/>
  <c r="N7" i="3" s="1"/>
  <c r="E7" i="3"/>
  <c r="H6" i="3"/>
  <c r="J6" i="3" s="1"/>
  <c r="K6" i="3" s="1"/>
  <c r="L6" i="3" s="1"/>
  <c r="M6" i="3" s="1"/>
  <c r="N6" i="3" s="1"/>
  <c r="G6" i="3"/>
  <c r="I6" i="3" s="1"/>
  <c r="F6" i="3"/>
  <c r="E6" i="3"/>
  <c r="H5" i="3"/>
  <c r="J5" i="3" s="1"/>
  <c r="K5" i="3" s="1"/>
  <c r="L5" i="3" s="1"/>
  <c r="M5" i="3" s="1"/>
  <c r="N5" i="3" s="1"/>
  <c r="G5" i="3"/>
  <c r="I5" i="3" s="1"/>
  <c r="F5" i="3"/>
  <c r="E5" i="3"/>
  <c r="H4" i="3"/>
  <c r="J4" i="3" s="1"/>
  <c r="K4" i="3" s="1"/>
  <c r="L4" i="3" s="1"/>
  <c r="M4" i="3" s="1"/>
  <c r="N4" i="3" s="1"/>
  <c r="G4" i="3"/>
  <c r="I4" i="3" s="1"/>
  <c r="F4" i="3"/>
  <c r="E4" i="3"/>
  <c r="H3" i="3"/>
  <c r="J3" i="3" s="1"/>
  <c r="K3" i="3" s="1"/>
  <c r="L3" i="3" s="1"/>
  <c r="M3" i="3" s="1"/>
  <c r="N3" i="3" s="1"/>
  <c r="G3" i="3"/>
  <c r="I3" i="3" s="1"/>
  <c r="F3" i="3"/>
  <c r="E3" i="3"/>
  <c r="H2" i="3"/>
  <c r="J2" i="3" s="1"/>
  <c r="K2" i="3" s="1"/>
  <c r="L2" i="3" s="1"/>
  <c r="M2" i="3" s="1"/>
  <c r="N2" i="3" s="1"/>
  <c r="G2" i="3"/>
  <c r="I2" i="3" s="1"/>
  <c r="F2" i="3"/>
  <c r="E2" i="3"/>
  <c r="P92" i="2"/>
  <c r="P93" i="2" s="1"/>
  <c r="P94" i="2" s="1"/>
  <c r="P95" i="2" s="1"/>
  <c r="P96" i="2" s="1"/>
  <c r="P97" i="2" s="1"/>
  <c r="P98" i="2" s="1"/>
  <c r="P91" i="2"/>
  <c r="V83" i="2"/>
  <c r="W79" i="2"/>
  <c r="W73" i="2"/>
  <c r="W72" i="2"/>
  <c r="W71" i="2"/>
  <c r="W67" i="2"/>
  <c r="P67" i="2"/>
  <c r="W66" i="2"/>
  <c r="W65" i="2"/>
  <c r="V65" i="2"/>
  <c r="P65" i="2"/>
  <c r="P66" i="2" s="1"/>
  <c r="Q66" i="2" s="1"/>
  <c r="W64" i="2"/>
  <c r="T64" i="2"/>
  <c r="T65" i="2" s="1"/>
  <c r="T66" i="2" s="1"/>
  <c r="T67" i="2" s="1"/>
  <c r="T68" i="2" s="1"/>
  <c r="T69" i="2" s="1"/>
  <c r="T70" i="2" s="1"/>
  <c r="T71" i="2" s="1"/>
  <c r="T72" i="2" s="1"/>
  <c r="T73" i="2" s="1"/>
  <c r="T74" i="2" s="1"/>
  <c r="T75" i="2" s="1"/>
  <c r="T76" i="2" s="1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T87" i="2" s="1"/>
  <c r="T88" i="2" s="1"/>
  <c r="Q64" i="2"/>
  <c r="P64" i="2"/>
  <c r="Q63" i="2"/>
  <c r="Q60" i="2"/>
  <c r="P60" i="2"/>
  <c r="V77" i="2" s="1"/>
  <c r="G55" i="2"/>
  <c r="I55" i="2" s="1"/>
  <c r="F55" i="2"/>
  <c r="H55" i="2" s="1"/>
  <c r="J55" i="2" s="1"/>
  <c r="K55" i="2" s="1"/>
  <c r="L55" i="2" s="1"/>
  <c r="M55" i="2" s="1"/>
  <c r="N55" i="2" s="1"/>
  <c r="E55" i="2"/>
  <c r="H54" i="2"/>
  <c r="G54" i="2"/>
  <c r="I54" i="2" s="1"/>
  <c r="F54" i="2"/>
  <c r="E54" i="2"/>
  <c r="I53" i="2"/>
  <c r="H53" i="2"/>
  <c r="J53" i="2" s="1"/>
  <c r="K53" i="2" s="1"/>
  <c r="L53" i="2" s="1"/>
  <c r="M53" i="2" s="1"/>
  <c r="N53" i="2" s="1"/>
  <c r="G53" i="2"/>
  <c r="F53" i="2"/>
  <c r="E53" i="2"/>
  <c r="I52" i="2"/>
  <c r="G52" i="2"/>
  <c r="F52" i="2"/>
  <c r="H52" i="2" s="1"/>
  <c r="E52" i="2"/>
  <c r="J52" i="2" s="1"/>
  <c r="K52" i="2" s="1"/>
  <c r="L52" i="2" s="1"/>
  <c r="M52" i="2" s="1"/>
  <c r="N52" i="2" s="1"/>
  <c r="K51" i="2"/>
  <c r="L51" i="2" s="1"/>
  <c r="M51" i="2" s="1"/>
  <c r="N51" i="2" s="1"/>
  <c r="G51" i="2"/>
  <c r="I51" i="2" s="1"/>
  <c r="F51" i="2"/>
  <c r="H51" i="2" s="1"/>
  <c r="J51" i="2" s="1"/>
  <c r="E51" i="2"/>
  <c r="H50" i="2"/>
  <c r="G50" i="2"/>
  <c r="I50" i="2" s="1"/>
  <c r="F50" i="2"/>
  <c r="E50" i="2"/>
  <c r="I49" i="2"/>
  <c r="H49" i="2"/>
  <c r="G49" i="2"/>
  <c r="F49" i="2"/>
  <c r="E49" i="2"/>
  <c r="I48" i="2"/>
  <c r="G48" i="2"/>
  <c r="F48" i="2"/>
  <c r="H48" i="2" s="1"/>
  <c r="E48" i="2"/>
  <c r="J48" i="2" s="1"/>
  <c r="K48" i="2" s="1"/>
  <c r="L48" i="2" s="1"/>
  <c r="M48" i="2" s="1"/>
  <c r="N48" i="2" s="1"/>
  <c r="J47" i="2"/>
  <c r="K47" i="2" s="1"/>
  <c r="L47" i="2" s="1"/>
  <c r="M47" i="2" s="1"/>
  <c r="N47" i="2" s="1"/>
  <c r="G47" i="2"/>
  <c r="I47" i="2" s="1"/>
  <c r="F47" i="2"/>
  <c r="H47" i="2" s="1"/>
  <c r="E47" i="2"/>
  <c r="H46" i="2"/>
  <c r="G46" i="2"/>
  <c r="I46" i="2" s="1"/>
  <c r="F46" i="2"/>
  <c r="E46" i="2"/>
  <c r="M45" i="2"/>
  <c r="N45" i="2" s="1"/>
  <c r="O45" i="2" s="1"/>
  <c r="I45" i="2"/>
  <c r="H45" i="2"/>
  <c r="J45" i="2" s="1"/>
  <c r="K45" i="2" s="1"/>
  <c r="L45" i="2" s="1"/>
  <c r="G45" i="2"/>
  <c r="F45" i="2"/>
  <c r="E45" i="2"/>
  <c r="I44" i="2"/>
  <c r="G44" i="2"/>
  <c r="F44" i="2"/>
  <c r="H44" i="2" s="1"/>
  <c r="E44" i="2"/>
  <c r="J44" i="2" s="1"/>
  <c r="K44" i="2" s="1"/>
  <c r="L44" i="2" s="1"/>
  <c r="M44" i="2" s="1"/>
  <c r="N44" i="2" s="1"/>
  <c r="G43" i="2"/>
  <c r="I43" i="2" s="1"/>
  <c r="F43" i="2"/>
  <c r="H43" i="2" s="1"/>
  <c r="J43" i="2" s="1"/>
  <c r="K43" i="2" s="1"/>
  <c r="L43" i="2" s="1"/>
  <c r="M43" i="2" s="1"/>
  <c r="N43" i="2" s="1"/>
  <c r="E43" i="2"/>
  <c r="H42" i="2"/>
  <c r="G42" i="2"/>
  <c r="I42" i="2" s="1"/>
  <c r="F42" i="2"/>
  <c r="E42" i="2"/>
  <c r="N41" i="2"/>
  <c r="O41" i="2" s="1"/>
  <c r="I41" i="2"/>
  <c r="H41" i="2"/>
  <c r="G41" i="2"/>
  <c r="F41" i="2"/>
  <c r="E41" i="2"/>
  <c r="J41" i="2" s="1"/>
  <c r="K41" i="2" s="1"/>
  <c r="L41" i="2" s="1"/>
  <c r="M41" i="2" s="1"/>
  <c r="K40" i="2"/>
  <c r="L40" i="2" s="1"/>
  <c r="M40" i="2" s="1"/>
  <c r="N40" i="2" s="1"/>
  <c r="G40" i="2"/>
  <c r="I40" i="2" s="1"/>
  <c r="F40" i="2"/>
  <c r="H40" i="2" s="1"/>
  <c r="E40" i="2"/>
  <c r="J40" i="2" s="1"/>
  <c r="H39" i="2"/>
  <c r="J39" i="2" s="1"/>
  <c r="K39" i="2" s="1"/>
  <c r="L39" i="2" s="1"/>
  <c r="M39" i="2" s="1"/>
  <c r="N39" i="2" s="1"/>
  <c r="G39" i="2"/>
  <c r="I39" i="2" s="1"/>
  <c r="F39" i="2"/>
  <c r="E39" i="2"/>
  <c r="H38" i="2"/>
  <c r="G38" i="2"/>
  <c r="I38" i="2" s="1"/>
  <c r="F38" i="2"/>
  <c r="E38" i="2"/>
  <c r="I37" i="2"/>
  <c r="G37" i="2"/>
  <c r="F37" i="2"/>
  <c r="H37" i="2" s="1"/>
  <c r="J37" i="2" s="1"/>
  <c r="K37" i="2" s="1"/>
  <c r="L37" i="2" s="1"/>
  <c r="M37" i="2" s="1"/>
  <c r="N37" i="2" s="1"/>
  <c r="E37" i="2"/>
  <c r="I36" i="2"/>
  <c r="G36" i="2"/>
  <c r="F36" i="2"/>
  <c r="H36" i="2" s="1"/>
  <c r="E36" i="2"/>
  <c r="J36" i="2" s="1"/>
  <c r="K36" i="2" s="1"/>
  <c r="L36" i="2" s="1"/>
  <c r="M36" i="2" s="1"/>
  <c r="N36" i="2" s="1"/>
  <c r="G35" i="2"/>
  <c r="I35" i="2" s="1"/>
  <c r="F35" i="2"/>
  <c r="H35" i="2" s="1"/>
  <c r="E35" i="2"/>
  <c r="P34" i="2"/>
  <c r="O34" i="2"/>
  <c r="K34" i="2"/>
  <c r="L34" i="2" s="1"/>
  <c r="M34" i="2" s="1"/>
  <c r="N34" i="2" s="1"/>
  <c r="I34" i="2"/>
  <c r="H34" i="2"/>
  <c r="G34" i="2"/>
  <c r="F34" i="2"/>
  <c r="E34" i="2"/>
  <c r="J34" i="2" s="1"/>
  <c r="M33" i="2"/>
  <c r="N33" i="2" s="1"/>
  <c r="I33" i="2"/>
  <c r="H33" i="2"/>
  <c r="G33" i="2"/>
  <c r="F33" i="2"/>
  <c r="E33" i="2"/>
  <c r="J33" i="2" s="1"/>
  <c r="K33" i="2" s="1"/>
  <c r="L33" i="2" s="1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K32" i="2"/>
  <c r="L32" i="2" s="1"/>
  <c r="M32" i="2" s="1"/>
  <c r="N32" i="2" s="1"/>
  <c r="G32" i="2"/>
  <c r="I32" i="2" s="1"/>
  <c r="F32" i="2"/>
  <c r="H32" i="2" s="1"/>
  <c r="E32" i="2"/>
  <c r="J32" i="2" s="1"/>
  <c r="A32" i="2"/>
  <c r="J31" i="2"/>
  <c r="K31" i="2" s="1"/>
  <c r="L31" i="2" s="1"/>
  <c r="M31" i="2" s="1"/>
  <c r="N31" i="2" s="1"/>
  <c r="G31" i="2"/>
  <c r="I31" i="2" s="1"/>
  <c r="F31" i="2"/>
  <c r="H31" i="2" s="1"/>
  <c r="E31" i="2"/>
  <c r="H30" i="2"/>
  <c r="G30" i="2"/>
  <c r="I30" i="2" s="1"/>
  <c r="F30" i="2"/>
  <c r="E30" i="2"/>
  <c r="G29" i="2"/>
  <c r="I29" i="2" s="1"/>
  <c r="F29" i="2"/>
  <c r="H29" i="2" s="1"/>
  <c r="J29" i="2" s="1"/>
  <c r="K29" i="2" s="1"/>
  <c r="L29" i="2" s="1"/>
  <c r="M29" i="2" s="1"/>
  <c r="N29" i="2" s="1"/>
  <c r="E29" i="2"/>
  <c r="J28" i="2"/>
  <c r="K28" i="2" s="1"/>
  <c r="L28" i="2" s="1"/>
  <c r="M28" i="2" s="1"/>
  <c r="N28" i="2" s="1"/>
  <c r="G28" i="2"/>
  <c r="I28" i="2" s="1"/>
  <c r="F28" i="2"/>
  <c r="H28" i="2" s="1"/>
  <c r="E28" i="2"/>
  <c r="G27" i="2"/>
  <c r="I27" i="2" s="1"/>
  <c r="J27" i="2" s="1"/>
  <c r="K27" i="2" s="1"/>
  <c r="L27" i="2" s="1"/>
  <c r="M27" i="2" s="1"/>
  <c r="N27" i="2" s="1"/>
  <c r="F27" i="2"/>
  <c r="H27" i="2" s="1"/>
  <c r="E27" i="2"/>
  <c r="G26" i="2"/>
  <c r="I26" i="2" s="1"/>
  <c r="F26" i="2"/>
  <c r="H26" i="2" s="1"/>
  <c r="J26" i="2" s="1"/>
  <c r="K26" i="2" s="1"/>
  <c r="L26" i="2" s="1"/>
  <c r="M26" i="2" s="1"/>
  <c r="N26" i="2" s="1"/>
  <c r="E26" i="2"/>
  <c r="G25" i="2"/>
  <c r="I25" i="2" s="1"/>
  <c r="F25" i="2"/>
  <c r="H25" i="2" s="1"/>
  <c r="J25" i="2" s="1"/>
  <c r="K25" i="2" s="1"/>
  <c r="L25" i="2" s="1"/>
  <c r="M25" i="2" s="1"/>
  <c r="N25" i="2" s="1"/>
  <c r="E25" i="2"/>
  <c r="J24" i="2"/>
  <c r="K24" i="2" s="1"/>
  <c r="L24" i="2" s="1"/>
  <c r="M24" i="2" s="1"/>
  <c r="N24" i="2" s="1"/>
  <c r="G24" i="2"/>
  <c r="I24" i="2" s="1"/>
  <c r="F24" i="2"/>
  <c r="H24" i="2" s="1"/>
  <c r="E24" i="2"/>
  <c r="G23" i="2"/>
  <c r="I23" i="2" s="1"/>
  <c r="J23" i="2" s="1"/>
  <c r="K23" i="2" s="1"/>
  <c r="L23" i="2" s="1"/>
  <c r="M23" i="2" s="1"/>
  <c r="N23" i="2" s="1"/>
  <c r="F23" i="2"/>
  <c r="H23" i="2" s="1"/>
  <c r="E23" i="2"/>
  <c r="H22" i="2"/>
  <c r="J22" i="2" s="1"/>
  <c r="K22" i="2" s="1"/>
  <c r="L22" i="2" s="1"/>
  <c r="M22" i="2" s="1"/>
  <c r="N22" i="2" s="1"/>
  <c r="G22" i="2"/>
  <c r="I22" i="2" s="1"/>
  <c r="F22" i="2"/>
  <c r="E22" i="2"/>
  <c r="G21" i="2"/>
  <c r="I21" i="2" s="1"/>
  <c r="F21" i="2"/>
  <c r="H21" i="2" s="1"/>
  <c r="J21" i="2" s="1"/>
  <c r="K21" i="2" s="1"/>
  <c r="L21" i="2" s="1"/>
  <c r="M21" i="2" s="1"/>
  <c r="N21" i="2" s="1"/>
  <c r="E21" i="2"/>
  <c r="H20" i="2"/>
  <c r="J20" i="2" s="1"/>
  <c r="K20" i="2" s="1"/>
  <c r="L20" i="2" s="1"/>
  <c r="M20" i="2" s="1"/>
  <c r="N20" i="2" s="1"/>
  <c r="G20" i="2"/>
  <c r="I20" i="2" s="1"/>
  <c r="F20" i="2"/>
  <c r="E20" i="2"/>
  <c r="G19" i="2"/>
  <c r="I19" i="2" s="1"/>
  <c r="F19" i="2"/>
  <c r="H19" i="2" s="1"/>
  <c r="J19" i="2" s="1"/>
  <c r="K19" i="2" s="1"/>
  <c r="L19" i="2" s="1"/>
  <c r="M19" i="2" s="1"/>
  <c r="N19" i="2" s="1"/>
  <c r="E19" i="2"/>
  <c r="H18" i="2"/>
  <c r="J18" i="2" s="1"/>
  <c r="K18" i="2" s="1"/>
  <c r="L18" i="2" s="1"/>
  <c r="M18" i="2" s="1"/>
  <c r="N18" i="2" s="1"/>
  <c r="G18" i="2"/>
  <c r="I18" i="2" s="1"/>
  <c r="F18" i="2"/>
  <c r="E18" i="2"/>
  <c r="G17" i="2"/>
  <c r="I17" i="2" s="1"/>
  <c r="F17" i="2"/>
  <c r="H17" i="2" s="1"/>
  <c r="J17" i="2" s="1"/>
  <c r="K17" i="2" s="1"/>
  <c r="L17" i="2" s="1"/>
  <c r="M17" i="2" s="1"/>
  <c r="N17" i="2" s="1"/>
  <c r="E17" i="2"/>
  <c r="H16" i="2"/>
  <c r="J16" i="2" s="1"/>
  <c r="K16" i="2" s="1"/>
  <c r="L16" i="2" s="1"/>
  <c r="M16" i="2" s="1"/>
  <c r="N16" i="2" s="1"/>
  <c r="G16" i="2"/>
  <c r="I16" i="2" s="1"/>
  <c r="F16" i="2"/>
  <c r="E16" i="2"/>
  <c r="G15" i="2"/>
  <c r="I15" i="2" s="1"/>
  <c r="F15" i="2"/>
  <c r="H15" i="2" s="1"/>
  <c r="J15" i="2" s="1"/>
  <c r="K15" i="2" s="1"/>
  <c r="L15" i="2" s="1"/>
  <c r="M15" i="2" s="1"/>
  <c r="N15" i="2" s="1"/>
  <c r="E15" i="2"/>
  <c r="H14" i="2"/>
  <c r="J14" i="2" s="1"/>
  <c r="K14" i="2" s="1"/>
  <c r="L14" i="2" s="1"/>
  <c r="M14" i="2" s="1"/>
  <c r="N14" i="2" s="1"/>
  <c r="G14" i="2"/>
  <c r="I14" i="2" s="1"/>
  <c r="F14" i="2"/>
  <c r="E14" i="2"/>
  <c r="G13" i="2"/>
  <c r="I13" i="2" s="1"/>
  <c r="F13" i="2"/>
  <c r="H13" i="2" s="1"/>
  <c r="J13" i="2" s="1"/>
  <c r="K13" i="2" s="1"/>
  <c r="L13" i="2" s="1"/>
  <c r="M13" i="2" s="1"/>
  <c r="N13" i="2" s="1"/>
  <c r="E13" i="2"/>
  <c r="H12" i="2"/>
  <c r="J12" i="2" s="1"/>
  <c r="K12" i="2" s="1"/>
  <c r="L12" i="2" s="1"/>
  <c r="M12" i="2" s="1"/>
  <c r="N12" i="2" s="1"/>
  <c r="G12" i="2"/>
  <c r="I12" i="2" s="1"/>
  <c r="F12" i="2"/>
  <c r="E12" i="2"/>
  <c r="G11" i="2"/>
  <c r="I11" i="2" s="1"/>
  <c r="F11" i="2"/>
  <c r="H11" i="2" s="1"/>
  <c r="J11" i="2" s="1"/>
  <c r="K11" i="2" s="1"/>
  <c r="L11" i="2" s="1"/>
  <c r="M11" i="2" s="1"/>
  <c r="N11" i="2" s="1"/>
  <c r="E11" i="2"/>
  <c r="H10" i="2"/>
  <c r="J10" i="2" s="1"/>
  <c r="K10" i="2" s="1"/>
  <c r="L10" i="2" s="1"/>
  <c r="M10" i="2" s="1"/>
  <c r="N10" i="2" s="1"/>
  <c r="G10" i="2"/>
  <c r="I10" i="2" s="1"/>
  <c r="F10" i="2"/>
  <c r="E10" i="2"/>
  <c r="G9" i="2"/>
  <c r="I9" i="2" s="1"/>
  <c r="F9" i="2"/>
  <c r="H9" i="2" s="1"/>
  <c r="J9" i="2" s="1"/>
  <c r="K9" i="2" s="1"/>
  <c r="L9" i="2" s="1"/>
  <c r="M9" i="2" s="1"/>
  <c r="N9" i="2" s="1"/>
  <c r="E9" i="2"/>
  <c r="H8" i="2"/>
  <c r="J8" i="2" s="1"/>
  <c r="K8" i="2" s="1"/>
  <c r="L8" i="2" s="1"/>
  <c r="M8" i="2" s="1"/>
  <c r="N8" i="2" s="1"/>
  <c r="G8" i="2"/>
  <c r="I8" i="2" s="1"/>
  <c r="F8" i="2"/>
  <c r="E8" i="2"/>
  <c r="G7" i="2"/>
  <c r="I7" i="2" s="1"/>
  <c r="F7" i="2"/>
  <c r="H7" i="2" s="1"/>
  <c r="J7" i="2" s="1"/>
  <c r="K7" i="2" s="1"/>
  <c r="L7" i="2" s="1"/>
  <c r="M7" i="2" s="1"/>
  <c r="N7" i="2" s="1"/>
  <c r="E7" i="2"/>
  <c r="H6" i="2"/>
  <c r="J6" i="2" s="1"/>
  <c r="K6" i="2" s="1"/>
  <c r="L6" i="2" s="1"/>
  <c r="M6" i="2" s="1"/>
  <c r="N6" i="2" s="1"/>
  <c r="G6" i="2"/>
  <c r="I6" i="2" s="1"/>
  <c r="F6" i="2"/>
  <c r="E6" i="2"/>
  <c r="G5" i="2"/>
  <c r="I5" i="2" s="1"/>
  <c r="F5" i="2"/>
  <c r="H5" i="2" s="1"/>
  <c r="J5" i="2" s="1"/>
  <c r="K5" i="2" s="1"/>
  <c r="L5" i="2" s="1"/>
  <c r="M5" i="2" s="1"/>
  <c r="N5" i="2" s="1"/>
  <c r="E5" i="2"/>
  <c r="T4" i="2"/>
  <c r="I4" i="2"/>
  <c r="H4" i="2"/>
  <c r="G4" i="2"/>
  <c r="F4" i="2"/>
  <c r="E4" i="2"/>
  <c r="J4" i="2" s="1"/>
  <c r="K4" i="2" s="1"/>
  <c r="L4" i="2" s="1"/>
  <c r="M4" i="2" s="1"/>
  <c r="N4" i="2" s="1"/>
  <c r="H3" i="2"/>
  <c r="G3" i="2"/>
  <c r="I3" i="2" s="1"/>
  <c r="F3" i="2"/>
  <c r="E3" i="2"/>
  <c r="K2" i="2"/>
  <c r="L2" i="2" s="1"/>
  <c r="M2" i="2" s="1"/>
  <c r="I2" i="2"/>
  <c r="H2" i="2"/>
  <c r="G2" i="2"/>
  <c r="F2" i="2"/>
  <c r="E2" i="2"/>
  <c r="J2" i="2" s="1"/>
  <c r="P13" i="4" l="1"/>
  <c r="O13" i="4"/>
  <c r="J2" i="4"/>
  <c r="K2" i="4" s="1"/>
  <c r="L2" i="4" s="1"/>
  <c r="M2" i="4" s="1"/>
  <c r="J3" i="4"/>
  <c r="K3" i="4" s="1"/>
  <c r="L3" i="4" s="1"/>
  <c r="M3" i="4" s="1"/>
  <c r="N3" i="4" s="1"/>
  <c r="J4" i="4"/>
  <c r="K4" i="4" s="1"/>
  <c r="L4" i="4" s="1"/>
  <c r="M4" i="4" s="1"/>
  <c r="N4" i="4" s="1"/>
  <c r="J5" i="4"/>
  <c r="K5" i="4" s="1"/>
  <c r="L5" i="4" s="1"/>
  <c r="M5" i="4" s="1"/>
  <c r="N5" i="4" s="1"/>
  <c r="J6" i="4"/>
  <c r="K6" i="4" s="1"/>
  <c r="L6" i="4" s="1"/>
  <c r="M6" i="4" s="1"/>
  <c r="N6" i="4" s="1"/>
  <c r="J7" i="4"/>
  <c r="K7" i="4" s="1"/>
  <c r="L7" i="4" s="1"/>
  <c r="M7" i="4" s="1"/>
  <c r="N7" i="4" s="1"/>
  <c r="J8" i="4"/>
  <c r="K8" i="4" s="1"/>
  <c r="L8" i="4" s="1"/>
  <c r="M8" i="4" s="1"/>
  <c r="N8" i="4" s="1"/>
  <c r="J9" i="4"/>
  <c r="K9" i="4" s="1"/>
  <c r="L9" i="4" s="1"/>
  <c r="M9" i="4" s="1"/>
  <c r="N9" i="4" s="1"/>
  <c r="J10" i="4"/>
  <c r="K10" i="4" s="1"/>
  <c r="L10" i="4" s="1"/>
  <c r="M10" i="4" s="1"/>
  <c r="P32" i="4"/>
  <c r="O32" i="4"/>
  <c r="P35" i="4"/>
  <c r="O35" i="4"/>
  <c r="L68" i="4"/>
  <c r="L71" i="4" s="1"/>
  <c r="N39" i="4"/>
  <c r="P43" i="4"/>
  <c r="O43" i="4"/>
  <c r="P47" i="4"/>
  <c r="O47" i="4"/>
  <c r="P51" i="4"/>
  <c r="O51" i="4"/>
  <c r="P55" i="4"/>
  <c r="O55" i="4"/>
  <c r="P12" i="4"/>
  <c r="O12" i="4"/>
  <c r="P11" i="4"/>
  <c r="O11" i="4"/>
  <c r="P14" i="4"/>
  <c r="O14" i="4"/>
  <c r="P18" i="4"/>
  <c r="O18" i="4"/>
  <c r="P22" i="4"/>
  <c r="O22" i="4"/>
  <c r="P26" i="4"/>
  <c r="O26" i="4"/>
  <c r="P30" i="4"/>
  <c r="O30" i="4"/>
  <c r="P33" i="4"/>
  <c r="O33" i="4"/>
  <c r="P17" i="4"/>
  <c r="O17" i="4"/>
  <c r="P21" i="4"/>
  <c r="O21" i="4"/>
  <c r="P25" i="4"/>
  <c r="O25" i="4"/>
  <c r="P29" i="4"/>
  <c r="O29" i="4"/>
  <c r="P36" i="4"/>
  <c r="O36" i="4"/>
  <c r="O34" i="4"/>
  <c r="P34" i="4"/>
  <c r="P52" i="4"/>
  <c r="O52" i="4"/>
  <c r="U66" i="4"/>
  <c r="S77" i="4" s="1"/>
  <c r="P44" i="4"/>
  <c r="O44" i="4"/>
  <c r="J15" i="4"/>
  <c r="K15" i="4" s="1"/>
  <c r="L15" i="4" s="1"/>
  <c r="M15" i="4" s="1"/>
  <c r="N15" i="4" s="1"/>
  <c r="J19" i="4"/>
  <c r="K19" i="4" s="1"/>
  <c r="L19" i="4" s="1"/>
  <c r="M19" i="4" s="1"/>
  <c r="N19" i="4" s="1"/>
  <c r="J23" i="4"/>
  <c r="K23" i="4" s="1"/>
  <c r="L23" i="4" s="1"/>
  <c r="M23" i="4" s="1"/>
  <c r="N23" i="4" s="1"/>
  <c r="J27" i="4"/>
  <c r="K27" i="4" s="1"/>
  <c r="L27" i="4" s="1"/>
  <c r="M27" i="4" s="1"/>
  <c r="N27" i="4" s="1"/>
  <c r="J31" i="4"/>
  <c r="K31" i="4" s="1"/>
  <c r="L31" i="4" s="1"/>
  <c r="M31" i="4" s="1"/>
  <c r="N31" i="4" s="1"/>
  <c r="J40" i="4"/>
  <c r="K40" i="4" s="1"/>
  <c r="L40" i="4" s="1"/>
  <c r="M40" i="4" s="1"/>
  <c r="N40" i="4" s="1"/>
  <c r="T71" i="4"/>
  <c r="T62" i="4"/>
  <c r="T70" i="4"/>
  <c r="T69" i="4"/>
  <c r="T68" i="4"/>
  <c r="T64" i="4"/>
  <c r="T63" i="4"/>
  <c r="T67" i="4"/>
  <c r="U67" i="4" s="1"/>
  <c r="S78" i="4" s="1"/>
  <c r="T66" i="4"/>
  <c r="T65" i="4"/>
  <c r="T61" i="4"/>
  <c r="J16" i="4"/>
  <c r="K16" i="4" s="1"/>
  <c r="L16" i="4" s="1"/>
  <c r="M16" i="4" s="1"/>
  <c r="N16" i="4" s="1"/>
  <c r="J20" i="4"/>
  <c r="K20" i="4" s="1"/>
  <c r="L20" i="4" s="1"/>
  <c r="M20" i="4" s="1"/>
  <c r="N20" i="4" s="1"/>
  <c r="J24" i="4"/>
  <c r="K24" i="4" s="1"/>
  <c r="L24" i="4" s="1"/>
  <c r="M24" i="4" s="1"/>
  <c r="J28" i="4"/>
  <c r="K28" i="4" s="1"/>
  <c r="L28" i="4" s="1"/>
  <c r="M28" i="4" s="1"/>
  <c r="N28" i="4" s="1"/>
  <c r="P48" i="4"/>
  <c r="O48" i="4"/>
  <c r="T87" i="4"/>
  <c r="U86" i="4"/>
  <c r="J38" i="4"/>
  <c r="K38" i="4" s="1"/>
  <c r="L38" i="4" s="1"/>
  <c r="M38" i="4" s="1"/>
  <c r="N38" i="4" s="1"/>
  <c r="J42" i="4"/>
  <c r="K42" i="4" s="1"/>
  <c r="L42" i="4" s="1"/>
  <c r="M42" i="4" s="1"/>
  <c r="N42" i="4" s="1"/>
  <c r="J46" i="4"/>
  <c r="K46" i="4" s="1"/>
  <c r="L46" i="4" s="1"/>
  <c r="M46" i="4" s="1"/>
  <c r="J50" i="4"/>
  <c r="K50" i="4" s="1"/>
  <c r="L50" i="4" s="1"/>
  <c r="M50" i="4" s="1"/>
  <c r="N50" i="4" s="1"/>
  <c r="J54" i="4"/>
  <c r="K54" i="4" s="1"/>
  <c r="L54" i="4" s="1"/>
  <c r="M54" i="4" s="1"/>
  <c r="N54" i="4" s="1"/>
  <c r="U61" i="4"/>
  <c r="J37" i="4"/>
  <c r="K37" i="4" s="1"/>
  <c r="L37" i="4" s="1"/>
  <c r="M37" i="4" s="1"/>
  <c r="N37" i="4" s="1"/>
  <c r="J41" i="4"/>
  <c r="K41" i="4" s="1"/>
  <c r="L41" i="4" s="1"/>
  <c r="M41" i="4" s="1"/>
  <c r="N41" i="4" s="1"/>
  <c r="J45" i="4"/>
  <c r="K45" i="4" s="1"/>
  <c r="L45" i="4" s="1"/>
  <c r="M45" i="4" s="1"/>
  <c r="N45" i="4" s="1"/>
  <c r="J49" i="4"/>
  <c r="K49" i="4" s="1"/>
  <c r="L49" i="4" s="1"/>
  <c r="M49" i="4" s="1"/>
  <c r="N49" i="4" s="1"/>
  <c r="J53" i="4"/>
  <c r="K53" i="4" s="1"/>
  <c r="L53" i="4" s="1"/>
  <c r="M53" i="4" s="1"/>
  <c r="N53" i="4" s="1"/>
  <c r="U65" i="4"/>
  <c r="S76" i="4" s="1"/>
  <c r="S63" i="4"/>
  <c r="U63" i="4" s="1"/>
  <c r="S74" i="4" s="1"/>
  <c r="S64" i="4"/>
  <c r="U64" i="4" s="1"/>
  <c r="S75" i="4" s="1"/>
  <c r="S68" i="4"/>
  <c r="U68" i="4" s="1"/>
  <c r="S79" i="4" s="1"/>
  <c r="S69" i="4"/>
  <c r="U69" i="4" s="1"/>
  <c r="S80" i="4" s="1"/>
  <c r="S70" i="4"/>
  <c r="U70" i="4" s="1"/>
  <c r="S81" i="4" s="1"/>
  <c r="S62" i="4"/>
  <c r="U62" i="4" s="1"/>
  <c r="S73" i="4" s="1"/>
  <c r="S71" i="4"/>
  <c r="U71" i="4" s="1"/>
  <c r="S82" i="4" s="1"/>
  <c r="O2" i="3"/>
  <c r="P2" i="3"/>
  <c r="O5" i="3"/>
  <c r="P5" i="3"/>
  <c r="P17" i="3"/>
  <c r="O17" i="3"/>
  <c r="P29" i="3"/>
  <c r="O29" i="3"/>
  <c r="P8" i="3"/>
  <c r="O8" i="3"/>
  <c r="P10" i="3"/>
  <c r="O10" i="3"/>
  <c r="P19" i="3"/>
  <c r="O19" i="3"/>
  <c r="P21" i="3"/>
  <c r="O21" i="3"/>
  <c r="P24" i="3"/>
  <c r="O24" i="3"/>
  <c r="P26" i="3"/>
  <c r="O26" i="3"/>
  <c r="P28" i="3"/>
  <c r="O28" i="3"/>
  <c r="O3" i="3"/>
  <c r="P3" i="3"/>
  <c r="P6" i="3"/>
  <c r="O6" i="3"/>
  <c r="P22" i="3"/>
  <c r="O22" i="3"/>
  <c r="P7" i="3"/>
  <c r="O7" i="3"/>
  <c r="P9" i="3"/>
  <c r="O9" i="3"/>
  <c r="P12" i="3"/>
  <c r="O12" i="3"/>
  <c r="P14" i="3"/>
  <c r="O14" i="3"/>
  <c r="P23" i="3"/>
  <c r="O23" i="3"/>
  <c r="P25" i="3"/>
  <c r="O25" i="3"/>
  <c r="O4" i="3"/>
  <c r="P4" i="3"/>
  <c r="P15" i="3"/>
  <c r="O15" i="3"/>
  <c r="P20" i="3"/>
  <c r="O20" i="3"/>
  <c r="P11" i="3"/>
  <c r="O11" i="3"/>
  <c r="P13" i="3"/>
  <c r="O13" i="3"/>
  <c r="P16" i="3"/>
  <c r="O16" i="3"/>
  <c r="P18" i="3"/>
  <c r="O18" i="3"/>
  <c r="P27" i="3"/>
  <c r="O27" i="3"/>
  <c r="O30" i="3"/>
  <c r="J31" i="3"/>
  <c r="K31" i="3" s="1"/>
  <c r="L31" i="3" s="1"/>
  <c r="M31" i="3" s="1"/>
  <c r="N31" i="3" s="1"/>
  <c r="O34" i="3"/>
  <c r="O42" i="3"/>
  <c r="P60" i="3"/>
  <c r="Q59" i="3"/>
  <c r="P72" i="3"/>
  <c r="Q71" i="3"/>
  <c r="J33" i="3"/>
  <c r="K33" i="3" s="1"/>
  <c r="L33" i="3" s="1"/>
  <c r="M33" i="3" s="1"/>
  <c r="N33" i="3" s="1"/>
  <c r="J35" i="3"/>
  <c r="K35" i="3" s="1"/>
  <c r="L35" i="3" s="1"/>
  <c r="M35" i="3" s="1"/>
  <c r="N35" i="3" s="1"/>
  <c r="J39" i="3"/>
  <c r="K39" i="3" s="1"/>
  <c r="L39" i="3" s="1"/>
  <c r="M39" i="3" s="1"/>
  <c r="N39" i="3" s="1"/>
  <c r="J43" i="3"/>
  <c r="K43" i="3" s="1"/>
  <c r="L43" i="3" s="1"/>
  <c r="M43" i="3" s="1"/>
  <c r="N43" i="3" s="1"/>
  <c r="J47" i="3"/>
  <c r="K47" i="3" s="1"/>
  <c r="L47" i="3" s="1"/>
  <c r="M47" i="3" s="1"/>
  <c r="N47" i="3" s="1"/>
  <c r="U66" i="3"/>
  <c r="J32" i="3"/>
  <c r="K32" i="3" s="1"/>
  <c r="L32" i="3" s="1"/>
  <c r="M32" i="3" s="1"/>
  <c r="N32" i="3" s="1"/>
  <c r="J36" i="3"/>
  <c r="K36" i="3" s="1"/>
  <c r="L36" i="3" s="1"/>
  <c r="M36" i="3" s="1"/>
  <c r="N36" i="3" s="1"/>
  <c r="J40" i="3"/>
  <c r="K40" i="3" s="1"/>
  <c r="L40" i="3" s="1"/>
  <c r="M40" i="3" s="1"/>
  <c r="N40" i="3" s="1"/>
  <c r="J44" i="3"/>
  <c r="K44" i="3" s="1"/>
  <c r="L44" i="3" s="1"/>
  <c r="M44" i="3" s="1"/>
  <c r="N44" i="3" s="1"/>
  <c r="J48" i="3"/>
  <c r="K48" i="3" s="1"/>
  <c r="L48" i="3" s="1"/>
  <c r="M48" i="3" s="1"/>
  <c r="N48" i="3" s="1"/>
  <c r="J37" i="3"/>
  <c r="K37" i="3" s="1"/>
  <c r="L37" i="3" s="1"/>
  <c r="M37" i="3" s="1"/>
  <c r="N37" i="3" s="1"/>
  <c r="J41" i="3"/>
  <c r="K41" i="3" s="1"/>
  <c r="L41" i="3" s="1"/>
  <c r="M41" i="3" s="1"/>
  <c r="J45" i="3"/>
  <c r="K45" i="3" s="1"/>
  <c r="L45" i="3" s="1"/>
  <c r="M45" i="3" s="1"/>
  <c r="N45" i="3" s="1"/>
  <c r="W59" i="3"/>
  <c r="U59" i="3" s="1"/>
  <c r="W61" i="3"/>
  <c r="U61" i="3" s="1"/>
  <c r="W63" i="3"/>
  <c r="U63" i="3" s="1"/>
  <c r="W65" i="3"/>
  <c r="U65" i="3" s="1"/>
  <c r="W67" i="3"/>
  <c r="U67" i="3" s="1"/>
  <c r="V58" i="3"/>
  <c r="V60" i="3"/>
  <c r="V62" i="3"/>
  <c r="V64" i="3"/>
  <c r="W58" i="3"/>
  <c r="U58" i="3" s="1"/>
  <c r="W60" i="3"/>
  <c r="U60" i="3" s="1"/>
  <c r="W62" i="3"/>
  <c r="U62" i="3" s="1"/>
  <c r="W64" i="3"/>
  <c r="U64" i="3" s="1"/>
  <c r="O7" i="2"/>
  <c r="P7" i="2"/>
  <c r="I61" i="2"/>
  <c r="N2" i="2"/>
  <c r="O5" i="2"/>
  <c r="P5" i="2"/>
  <c r="P8" i="2"/>
  <c r="O8" i="2"/>
  <c r="O13" i="2"/>
  <c r="P13" i="2"/>
  <c r="P16" i="2"/>
  <c r="O16" i="2"/>
  <c r="O21" i="2"/>
  <c r="P21" i="2"/>
  <c r="P23" i="2"/>
  <c r="O23" i="2"/>
  <c r="P24" i="2"/>
  <c r="O24" i="2"/>
  <c r="P31" i="2"/>
  <c r="O31" i="2"/>
  <c r="O33" i="2"/>
  <c r="P33" i="2"/>
  <c r="P36" i="2"/>
  <c r="O36" i="2"/>
  <c r="P52" i="2"/>
  <c r="O52" i="2"/>
  <c r="O4" i="2"/>
  <c r="P4" i="2"/>
  <c r="P6" i="2"/>
  <c r="O6" i="2"/>
  <c r="O11" i="2"/>
  <c r="P11" i="2"/>
  <c r="P14" i="2"/>
  <c r="O14" i="2"/>
  <c r="O19" i="2"/>
  <c r="P19" i="2"/>
  <c r="P22" i="2"/>
  <c r="O22" i="2"/>
  <c r="P26" i="2"/>
  <c r="O26" i="2"/>
  <c r="P27" i="2"/>
  <c r="O27" i="2"/>
  <c r="P28" i="2"/>
  <c r="O28" i="2"/>
  <c r="P32" i="2"/>
  <c r="O32" i="2"/>
  <c r="O37" i="2"/>
  <c r="P37" i="2"/>
  <c r="P44" i="2"/>
  <c r="O44" i="2"/>
  <c r="U71" i="2"/>
  <c r="O9" i="2"/>
  <c r="P9" i="2"/>
  <c r="P12" i="2"/>
  <c r="O12" i="2"/>
  <c r="O17" i="2"/>
  <c r="P17" i="2"/>
  <c r="O20" i="2"/>
  <c r="P20" i="2"/>
  <c r="P25" i="2"/>
  <c r="O25" i="2"/>
  <c r="O47" i="2"/>
  <c r="P47" i="2"/>
  <c r="O55" i="2"/>
  <c r="P55" i="2"/>
  <c r="P10" i="2"/>
  <c r="O10" i="2"/>
  <c r="O15" i="2"/>
  <c r="P15" i="2"/>
  <c r="O18" i="2"/>
  <c r="P18" i="2"/>
  <c r="O29" i="2"/>
  <c r="P29" i="2"/>
  <c r="P39" i="2"/>
  <c r="O39" i="2"/>
  <c r="P40" i="2"/>
  <c r="O40" i="2"/>
  <c r="O43" i="2"/>
  <c r="P43" i="2"/>
  <c r="P48" i="2"/>
  <c r="O48" i="2"/>
  <c r="O51" i="2"/>
  <c r="P51" i="2"/>
  <c r="O53" i="2"/>
  <c r="P53" i="2"/>
  <c r="J3" i="2"/>
  <c r="K3" i="2" s="1"/>
  <c r="L3" i="2" s="1"/>
  <c r="M3" i="2" s="1"/>
  <c r="N3" i="2" s="1"/>
  <c r="J30" i="2"/>
  <c r="K30" i="2" s="1"/>
  <c r="L30" i="2" s="1"/>
  <c r="M30" i="2" s="1"/>
  <c r="N30" i="2" s="1"/>
  <c r="P45" i="2"/>
  <c r="U65" i="2"/>
  <c r="P68" i="2"/>
  <c r="Q67" i="2"/>
  <c r="P41" i="2"/>
  <c r="J49" i="2"/>
  <c r="K49" i="2" s="1"/>
  <c r="L49" i="2" s="1"/>
  <c r="M49" i="2" s="1"/>
  <c r="N49" i="2" s="1"/>
  <c r="J35" i="2"/>
  <c r="K35" i="2" s="1"/>
  <c r="L35" i="2" s="1"/>
  <c r="M35" i="2" s="1"/>
  <c r="N35" i="2" s="1"/>
  <c r="R98" i="2"/>
  <c r="R97" i="2"/>
  <c r="R96" i="2"/>
  <c r="R95" i="2"/>
  <c r="R94" i="2"/>
  <c r="R93" i="2"/>
  <c r="R92" i="2"/>
  <c r="R91" i="2"/>
  <c r="R90" i="2"/>
  <c r="V88" i="2"/>
  <c r="V89" i="2" s="1"/>
  <c r="V86" i="2"/>
  <c r="V84" i="2"/>
  <c r="V82" i="2"/>
  <c r="V80" i="2"/>
  <c r="V78" i="2"/>
  <c r="V76" i="2"/>
  <c r="V74" i="2"/>
  <c r="V72" i="2"/>
  <c r="U72" i="2" s="1"/>
  <c r="V70" i="2"/>
  <c r="V68" i="2"/>
  <c r="V66" i="2"/>
  <c r="V64" i="2"/>
  <c r="U64" i="2" s="1"/>
  <c r="V79" i="2"/>
  <c r="U79" i="2" s="1"/>
  <c r="V71" i="2"/>
  <c r="V87" i="2"/>
  <c r="V73" i="2"/>
  <c r="V67" i="2"/>
  <c r="U67" i="2" s="1"/>
  <c r="V85" i="2"/>
  <c r="V81" i="2"/>
  <c r="V75" i="2"/>
  <c r="V69" i="2"/>
  <c r="V63" i="2"/>
  <c r="U66" i="2"/>
  <c r="U73" i="2"/>
  <c r="J50" i="2"/>
  <c r="K50" i="2" s="1"/>
  <c r="L50" i="2" s="1"/>
  <c r="M50" i="2" s="1"/>
  <c r="N50" i="2" s="1"/>
  <c r="S98" i="2"/>
  <c r="Q98" i="2" s="1"/>
  <c r="S97" i="2"/>
  <c r="Q97" i="2" s="1"/>
  <c r="S96" i="2"/>
  <c r="Q96" i="2" s="1"/>
  <c r="S95" i="2"/>
  <c r="Q95" i="2" s="1"/>
  <c r="S94" i="2"/>
  <c r="Q94" i="2" s="1"/>
  <c r="S93" i="2"/>
  <c r="Q93" i="2" s="1"/>
  <c r="S92" i="2"/>
  <c r="Q92" i="2" s="1"/>
  <c r="S91" i="2"/>
  <c r="Q91" i="2" s="1"/>
  <c r="S90" i="2"/>
  <c r="Q90" i="2" s="1"/>
  <c r="W88" i="2"/>
  <c r="U88" i="2" s="1"/>
  <c r="W86" i="2"/>
  <c r="U86" i="2" s="1"/>
  <c r="W84" i="2"/>
  <c r="U84" i="2" s="1"/>
  <c r="W87" i="2"/>
  <c r="U87" i="2" s="1"/>
  <c r="W78" i="2"/>
  <c r="W77" i="2"/>
  <c r="U77" i="2" s="1"/>
  <c r="W70" i="2"/>
  <c r="W69" i="2"/>
  <c r="W63" i="2"/>
  <c r="U63" i="2" s="1"/>
  <c r="W76" i="2"/>
  <c r="U76" i="2" s="1"/>
  <c r="W82" i="2"/>
  <c r="W83" i="2"/>
  <c r="U83" i="2" s="1"/>
  <c r="J38" i="2"/>
  <c r="K38" i="2" s="1"/>
  <c r="L38" i="2" s="1"/>
  <c r="M38" i="2" s="1"/>
  <c r="N38" i="2" s="1"/>
  <c r="J42" i="2"/>
  <c r="K42" i="2" s="1"/>
  <c r="L42" i="2" s="1"/>
  <c r="M42" i="2" s="1"/>
  <c r="N42" i="2" s="1"/>
  <c r="J46" i="2"/>
  <c r="K46" i="2" s="1"/>
  <c r="L46" i="2" s="1"/>
  <c r="M46" i="2" s="1"/>
  <c r="N46" i="2" s="1"/>
  <c r="J54" i="2"/>
  <c r="K54" i="2" s="1"/>
  <c r="L54" i="2" s="1"/>
  <c r="M54" i="2" s="1"/>
  <c r="N54" i="2" s="1"/>
  <c r="Q65" i="2"/>
  <c r="W68" i="2"/>
  <c r="U68" i="2" s="1"/>
  <c r="W74" i="2"/>
  <c r="W75" i="2"/>
  <c r="W80" i="2"/>
  <c r="U80" i="2" s="1"/>
  <c r="W81" i="2"/>
  <c r="U81" i="2" s="1"/>
  <c r="W85" i="2"/>
  <c r="U85" i="2" s="1"/>
  <c r="O38" i="4" l="1"/>
  <c r="P38" i="4"/>
  <c r="P40" i="4"/>
  <c r="O40" i="4"/>
  <c r="O3" i="4"/>
  <c r="P3" i="4"/>
  <c r="P53" i="4"/>
  <c r="O53" i="4"/>
  <c r="P37" i="4"/>
  <c r="O37" i="4"/>
  <c r="O50" i="4"/>
  <c r="P50" i="4"/>
  <c r="P28" i="4"/>
  <c r="O28" i="4"/>
  <c r="P31" i="4"/>
  <c r="O31" i="4"/>
  <c r="P15" i="4"/>
  <c r="O15" i="4"/>
  <c r="J68" i="4"/>
  <c r="J71" i="4" s="1"/>
  <c r="N10" i="4"/>
  <c r="O6" i="4"/>
  <c r="P6" i="4"/>
  <c r="I68" i="4"/>
  <c r="I71" i="4" s="1"/>
  <c r="N2" i="4"/>
  <c r="P41" i="4"/>
  <c r="O41" i="4"/>
  <c r="P16" i="4"/>
  <c r="O16" i="4"/>
  <c r="P19" i="4"/>
  <c r="O19" i="4"/>
  <c r="P7" i="4"/>
  <c r="O7" i="4"/>
  <c r="P49" i="4"/>
  <c r="O49" i="4"/>
  <c r="N46" i="4"/>
  <c r="M68" i="4"/>
  <c r="M71" i="4" s="1"/>
  <c r="U87" i="4"/>
  <c r="T88" i="4"/>
  <c r="K68" i="4"/>
  <c r="K71" i="4" s="1"/>
  <c r="N24" i="4"/>
  <c r="P27" i="4"/>
  <c r="O27" i="4"/>
  <c r="P9" i="4"/>
  <c r="O9" i="4"/>
  <c r="O5" i="4"/>
  <c r="P5" i="4"/>
  <c r="O54" i="4"/>
  <c r="P54" i="4"/>
  <c r="P45" i="4"/>
  <c r="O45" i="4"/>
  <c r="O42" i="4"/>
  <c r="P42" i="4"/>
  <c r="P20" i="4"/>
  <c r="O20" i="4"/>
  <c r="P23" i="4"/>
  <c r="O23" i="4"/>
  <c r="P39" i="4"/>
  <c r="O39" i="4"/>
  <c r="O8" i="4"/>
  <c r="P8" i="4"/>
  <c r="O4" i="4"/>
  <c r="P4" i="4"/>
  <c r="P32" i="3"/>
  <c r="O32" i="3"/>
  <c r="P45" i="3"/>
  <c r="O45" i="3"/>
  <c r="P44" i="3"/>
  <c r="O44" i="3"/>
  <c r="P35" i="3"/>
  <c r="O35" i="3"/>
  <c r="P31" i="3"/>
  <c r="O31" i="3"/>
  <c r="P39" i="3"/>
  <c r="O39" i="3"/>
  <c r="N41" i="3"/>
  <c r="H54" i="3"/>
  <c r="P40" i="3"/>
  <c r="O40" i="3"/>
  <c r="P47" i="3"/>
  <c r="O47" i="3"/>
  <c r="P33" i="3"/>
  <c r="O33" i="3"/>
  <c r="Q60" i="3"/>
  <c r="P61" i="3"/>
  <c r="P48" i="3"/>
  <c r="O48" i="3"/>
  <c r="Q72" i="3"/>
  <c r="P73" i="3"/>
  <c r="P37" i="3"/>
  <c r="O37" i="3"/>
  <c r="P36" i="3"/>
  <c r="O36" i="3"/>
  <c r="P43" i="3"/>
  <c r="O43" i="3"/>
  <c r="N49" i="3"/>
  <c r="N51" i="3" s="1"/>
  <c r="P42" i="2"/>
  <c r="O42" i="2"/>
  <c r="O49" i="2"/>
  <c r="P49" i="2"/>
  <c r="N56" i="2"/>
  <c r="O2" i="2"/>
  <c r="P2" i="2"/>
  <c r="P38" i="2"/>
  <c r="O38" i="2"/>
  <c r="U78" i="2"/>
  <c r="U75" i="2"/>
  <c r="P54" i="2"/>
  <c r="O54" i="2"/>
  <c r="U69" i="2"/>
  <c r="P30" i="2"/>
  <c r="O30" i="2"/>
  <c r="U74" i="2"/>
  <c r="P46" i="2"/>
  <c r="O46" i="2"/>
  <c r="U82" i="2"/>
  <c r="U70" i="2"/>
  <c r="P50" i="2"/>
  <c r="O50" i="2"/>
  <c r="O35" i="2"/>
  <c r="P35" i="2"/>
  <c r="P69" i="2"/>
  <c r="Q68" i="2"/>
  <c r="P3" i="2"/>
  <c r="O3" i="2"/>
  <c r="P24" i="4" l="1"/>
  <c r="O24" i="4"/>
  <c r="O46" i="4"/>
  <c r="P46" i="4"/>
  <c r="N56" i="4"/>
  <c r="O2" i="4"/>
  <c r="P2" i="4"/>
  <c r="T89" i="4"/>
  <c r="U88" i="4"/>
  <c r="O10" i="4"/>
  <c r="P10" i="4"/>
  <c r="P49" i="3"/>
  <c r="P62" i="3"/>
  <c r="Q61" i="3"/>
  <c r="P74" i="3"/>
  <c r="Q73" i="3"/>
  <c r="P41" i="3"/>
  <c r="O41" i="3"/>
  <c r="O49" i="3" s="1"/>
  <c r="P56" i="2"/>
  <c r="P70" i="2"/>
  <c r="Q69" i="2"/>
  <c r="O56" i="2"/>
  <c r="D60" i="2"/>
  <c r="N58" i="2"/>
  <c r="P56" i="4" l="1"/>
  <c r="O56" i="4"/>
  <c r="U89" i="4"/>
  <c r="T90" i="4"/>
  <c r="D60" i="4"/>
  <c r="N58" i="4"/>
  <c r="O51" i="3"/>
  <c r="E52" i="3"/>
  <c r="Q74" i="3"/>
  <c r="P75" i="3"/>
  <c r="Q62" i="3"/>
  <c r="P63" i="3"/>
  <c r="P51" i="3"/>
  <c r="F52" i="3"/>
  <c r="O58" i="2"/>
  <c r="E60" i="2"/>
  <c r="Q70" i="2"/>
  <c r="P71" i="2"/>
  <c r="F60" i="2"/>
  <c r="P58" i="2"/>
  <c r="T91" i="4" l="1"/>
  <c r="U90" i="4"/>
  <c r="E60" i="4"/>
  <c r="O58" i="4"/>
  <c r="F60" i="4"/>
  <c r="P58" i="4"/>
  <c r="P76" i="3"/>
  <c r="Q75" i="3"/>
  <c r="P64" i="3"/>
  <c r="Q63" i="3"/>
  <c r="P72" i="2"/>
  <c r="Q71" i="2"/>
  <c r="U91" i="4" l="1"/>
  <c r="T92" i="4"/>
  <c r="Q64" i="3"/>
  <c r="P65" i="3"/>
  <c r="Q76" i="3"/>
  <c r="P77" i="3"/>
  <c r="Q72" i="2"/>
  <c r="P73" i="2"/>
  <c r="T93" i="4" l="1"/>
  <c r="U93" i="4" s="1"/>
  <c r="U92" i="4"/>
  <c r="P66" i="3"/>
  <c r="Q65" i="3"/>
  <c r="P78" i="3"/>
  <c r="Q78" i="3" s="1"/>
  <c r="Q77" i="3"/>
  <c r="P74" i="2"/>
  <c r="Q73" i="2"/>
  <c r="Q66" i="3" l="1"/>
  <c r="P67" i="3"/>
  <c r="Q67" i="3" s="1"/>
  <c r="Q74" i="2"/>
  <c r="P75" i="2"/>
  <c r="P76" i="2" l="1"/>
  <c r="Q75" i="2"/>
  <c r="P77" i="2" l="1"/>
  <c r="Q76" i="2"/>
  <c r="P78" i="2" l="1"/>
  <c r="Q77" i="2"/>
  <c r="Q78" i="2" l="1"/>
  <c r="P79" i="2"/>
  <c r="P80" i="2" l="1"/>
  <c r="Q79" i="2"/>
  <c r="P81" i="2" l="1"/>
  <c r="Q80" i="2"/>
  <c r="P82" i="2" l="1"/>
  <c r="Q81" i="2"/>
  <c r="P83" i="2" l="1"/>
  <c r="Q82" i="2"/>
  <c r="P84" i="2" l="1"/>
  <c r="Q83" i="2"/>
  <c r="Q84" i="2" l="1"/>
  <c r="P85" i="2"/>
  <c r="P86" i="2" l="1"/>
  <c r="Q85" i="2"/>
  <c r="Q86" i="2" l="1"/>
  <c r="P87" i="2"/>
  <c r="P88" i="2" l="1"/>
  <c r="Q88" i="2" s="1"/>
  <c r="Q87" i="2"/>
  <c r="A134" i="1" l="1"/>
  <c r="A135" i="1" s="1"/>
  <c r="J133" i="1"/>
  <c r="J134" i="1" s="1"/>
  <c r="B133" i="1"/>
  <c r="C133" i="1" s="1"/>
  <c r="M132" i="1"/>
  <c r="K130" i="1"/>
  <c r="J130" i="1"/>
  <c r="S82" i="1"/>
  <c r="S83" i="1" s="1"/>
  <c r="S84" i="1" s="1"/>
  <c r="S85" i="1" s="1"/>
  <c r="S86" i="1" s="1"/>
  <c r="S87" i="1" s="1"/>
  <c r="S88" i="1" s="1"/>
  <c r="S89" i="1" s="1"/>
  <c r="O56" i="1"/>
  <c r="O57" i="1" s="1"/>
  <c r="P55" i="1"/>
  <c r="O55" i="1"/>
  <c r="P54" i="1"/>
  <c r="T53" i="1"/>
  <c r="V89" i="1" s="1"/>
  <c r="S53" i="1"/>
  <c r="U65" i="1" s="1"/>
  <c r="Q52" i="1"/>
  <c r="P52" i="1"/>
  <c r="U48" i="1"/>
  <c r="T48" i="1"/>
  <c r="G48" i="1"/>
  <c r="I48" i="1" s="1"/>
  <c r="F48" i="1"/>
  <c r="H48" i="1" s="1"/>
  <c r="E48" i="1"/>
  <c r="U47" i="1"/>
  <c r="T47" i="1"/>
  <c r="G47" i="1"/>
  <c r="I47" i="1" s="1"/>
  <c r="F47" i="1"/>
  <c r="H47" i="1" s="1"/>
  <c r="E47" i="1"/>
  <c r="U46" i="1"/>
  <c r="T46" i="1"/>
  <c r="G46" i="1"/>
  <c r="I46" i="1" s="1"/>
  <c r="F46" i="1"/>
  <c r="H46" i="1" s="1"/>
  <c r="E46" i="1"/>
  <c r="U45" i="1"/>
  <c r="T45" i="1"/>
  <c r="G45" i="1"/>
  <c r="I45" i="1" s="1"/>
  <c r="F45" i="1"/>
  <c r="H45" i="1" s="1"/>
  <c r="E45" i="1"/>
  <c r="U44" i="1"/>
  <c r="T44" i="1"/>
  <c r="G44" i="1"/>
  <c r="I44" i="1" s="1"/>
  <c r="F44" i="1"/>
  <c r="H44" i="1" s="1"/>
  <c r="E44" i="1"/>
  <c r="U43" i="1"/>
  <c r="T43" i="1"/>
  <c r="G43" i="1"/>
  <c r="I43" i="1" s="1"/>
  <c r="F43" i="1"/>
  <c r="H43" i="1" s="1"/>
  <c r="E43" i="1"/>
  <c r="U42" i="1"/>
  <c r="T42" i="1"/>
  <c r="G42" i="1"/>
  <c r="I42" i="1" s="1"/>
  <c r="F42" i="1"/>
  <c r="H42" i="1" s="1"/>
  <c r="E42" i="1"/>
  <c r="U41" i="1"/>
  <c r="T41" i="1"/>
  <c r="G41" i="1"/>
  <c r="I41" i="1" s="1"/>
  <c r="F41" i="1"/>
  <c r="H41" i="1" s="1"/>
  <c r="E41" i="1"/>
  <c r="U40" i="1"/>
  <c r="T40" i="1"/>
  <c r="G40" i="1"/>
  <c r="I40" i="1" s="1"/>
  <c r="F40" i="1"/>
  <c r="H40" i="1" s="1"/>
  <c r="E40" i="1"/>
  <c r="U39" i="1"/>
  <c r="T39" i="1"/>
  <c r="G39" i="1"/>
  <c r="I39" i="1" s="1"/>
  <c r="F39" i="1"/>
  <c r="H39" i="1" s="1"/>
  <c r="E39" i="1"/>
  <c r="U38" i="1"/>
  <c r="T38" i="1"/>
  <c r="G38" i="1"/>
  <c r="I38" i="1" s="1"/>
  <c r="F38" i="1"/>
  <c r="H38" i="1" s="1"/>
  <c r="E38" i="1"/>
  <c r="U37" i="1"/>
  <c r="T37" i="1"/>
  <c r="G37" i="1"/>
  <c r="I37" i="1" s="1"/>
  <c r="F37" i="1"/>
  <c r="H37" i="1" s="1"/>
  <c r="E37" i="1"/>
  <c r="U36" i="1"/>
  <c r="T36" i="1"/>
  <c r="G36" i="1"/>
  <c r="I36" i="1" s="1"/>
  <c r="F36" i="1"/>
  <c r="H36" i="1" s="1"/>
  <c r="E36" i="1"/>
  <c r="U35" i="1"/>
  <c r="T35" i="1"/>
  <c r="G35" i="1"/>
  <c r="I35" i="1" s="1"/>
  <c r="F35" i="1"/>
  <c r="H35" i="1" s="1"/>
  <c r="E35" i="1"/>
  <c r="U34" i="1"/>
  <c r="T34" i="1"/>
  <c r="G34" i="1"/>
  <c r="I34" i="1" s="1"/>
  <c r="F34" i="1"/>
  <c r="H34" i="1" s="1"/>
  <c r="E34" i="1"/>
  <c r="U33" i="1"/>
  <c r="T33" i="1"/>
  <c r="G33" i="1"/>
  <c r="I33" i="1" s="1"/>
  <c r="F33" i="1"/>
  <c r="H33" i="1" s="1"/>
  <c r="E33" i="1"/>
  <c r="U32" i="1"/>
  <c r="T32" i="1"/>
  <c r="G32" i="1"/>
  <c r="I32" i="1" s="1"/>
  <c r="F32" i="1"/>
  <c r="H32" i="1" s="1"/>
  <c r="E32" i="1"/>
  <c r="U31" i="1"/>
  <c r="T31" i="1"/>
  <c r="G31" i="1"/>
  <c r="I31" i="1" s="1"/>
  <c r="F31" i="1"/>
  <c r="H31" i="1" s="1"/>
  <c r="E31" i="1"/>
  <c r="U30" i="1"/>
  <c r="T30" i="1"/>
  <c r="G30" i="1"/>
  <c r="I30" i="1" s="1"/>
  <c r="F30" i="1"/>
  <c r="H30" i="1" s="1"/>
  <c r="E30" i="1"/>
  <c r="U29" i="1"/>
  <c r="T29" i="1"/>
  <c r="G29" i="1"/>
  <c r="I29" i="1" s="1"/>
  <c r="F29" i="1"/>
  <c r="H29" i="1" s="1"/>
  <c r="E29" i="1"/>
  <c r="U28" i="1"/>
  <c r="T28" i="1"/>
  <c r="G28" i="1"/>
  <c r="I28" i="1" s="1"/>
  <c r="F28" i="1"/>
  <c r="H28" i="1" s="1"/>
  <c r="E28" i="1"/>
  <c r="U27" i="1"/>
  <c r="T27" i="1"/>
  <c r="G27" i="1"/>
  <c r="I27" i="1" s="1"/>
  <c r="F27" i="1"/>
  <c r="H27" i="1" s="1"/>
  <c r="E27" i="1"/>
  <c r="U26" i="1"/>
  <c r="T26" i="1"/>
  <c r="G26" i="1"/>
  <c r="I26" i="1" s="1"/>
  <c r="F26" i="1"/>
  <c r="H26" i="1" s="1"/>
  <c r="E26" i="1"/>
  <c r="U25" i="1"/>
  <c r="T25" i="1"/>
  <c r="G25" i="1"/>
  <c r="I25" i="1" s="1"/>
  <c r="F25" i="1"/>
  <c r="H25" i="1" s="1"/>
  <c r="E25" i="1"/>
  <c r="U24" i="1"/>
  <c r="T24" i="1"/>
  <c r="G24" i="1"/>
  <c r="I24" i="1" s="1"/>
  <c r="F24" i="1"/>
  <c r="H24" i="1" s="1"/>
  <c r="E24" i="1"/>
  <c r="U23" i="1"/>
  <c r="T23" i="1"/>
  <c r="G23" i="1"/>
  <c r="I23" i="1" s="1"/>
  <c r="F23" i="1"/>
  <c r="H23" i="1" s="1"/>
  <c r="E23" i="1"/>
  <c r="U22" i="1"/>
  <c r="T22" i="1"/>
  <c r="G22" i="1"/>
  <c r="I22" i="1" s="1"/>
  <c r="F22" i="1"/>
  <c r="H22" i="1" s="1"/>
  <c r="E22" i="1"/>
  <c r="U21" i="1"/>
  <c r="T21" i="1"/>
  <c r="G21" i="1"/>
  <c r="I21" i="1" s="1"/>
  <c r="F21" i="1"/>
  <c r="H21" i="1" s="1"/>
  <c r="E21" i="1"/>
  <c r="U20" i="1"/>
  <c r="T20" i="1"/>
  <c r="G20" i="1"/>
  <c r="I20" i="1" s="1"/>
  <c r="F20" i="1"/>
  <c r="H20" i="1" s="1"/>
  <c r="E20" i="1"/>
  <c r="U19" i="1"/>
  <c r="T19" i="1"/>
  <c r="G19" i="1"/>
  <c r="I19" i="1" s="1"/>
  <c r="F19" i="1"/>
  <c r="H19" i="1" s="1"/>
  <c r="E19" i="1"/>
  <c r="U18" i="1"/>
  <c r="T18" i="1"/>
  <c r="G18" i="1"/>
  <c r="I18" i="1" s="1"/>
  <c r="F18" i="1"/>
  <c r="H18" i="1" s="1"/>
  <c r="E18" i="1"/>
  <c r="U17" i="1"/>
  <c r="T17" i="1"/>
  <c r="G17" i="1"/>
  <c r="I17" i="1" s="1"/>
  <c r="F17" i="1"/>
  <c r="H17" i="1" s="1"/>
  <c r="E17" i="1"/>
  <c r="U16" i="1"/>
  <c r="T16" i="1"/>
  <c r="G16" i="1"/>
  <c r="I16" i="1" s="1"/>
  <c r="F16" i="1"/>
  <c r="H16" i="1" s="1"/>
  <c r="E16" i="1"/>
  <c r="U15" i="1"/>
  <c r="T15" i="1"/>
  <c r="G15" i="1"/>
  <c r="I15" i="1" s="1"/>
  <c r="F15" i="1"/>
  <c r="H15" i="1" s="1"/>
  <c r="E15" i="1"/>
  <c r="U14" i="1"/>
  <c r="T14" i="1"/>
  <c r="G14" i="1"/>
  <c r="I14" i="1" s="1"/>
  <c r="F14" i="1"/>
  <c r="H14" i="1" s="1"/>
  <c r="E14" i="1"/>
  <c r="U13" i="1"/>
  <c r="T13" i="1"/>
  <c r="G13" i="1"/>
  <c r="I13" i="1" s="1"/>
  <c r="F13" i="1"/>
  <c r="H13" i="1" s="1"/>
  <c r="E13" i="1"/>
  <c r="U12" i="1"/>
  <c r="T12" i="1"/>
  <c r="G12" i="1"/>
  <c r="I12" i="1" s="1"/>
  <c r="F12" i="1"/>
  <c r="H12" i="1" s="1"/>
  <c r="E12" i="1"/>
  <c r="U11" i="1"/>
  <c r="T11" i="1"/>
  <c r="G11" i="1"/>
  <c r="I11" i="1" s="1"/>
  <c r="F11" i="1"/>
  <c r="H11" i="1" s="1"/>
  <c r="E11" i="1"/>
  <c r="U10" i="1"/>
  <c r="T10" i="1"/>
  <c r="G10" i="1"/>
  <c r="I10" i="1" s="1"/>
  <c r="F10" i="1"/>
  <c r="H10" i="1" s="1"/>
  <c r="E10" i="1"/>
  <c r="U9" i="1"/>
  <c r="T9" i="1"/>
  <c r="G9" i="1"/>
  <c r="I9" i="1" s="1"/>
  <c r="F9" i="1"/>
  <c r="H9" i="1" s="1"/>
  <c r="E9" i="1"/>
  <c r="U8" i="1"/>
  <c r="T8" i="1"/>
  <c r="G8" i="1"/>
  <c r="I8" i="1" s="1"/>
  <c r="F8" i="1"/>
  <c r="H8" i="1" s="1"/>
  <c r="E8" i="1"/>
  <c r="U7" i="1"/>
  <c r="T7" i="1"/>
  <c r="G7" i="1"/>
  <c r="I7" i="1" s="1"/>
  <c r="F7" i="1"/>
  <c r="H7" i="1" s="1"/>
  <c r="E7" i="1"/>
  <c r="U6" i="1"/>
  <c r="T6" i="1"/>
  <c r="G6" i="1"/>
  <c r="I6" i="1" s="1"/>
  <c r="F6" i="1"/>
  <c r="H6" i="1" s="1"/>
  <c r="E6" i="1"/>
  <c r="U5" i="1"/>
  <c r="T5" i="1"/>
  <c r="G5" i="1"/>
  <c r="I5" i="1" s="1"/>
  <c r="F5" i="1"/>
  <c r="H5" i="1" s="1"/>
  <c r="E5" i="1"/>
  <c r="U4" i="1"/>
  <c r="T4" i="1"/>
  <c r="G4" i="1"/>
  <c r="I4" i="1" s="1"/>
  <c r="F4" i="1"/>
  <c r="H4" i="1" s="1"/>
  <c r="E4" i="1"/>
  <c r="U3" i="1"/>
  <c r="T3" i="1"/>
  <c r="G3" i="1"/>
  <c r="I3" i="1" s="1"/>
  <c r="F3" i="1"/>
  <c r="H3" i="1" s="1"/>
  <c r="E3" i="1"/>
  <c r="U2" i="1"/>
  <c r="T2" i="1"/>
  <c r="G2" i="1"/>
  <c r="I2" i="1" s="1"/>
  <c r="F2" i="1"/>
  <c r="H2" i="1" s="1"/>
  <c r="E2" i="1"/>
  <c r="V64" i="1" l="1"/>
  <c r="J48" i="1"/>
  <c r="K48" i="1" s="1"/>
  <c r="L48" i="1" s="1"/>
  <c r="M48" i="1" s="1"/>
  <c r="W48" i="1" s="1"/>
  <c r="V56" i="1"/>
  <c r="V57" i="1"/>
  <c r="V60" i="1"/>
  <c r="J28" i="1"/>
  <c r="K28" i="1" s="1"/>
  <c r="L28" i="1" s="1"/>
  <c r="M28" i="1" s="1"/>
  <c r="W28" i="1" s="1"/>
  <c r="J42" i="1"/>
  <c r="K42" i="1" s="1"/>
  <c r="L42" i="1" s="1"/>
  <c r="M42" i="1" s="1"/>
  <c r="W42" i="1" s="1"/>
  <c r="J21" i="1"/>
  <c r="K21" i="1" s="1"/>
  <c r="L21" i="1" s="1"/>
  <c r="M21" i="1" s="1"/>
  <c r="W21" i="1" s="1"/>
  <c r="J24" i="1"/>
  <c r="K24" i="1" s="1"/>
  <c r="L24" i="1" s="1"/>
  <c r="M24" i="1" s="1"/>
  <c r="W24" i="1" s="1"/>
  <c r="J26" i="1"/>
  <c r="K26" i="1" s="1"/>
  <c r="L26" i="1" s="1"/>
  <c r="M26" i="1" s="1"/>
  <c r="W26" i="1" s="1"/>
  <c r="J33" i="1"/>
  <c r="K33" i="1" s="1"/>
  <c r="L33" i="1" s="1"/>
  <c r="M33" i="1" s="1"/>
  <c r="W33" i="1" s="1"/>
  <c r="J34" i="1"/>
  <c r="K34" i="1" s="1"/>
  <c r="L34" i="1" s="1"/>
  <c r="M34" i="1" s="1"/>
  <c r="W34" i="1" s="1"/>
  <c r="J35" i="1"/>
  <c r="K35" i="1" s="1"/>
  <c r="L35" i="1" s="1"/>
  <c r="M35" i="1" s="1"/>
  <c r="W35" i="1" s="1"/>
  <c r="J36" i="1"/>
  <c r="K36" i="1" s="1"/>
  <c r="L36" i="1" s="1"/>
  <c r="M36" i="1" s="1"/>
  <c r="W36" i="1" s="1"/>
  <c r="J37" i="1"/>
  <c r="K37" i="1" s="1"/>
  <c r="L37" i="1" s="1"/>
  <c r="M37" i="1" s="1"/>
  <c r="W37" i="1" s="1"/>
  <c r="J38" i="1"/>
  <c r="K38" i="1" s="1"/>
  <c r="L38" i="1" s="1"/>
  <c r="M38" i="1" s="1"/>
  <c r="W38" i="1" s="1"/>
  <c r="J39" i="1"/>
  <c r="K39" i="1" s="1"/>
  <c r="L39" i="1" s="1"/>
  <c r="M39" i="1" s="1"/>
  <c r="W39" i="1" s="1"/>
  <c r="J40" i="1"/>
  <c r="K40" i="1" s="1"/>
  <c r="L40" i="1" s="1"/>
  <c r="M40" i="1" s="1"/>
  <c r="W40" i="1" s="1"/>
  <c r="J2" i="1"/>
  <c r="K2" i="1" s="1"/>
  <c r="L2" i="1" s="1"/>
  <c r="W2" i="1" s="1"/>
  <c r="Y2" i="1" s="1"/>
  <c r="J3" i="1"/>
  <c r="K3" i="1" s="1"/>
  <c r="L3" i="1" s="1"/>
  <c r="M3" i="1" s="1"/>
  <c r="W3" i="1" s="1"/>
  <c r="J4" i="1"/>
  <c r="K4" i="1" s="1"/>
  <c r="L4" i="1" s="1"/>
  <c r="M4" i="1" s="1"/>
  <c r="W4" i="1" s="1"/>
  <c r="J5" i="1"/>
  <c r="K5" i="1" s="1"/>
  <c r="L5" i="1" s="1"/>
  <c r="M5" i="1" s="1"/>
  <c r="W5" i="1" s="1"/>
  <c r="J6" i="1"/>
  <c r="K6" i="1" s="1"/>
  <c r="L6" i="1" s="1"/>
  <c r="M6" i="1" s="1"/>
  <c r="W6" i="1" s="1"/>
  <c r="J7" i="1"/>
  <c r="K7" i="1" s="1"/>
  <c r="L7" i="1" s="1"/>
  <c r="M7" i="1" s="1"/>
  <c r="W7" i="1" s="1"/>
  <c r="J8" i="1"/>
  <c r="K8" i="1" s="1"/>
  <c r="L8" i="1" s="1"/>
  <c r="M8" i="1" s="1"/>
  <c r="W8" i="1" s="1"/>
  <c r="J9" i="1"/>
  <c r="K9" i="1" s="1"/>
  <c r="L9" i="1" s="1"/>
  <c r="M9" i="1" s="1"/>
  <c r="W9" i="1" s="1"/>
  <c r="J10" i="1"/>
  <c r="K10" i="1" s="1"/>
  <c r="L10" i="1" s="1"/>
  <c r="M10" i="1" s="1"/>
  <c r="W10" i="1" s="1"/>
  <c r="J11" i="1"/>
  <c r="K11" i="1" s="1"/>
  <c r="L11" i="1" s="1"/>
  <c r="M11" i="1" s="1"/>
  <c r="W11" i="1" s="1"/>
  <c r="J12" i="1"/>
  <c r="K12" i="1" s="1"/>
  <c r="L12" i="1" s="1"/>
  <c r="M12" i="1" s="1"/>
  <c r="W12" i="1" s="1"/>
  <c r="J13" i="1"/>
  <c r="K13" i="1" s="1"/>
  <c r="L13" i="1" s="1"/>
  <c r="M13" i="1" s="1"/>
  <c r="W13" i="1" s="1"/>
  <c r="J14" i="1"/>
  <c r="K14" i="1" s="1"/>
  <c r="L14" i="1" s="1"/>
  <c r="M14" i="1" s="1"/>
  <c r="W14" i="1" s="1"/>
  <c r="J15" i="1"/>
  <c r="K15" i="1" s="1"/>
  <c r="L15" i="1" s="1"/>
  <c r="M15" i="1" s="1"/>
  <c r="W15" i="1" s="1"/>
  <c r="J16" i="1"/>
  <c r="K16" i="1" s="1"/>
  <c r="L16" i="1" s="1"/>
  <c r="M16" i="1" s="1"/>
  <c r="W16" i="1" s="1"/>
  <c r="J17" i="1"/>
  <c r="K17" i="1" s="1"/>
  <c r="L17" i="1" s="1"/>
  <c r="M17" i="1" s="1"/>
  <c r="W17" i="1" s="1"/>
  <c r="V61" i="1"/>
  <c r="J20" i="1"/>
  <c r="K20" i="1" s="1"/>
  <c r="L20" i="1" s="1"/>
  <c r="M20" i="1" s="1"/>
  <c r="W20" i="1" s="1"/>
  <c r="J23" i="1"/>
  <c r="K23" i="1" s="1"/>
  <c r="L23" i="1" s="1"/>
  <c r="M23" i="1" s="1"/>
  <c r="W23" i="1" s="1"/>
  <c r="J27" i="1"/>
  <c r="K27" i="1" s="1"/>
  <c r="L27" i="1" s="1"/>
  <c r="M27" i="1" s="1"/>
  <c r="W27" i="1" s="1"/>
  <c r="J45" i="1"/>
  <c r="K45" i="1" s="1"/>
  <c r="L45" i="1" s="1"/>
  <c r="M45" i="1" s="1"/>
  <c r="W45" i="1" s="1"/>
  <c r="J47" i="1"/>
  <c r="K47" i="1" s="1"/>
  <c r="L47" i="1" s="1"/>
  <c r="M47" i="1" s="1"/>
  <c r="W47" i="1" s="1"/>
  <c r="J19" i="1"/>
  <c r="K19" i="1" s="1"/>
  <c r="L19" i="1" s="1"/>
  <c r="M19" i="1" s="1"/>
  <c r="W19" i="1" s="1"/>
  <c r="J31" i="1"/>
  <c r="K31" i="1" s="1"/>
  <c r="L31" i="1" s="1"/>
  <c r="M31" i="1" s="1"/>
  <c r="W31" i="1" s="1"/>
  <c r="J32" i="1"/>
  <c r="K32" i="1" s="1"/>
  <c r="L32" i="1" s="1"/>
  <c r="M32" i="1" s="1"/>
  <c r="W32" i="1" s="1"/>
  <c r="J43" i="1"/>
  <c r="K43" i="1" s="1"/>
  <c r="L43" i="1" s="1"/>
  <c r="M43" i="1" s="1"/>
  <c r="W43" i="1" s="1"/>
  <c r="J18" i="1"/>
  <c r="K18" i="1" s="1"/>
  <c r="L18" i="1" s="1"/>
  <c r="M18" i="1" s="1"/>
  <c r="W18" i="1" s="1"/>
  <c r="J22" i="1"/>
  <c r="K22" i="1" s="1"/>
  <c r="L22" i="1" s="1"/>
  <c r="M22" i="1" s="1"/>
  <c r="W22" i="1" s="1"/>
  <c r="J25" i="1"/>
  <c r="K25" i="1" s="1"/>
  <c r="L25" i="1" s="1"/>
  <c r="M25" i="1" s="1"/>
  <c r="W25" i="1" s="1"/>
  <c r="J29" i="1"/>
  <c r="K29" i="1" s="1"/>
  <c r="L29" i="1" s="1"/>
  <c r="M29" i="1" s="1"/>
  <c r="W29" i="1" s="1"/>
  <c r="J30" i="1"/>
  <c r="K30" i="1" s="1"/>
  <c r="L30" i="1" s="1"/>
  <c r="M30" i="1" s="1"/>
  <c r="W30" i="1" s="1"/>
  <c r="J41" i="1"/>
  <c r="K41" i="1" s="1"/>
  <c r="L41" i="1" s="1"/>
  <c r="M41" i="1" s="1"/>
  <c r="W41" i="1" s="1"/>
  <c r="J44" i="1"/>
  <c r="K44" i="1" s="1"/>
  <c r="L44" i="1" s="1"/>
  <c r="M44" i="1" s="1"/>
  <c r="W44" i="1" s="1"/>
  <c r="J46" i="1"/>
  <c r="K46" i="1" s="1"/>
  <c r="L46" i="1" s="1"/>
  <c r="M46" i="1" s="1"/>
  <c r="W46" i="1" s="1"/>
  <c r="O58" i="1"/>
  <c r="P57" i="1"/>
  <c r="U57" i="1"/>
  <c r="U61" i="1"/>
  <c r="V68" i="1"/>
  <c r="V81" i="1"/>
  <c r="V84" i="1"/>
  <c r="V88" i="1"/>
  <c r="U77" i="1"/>
  <c r="U73" i="1"/>
  <c r="U76" i="1"/>
  <c r="U89" i="1"/>
  <c r="T89" i="1" s="1"/>
  <c r="U88" i="1"/>
  <c r="U87" i="1"/>
  <c r="U86" i="1"/>
  <c r="U85" i="1"/>
  <c r="U84" i="1"/>
  <c r="U83" i="1"/>
  <c r="U82" i="1"/>
  <c r="U81" i="1"/>
  <c r="U78" i="1"/>
  <c r="U74" i="1"/>
  <c r="U70" i="1"/>
  <c r="U54" i="1"/>
  <c r="P56" i="1"/>
  <c r="U58" i="1"/>
  <c r="U62" i="1"/>
  <c r="V65" i="1"/>
  <c r="T65" i="1" s="1"/>
  <c r="U66" i="1"/>
  <c r="U72" i="1"/>
  <c r="V74" i="1"/>
  <c r="V85" i="1"/>
  <c r="V76" i="1"/>
  <c r="V72" i="1"/>
  <c r="V79" i="1"/>
  <c r="V75" i="1"/>
  <c r="V77" i="1"/>
  <c r="V73" i="1"/>
  <c r="V69" i="1"/>
  <c r="V54" i="1"/>
  <c r="U55" i="1"/>
  <c r="V58" i="1"/>
  <c r="U59" i="1"/>
  <c r="V62" i="1"/>
  <c r="U63" i="1"/>
  <c r="V66" i="1"/>
  <c r="U67" i="1"/>
  <c r="U71" i="1"/>
  <c r="U75" i="1"/>
  <c r="V78" i="1"/>
  <c r="V82" i="1"/>
  <c r="V86" i="1"/>
  <c r="J135" i="1"/>
  <c r="M134" i="1"/>
  <c r="V55" i="1"/>
  <c r="U56" i="1"/>
  <c r="V59" i="1"/>
  <c r="U60" i="1"/>
  <c r="V63" i="1"/>
  <c r="U64" i="1"/>
  <c r="V67" i="1"/>
  <c r="U68" i="1"/>
  <c r="U69" i="1"/>
  <c r="V70" i="1"/>
  <c r="V71" i="1"/>
  <c r="U79" i="1"/>
  <c r="V83" i="1"/>
  <c r="V87" i="1"/>
  <c r="A136" i="1"/>
  <c r="B135" i="1"/>
  <c r="C135" i="1" s="1"/>
  <c r="M133" i="1"/>
  <c r="B134" i="1"/>
  <c r="C134" i="1" s="1"/>
  <c r="X46" i="1" l="1"/>
  <c r="Z46" i="1" s="1"/>
  <c r="Y46" i="1"/>
  <c r="Y29" i="1"/>
  <c r="X29" i="1"/>
  <c r="Z29" i="1" s="1"/>
  <c r="Y43" i="1"/>
  <c r="X43" i="1"/>
  <c r="Z43" i="1" s="1"/>
  <c r="Y47" i="1"/>
  <c r="X47" i="1"/>
  <c r="Z47" i="1" s="1"/>
  <c r="X20" i="1"/>
  <c r="Z20" i="1" s="1"/>
  <c r="Y20" i="1"/>
  <c r="Y15" i="1"/>
  <c r="X15" i="1"/>
  <c r="Z15" i="1" s="1"/>
  <c r="Y11" i="1"/>
  <c r="X11" i="1"/>
  <c r="Z11" i="1" s="1"/>
  <c r="Y7" i="1"/>
  <c r="X7" i="1"/>
  <c r="Z7" i="1" s="1"/>
  <c r="Y3" i="1"/>
  <c r="X3" i="1"/>
  <c r="Z3" i="1" s="1"/>
  <c r="X38" i="1"/>
  <c r="Z38" i="1" s="1"/>
  <c r="Y38" i="1"/>
  <c r="X34" i="1"/>
  <c r="Z34" i="1" s="1"/>
  <c r="Y34" i="1"/>
  <c r="Y21" i="1"/>
  <c r="X21" i="1"/>
  <c r="Z21" i="1" s="1"/>
  <c r="X44" i="1"/>
  <c r="Z44" i="1" s="1"/>
  <c r="Y44" i="1"/>
  <c r="Y25" i="1"/>
  <c r="X25" i="1"/>
  <c r="Z25" i="1" s="1"/>
  <c r="X32" i="1"/>
  <c r="Z32" i="1" s="1"/>
  <c r="Y32" i="1"/>
  <c r="Y45" i="1"/>
  <c r="X45" i="1"/>
  <c r="Z45" i="1" s="1"/>
  <c r="X14" i="1"/>
  <c r="Z14" i="1" s="1"/>
  <c r="Y14" i="1"/>
  <c r="X10" i="1"/>
  <c r="Z10" i="1" s="1"/>
  <c r="Y10" i="1"/>
  <c r="X6" i="1"/>
  <c r="Z6" i="1" s="1"/>
  <c r="Y6" i="1"/>
  <c r="Y37" i="1"/>
  <c r="X37" i="1"/>
  <c r="Z37" i="1" s="1"/>
  <c r="Y33" i="1"/>
  <c r="X33" i="1"/>
  <c r="Z33" i="1" s="1"/>
  <c r="X42" i="1"/>
  <c r="Z42" i="1" s="1"/>
  <c r="Y42" i="1"/>
  <c r="Y41" i="1"/>
  <c r="X41" i="1"/>
  <c r="Z41" i="1" s="1"/>
  <c r="X22" i="1"/>
  <c r="Z22" i="1" s="1"/>
  <c r="Y22" i="1"/>
  <c r="Y31" i="1"/>
  <c r="X31" i="1"/>
  <c r="Z31" i="1" s="1"/>
  <c r="Y27" i="1"/>
  <c r="X27" i="1"/>
  <c r="Z27" i="1" s="1"/>
  <c r="Y17" i="1"/>
  <c r="X17" i="1"/>
  <c r="Z17" i="1" s="1"/>
  <c r="Y13" i="1"/>
  <c r="X13" i="1"/>
  <c r="Z13" i="1" s="1"/>
  <c r="Y9" i="1"/>
  <c r="X9" i="1"/>
  <c r="Z9" i="1" s="1"/>
  <c r="Y5" i="1"/>
  <c r="X5" i="1"/>
  <c r="Z5" i="1" s="1"/>
  <c r="X40" i="1"/>
  <c r="Z40" i="1" s="1"/>
  <c r="Y40" i="1"/>
  <c r="X36" i="1"/>
  <c r="Z36" i="1" s="1"/>
  <c r="Y36" i="1"/>
  <c r="X26" i="1"/>
  <c r="Z26" i="1" s="1"/>
  <c r="Y26" i="1"/>
  <c r="X28" i="1"/>
  <c r="Z28" i="1" s="1"/>
  <c r="Y28" i="1"/>
  <c r="X48" i="1"/>
  <c r="Z48" i="1" s="1"/>
  <c r="Y48" i="1"/>
  <c r="X30" i="1"/>
  <c r="Z30" i="1" s="1"/>
  <c r="Y30" i="1"/>
  <c r="X18" i="1"/>
  <c r="Z18" i="1" s="1"/>
  <c r="Y18" i="1"/>
  <c r="Y19" i="1"/>
  <c r="X19" i="1"/>
  <c r="Z19" i="1" s="1"/>
  <c r="Y23" i="1"/>
  <c r="X23" i="1"/>
  <c r="Z23" i="1" s="1"/>
  <c r="X16" i="1"/>
  <c r="Z16" i="1" s="1"/>
  <c r="Y16" i="1"/>
  <c r="X12" i="1"/>
  <c r="Z12" i="1" s="1"/>
  <c r="Y12" i="1"/>
  <c r="X8" i="1"/>
  <c r="Z8" i="1" s="1"/>
  <c r="Y8" i="1"/>
  <c r="X4" i="1"/>
  <c r="Z4" i="1" s="1"/>
  <c r="Y4" i="1"/>
  <c r="Y39" i="1"/>
  <c r="X39" i="1"/>
  <c r="Z39" i="1" s="1"/>
  <c r="Y35" i="1"/>
  <c r="X35" i="1"/>
  <c r="Z35" i="1" s="1"/>
  <c r="X24" i="1"/>
  <c r="Z24" i="1" s="1"/>
  <c r="Y24" i="1"/>
  <c r="X2" i="1"/>
  <c r="Z2" i="1" s="1"/>
  <c r="N46" i="1"/>
  <c r="P46" i="1" s="1"/>
  <c r="N29" i="1"/>
  <c r="P29" i="1" s="1"/>
  <c r="N43" i="1"/>
  <c r="P43" i="1" s="1"/>
  <c r="N47" i="1"/>
  <c r="O47" i="1" s="1"/>
  <c r="N20" i="1"/>
  <c r="P20" i="1" s="1"/>
  <c r="N15" i="1"/>
  <c r="O15" i="1" s="1"/>
  <c r="N11" i="1"/>
  <c r="O11" i="1" s="1"/>
  <c r="N7" i="1"/>
  <c r="O7" i="1" s="1"/>
  <c r="N3" i="1"/>
  <c r="P3" i="1" s="1"/>
  <c r="N38" i="1"/>
  <c r="O38" i="1" s="1"/>
  <c r="N34" i="1"/>
  <c r="O34" i="1" s="1"/>
  <c r="N21" i="1"/>
  <c r="O21" i="1" s="1"/>
  <c r="N44" i="1"/>
  <c r="P44" i="1" s="1"/>
  <c r="N25" i="1"/>
  <c r="P25" i="1" s="1"/>
  <c r="N32" i="1"/>
  <c r="P32" i="1" s="1"/>
  <c r="N45" i="1"/>
  <c r="O45" i="1" s="1"/>
  <c r="N14" i="1"/>
  <c r="P14" i="1" s="1"/>
  <c r="N10" i="1"/>
  <c r="O10" i="1" s="1"/>
  <c r="N6" i="1"/>
  <c r="O6" i="1" s="1"/>
  <c r="N2" i="1"/>
  <c r="P2" i="1" s="1"/>
  <c r="N37" i="1"/>
  <c r="O37" i="1" s="1"/>
  <c r="N33" i="1"/>
  <c r="O33" i="1" s="1"/>
  <c r="N42" i="1"/>
  <c r="O42" i="1" s="1"/>
  <c r="N31" i="1"/>
  <c r="P31" i="1" s="1"/>
  <c r="N27" i="1"/>
  <c r="O27" i="1" s="1"/>
  <c r="N17" i="1"/>
  <c r="P17" i="1" s="1"/>
  <c r="N13" i="1"/>
  <c r="P13" i="1" s="1"/>
  <c r="N9" i="1"/>
  <c r="O9" i="1" s="1"/>
  <c r="N5" i="1"/>
  <c r="P5" i="1" s="1"/>
  <c r="N40" i="1"/>
  <c r="P40" i="1" s="1"/>
  <c r="N36" i="1"/>
  <c r="O36" i="1" s="1"/>
  <c r="N26" i="1"/>
  <c r="P26" i="1" s="1"/>
  <c r="N28" i="1"/>
  <c r="P28" i="1" s="1"/>
  <c r="N48" i="1"/>
  <c r="P48" i="1" s="1"/>
  <c r="N22" i="1"/>
  <c r="P22" i="1" s="1"/>
  <c r="N30" i="1"/>
  <c r="O30" i="1" s="1"/>
  <c r="N18" i="1"/>
  <c r="O18" i="1" s="1"/>
  <c r="N19" i="1"/>
  <c r="O19" i="1" s="1"/>
  <c r="N23" i="1"/>
  <c r="P23" i="1" s="1"/>
  <c r="N16" i="1"/>
  <c r="P16" i="1" s="1"/>
  <c r="N12" i="1"/>
  <c r="P12" i="1" s="1"/>
  <c r="N8" i="1"/>
  <c r="P8" i="1" s="1"/>
  <c r="N4" i="1"/>
  <c r="P4" i="1" s="1"/>
  <c r="N39" i="1"/>
  <c r="P39" i="1" s="1"/>
  <c r="N35" i="1"/>
  <c r="P35" i="1" s="1"/>
  <c r="N24" i="1"/>
  <c r="O24" i="1" s="1"/>
  <c r="T58" i="1"/>
  <c r="T54" i="1"/>
  <c r="T85" i="1"/>
  <c r="T77" i="1"/>
  <c r="T82" i="1"/>
  <c r="T73" i="1"/>
  <c r="T72" i="1"/>
  <c r="T64" i="1"/>
  <c r="T60" i="1"/>
  <c r="T56" i="1"/>
  <c r="T61" i="1"/>
  <c r="T70" i="1"/>
  <c r="T86" i="1"/>
  <c r="T62" i="1"/>
  <c r="T87" i="1"/>
  <c r="T83" i="1"/>
  <c r="T74" i="1"/>
  <c r="T57" i="1"/>
  <c r="T67" i="1"/>
  <c r="T59" i="1"/>
  <c r="T76" i="1"/>
  <c r="T63" i="1"/>
  <c r="T55" i="1"/>
  <c r="T84" i="1"/>
  <c r="T75" i="1"/>
  <c r="T88" i="1"/>
  <c r="T78" i="1"/>
  <c r="T66" i="1"/>
  <c r="O59" i="1"/>
  <c r="P58" i="1"/>
  <c r="N41" i="1"/>
  <c r="I53" i="1"/>
  <c r="T69" i="1"/>
  <c r="T79" i="1"/>
  <c r="T81" i="1"/>
  <c r="A137" i="1"/>
  <c r="B136" i="1"/>
  <c r="C136" i="1" s="1"/>
  <c r="T71" i="1"/>
  <c r="J136" i="1"/>
  <c r="M135" i="1"/>
  <c r="T68" i="1"/>
  <c r="AA24" i="1" l="1"/>
  <c r="AB24" i="1" s="1"/>
  <c r="AA39" i="1"/>
  <c r="AB39" i="1" s="1"/>
  <c r="AA8" i="1"/>
  <c r="AB8" i="1" s="1"/>
  <c r="AA16" i="1"/>
  <c r="AB16" i="1" s="1"/>
  <c r="AA19" i="1"/>
  <c r="AB19" i="1" s="1"/>
  <c r="AA30" i="1"/>
  <c r="AB30" i="1" s="1"/>
  <c r="AA28" i="1"/>
  <c r="AB28" i="1" s="1"/>
  <c r="AA36" i="1"/>
  <c r="AB36" i="1" s="1"/>
  <c r="AA13" i="1"/>
  <c r="AB13" i="1" s="1"/>
  <c r="AA22" i="1"/>
  <c r="AB22" i="1" s="1"/>
  <c r="AA42" i="1"/>
  <c r="AB42" i="1" s="1"/>
  <c r="AA10" i="1"/>
  <c r="AB10" i="1" s="1"/>
  <c r="AA45" i="1"/>
  <c r="AB45" i="1" s="1"/>
  <c r="AA25" i="1"/>
  <c r="AB25" i="1" s="1"/>
  <c r="AA38" i="1"/>
  <c r="AB38" i="1" s="1"/>
  <c r="AA7" i="1"/>
  <c r="AB7" i="1" s="1"/>
  <c r="AA47" i="1"/>
  <c r="AB47" i="1" s="1"/>
  <c r="AA29" i="1"/>
  <c r="AB29" i="1" s="1"/>
  <c r="AA35" i="1"/>
  <c r="AB35" i="1" s="1"/>
  <c r="AA4" i="1"/>
  <c r="AB4" i="1" s="1"/>
  <c r="AA12" i="1"/>
  <c r="AB12" i="1" s="1"/>
  <c r="AA23" i="1"/>
  <c r="AB23" i="1" s="1"/>
  <c r="AA18" i="1"/>
  <c r="AB18" i="1" s="1"/>
  <c r="AA48" i="1"/>
  <c r="AB48" i="1" s="1"/>
  <c r="AA26" i="1"/>
  <c r="AB26" i="1" s="1"/>
  <c r="AA40" i="1"/>
  <c r="AB40" i="1" s="1"/>
  <c r="AA9" i="1"/>
  <c r="AB9" i="1" s="1"/>
  <c r="AA17" i="1"/>
  <c r="AB17" i="1" s="1"/>
  <c r="AA31" i="1"/>
  <c r="AB31" i="1" s="1"/>
  <c r="AA41" i="1"/>
  <c r="AB41" i="1" s="1"/>
  <c r="AA33" i="1"/>
  <c r="AB33" i="1" s="1"/>
  <c r="AA6" i="1"/>
  <c r="AB6" i="1" s="1"/>
  <c r="AA14" i="1"/>
  <c r="AB14" i="1" s="1"/>
  <c r="AA32" i="1"/>
  <c r="AB32" i="1" s="1"/>
  <c r="AA44" i="1"/>
  <c r="AB44" i="1" s="1"/>
  <c r="AA34" i="1"/>
  <c r="AB34" i="1" s="1"/>
  <c r="AA3" i="1"/>
  <c r="AB3" i="1" s="1"/>
  <c r="AA20" i="1"/>
  <c r="AB20" i="1" s="1"/>
  <c r="AA46" i="1"/>
  <c r="AB46" i="1" s="1"/>
  <c r="AA5" i="1"/>
  <c r="AB5" i="1" s="1"/>
  <c r="AA27" i="1"/>
  <c r="AB27" i="1" s="1"/>
  <c r="AA37" i="1"/>
  <c r="AB37" i="1" s="1"/>
  <c r="AA21" i="1"/>
  <c r="AB21" i="1" s="1"/>
  <c r="AA15" i="1"/>
  <c r="AB15" i="1" s="1"/>
  <c r="AA11" i="1"/>
  <c r="AB11" i="1" s="1"/>
  <c r="AA43" i="1"/>
  <c r="AB43" i="1" s="1"/>
  <c r="AA2" i="1"/>
  <c r="AB2" i="1" s="1"/>
  <c r="O14" i="1"/>
  <c r="P37" i="1"/>
  <c r="O12" i="1"/>
  <c r="O32" i="1"/>
  <c r="O43" i="1"/>
  <c r="O44" i="1"/>
  <c r="P27" i="1"/>
  <c r="O46" i="1"/>
  <c r="P18" i="1"/>
  <c r="O22" i="1"/>
  <c r="O13" i="1"/>
  <c r="O20" i="1"/>
  <c r="O23" i="1"/>
  <c r="P42" i="1"/>
  <c r="P11" i="1"/>
  <c r="P6" i="1"/>
  <c r="P36" i="1"/>
  <c r="P34" i="1"/>
  <c r="P21" i="1"/>
  <c r="O4" i="1"/>
  <c r="P30" i="1"/>
  <c r="P33" i="1"/>
  <c r="O5" i="1"/>
  <c r="O3" i="1"/>
  <c r="O28" i="1"/>
  <c r="O25" i="1"/>
  <c r="O48" i="1"/>
  <c r="O29" i="1"/>
  <c r="P24" i="1"/>
  <c r="O31" i="1"/>
  <c r="P47" i="1"/>
  <c r="O16" i="1"/>
  <c r="O26" i="1"/>
  <c r="P45" i="1"/>
  <c r="P19" i="1"/>
  <c r="P7" i="1"/>
  <c r="O2" i="1"/>
  <c r="P38" i="1"/>
  <c r="O35" i="1"/>
  <c r="O8" i="1"/>
  <c r="O39" i="1"/>
  <c r="P10" i="1"/>
  <c r="O17" i="1"/>
  <c r="P15" i="1"/>
  <c r="P9" i="1"/>
  <c r="O40" i="1"/>
  <c r="N49" i="1"/>
  <c r="D52" i="1" s="1"/>
  <c r="A138" i="1"/>
  <c r="B137" i="1"/>
  <c r="C137" i="1" s="1"/>
  <c r="O41" i="1"/>
  <c r="P41" i="1"/>
  <c r="J137" i="1"/>
  <c r="M136" i="1"/>
  <c r="O60" i="1"/>
  <c r="P59" i="1"/>
  <c r="AB49" i="1" l="1"/>
  <c r="AB50" i="1" s="1"/>
  <c r="O49" i="1"/>
  <c r="E52" i="1" s="1"/>
  <c r="P49" i="1"/>
  <c r="P51" i="1" s="1"/>
  <c r="N51" i="1"/>
  <c r="O61" i="1"/>
  <c r="P60" i="1"/>
  <c r="A139" i="1"/>
  <c r="B138" i="1"/>
  <c r="C138" i="1" s="1"/>
  <c r="J138" i="1"/>
  <c r="M137" i="1"/>
  <c r="O51" i="1" l="1"/>
  <c r="F52" i="1"/>
  <c r="J139" i="1"/>
  <c r="M138" i="1"/>
  <c r="O62" i="1"/>
  <c r="P61" i="1"/>
  <c r="A140" i="1"/>
  <c r="B139" i="1"/>
  <c r="C139" i="1" s="1"/>
  <c r="O63" i="1" l="1"/>
  <c r="P62" i="1"/>
  <c r="A141" i="1"/>
  <c r="B140" i="1"/>
  <c r="C140" i="1" s="1"/>
  <c r="J140" i="1"/>
  <c r="M139" i="1"/>
  <c r="A142" i="1" l="1"/>
  <c r="B141" i="1"/>
  <c r="C141" i="1" s="1"/>
  <c r="J141" i="1"/>
  <c r="M140" i="1"/>
  <c r="O64" i="1"/>
  <c r="P63" i="1"/>
  <c r="J142" i="1" l="1"/>
  <c r="M141" i="1"/>
  <c r="O65" i="1"/>
  <c r="P64" i="1"/>
  <c r="A143" i="1"/>
  <c r="B142" i="1"/>
  <c r="C142" i="1" s="1"/>
  <c r="O66" i="1" l="1"/>
  <c r="P65" i="1"/>
  <c r="A144" i="1"/>
  <c r="B143" i="1"/>
  <c r="C143" i="1" s="1"/>
  <c r="J143" i="1"/>
  <c r="M142" i="1"/>
  <c r="A145" i="1" l="1"/>
  <c r="B144" i="1"/>
  <c r="C144" i="1" s="1"/>
  <c r="J144" i="1"/>
  <c r="M143" i="1"/>
  <c r="O67" i="1"/>
  <c r="P66" i="1"/>
  <c r="J145" i="1" l="1"/>
  <c r="M144" i="1"/>
  <c r="O68" i="1"/>
  <c r="P67" i="1"/>
  <c r="A146" i="1"/>
  <c r="B145" i="1"/>
  <c r="C145" i="1" s="1"/>
  <c r="O69" i="1" l="1"/>
  <c r="P68" i="1"/>
  <c r="A147" i="1"/>
  <c r="B146" i="1"/>
  <c r="C146" i="1" s="1"/>
  <c r="J146" i="1"/>
  <c r="M145" i="1"/>
  <c r="A148" i="1" l="1"/>
  <c r="B147" i="1"/>
  <c r="C147" i="1" s="1"/>
  <c r="J147" i="1"/>
  <c r="M146" i="1"/>
  <c r="P69" i="1"/>
  <c r="O70" i="1"/>
  <c r="J148" i="1" l="1"/>
  <c r="M147" i="1"/>
  <c r="P70" i="1"/>
  <c r="O71" i="1"/>
  <c r="A149" i="1"/>
  <c r="B148" i="1"/>
  <c r="C148" i="1" s="1"/>
  <c r="O72" i="1" l="1"/>
  <c r="P71" i="1"/>
  <c r="A150" i="1"/>
  <c r="B149" i="1"/>
  <c r="C149" i="1" s="1"/>
  <c r="J149" i="1"/>
  <c r="M148" i="1"/>
  <c r="A151" i="1" l="1"/>
  <c r="B150" i="1"/>
  <c r="C150" i="1" s="1"/>
  <c r="J150" i="1"/>
  <c r="M149" i="1"/>
  <c r="O73" i="1"/>
  <c r="P72" i="1"/>
  <c r="J151" i="1" l="1"/>
  <c r="M150" i="1"/>
  <c r="P73" i="1"/>
  <c r="O74" i="1"/>
  <c r="A152" i="1"/>
  <c r="B151" i="1"/>
  <c r="C151" i="1" s="1"/>
  <c r="O75" i="1" l="1"/>
  <c r="P74" i="1"/>
  <c r="A153" i="1"/>
  <c r="B152" i="1"/>
  <c r="C152" i="1" s="1"/>
  <c r="J152" i="1"/>
  <c r="M151" i="1"/>
  <c r="A154" i="1" l="1"/>
  <c r="B153" i="1"/>
  <c r="C153" i="1" s="1"/>
  <c r="J153" i="1"/>
  <c r="M152" i="1"/>
  <c r="O76" i="1"/>
  <c r="P75" i="1"/>
  <c r="J154" i="1" l="1"/>
  <c r="M153" i="1"/>
  <c r="O77" i="1"/>
  <c r="P76" i="1"/>
  <c r="A155" i="1"/>
  <c r="B154" i="1"/>
  <c r="C154" i="1" s="1"/>
  <c r="O78" i="1" l="1"/>
  <c r="P77" i="1"/>
  <c r="A156" i="1"/>
  <c r="B155" i="1"/>
  <c r="C155" i="1" s="1"/>
  <c r="J155" i="1"/>
  <c r="M154" i="1"/>
  <c r="A157" i="1" l="1"/>
  <c r="B156" i="1"/>
  <c r="C156" i="1" s="1"/>
  <c r="J156" i="1"/>
  <c r="M155" i="1"/>
  <c r="O79" i="1"/>
  <c r="P79" i="1" s="1"/>
  <c r="P78" i="1"/>
  <c r="J157" i="1" l="1"/>
  <c r="M156" i="1"/>
  <c r="A158" i="1"/>
  <c r="B157" i="1"/>
  <c r="C157" i="1" s="1"/>
  <c r="A159" i="1" l="1"/>
  <c r="B158" i="1"/>
  <c r="C158" i="1" s="1"/>
  <c r="J158" i="1"/>
  <c r="M157" i="1"/>
  <c r="J159" i="1" l="1"/>
  <c r="M158" i="1"/>
  <c r="A160" i="1"/>
  <c r="B159" i="1"/>
  <c r="C159" i="1" s="1"/>
  <c r="A161" i="1" l="1"/>
  <c r="B160" i="1"/>
  <c r="C160" i="1" s="1"/>
  <c r="J160" i="1"/>
  <c r="M159" i="1"/>
  <c r="J161" i="1" l="1"/>
  <c r="M160" i="1"/>
  <c r="A162" i="1"/>
  <c r="B161" i="1"/>
  <c r="C161" i="1" s="1"/>
  <c r="A163" i="1" l="1"/>
  <c r="B162" i="1"/>
  <c r="C162" i="1" s="1"/>
  <c r="J162" i="1"/>
  <c r="M161" i="1"/>
  <c r="J163" i="1" l="1"/>
  <c r="M162" i="1"/>
  <c r="A164" i="1"/>
  <c r="B163" i="1"/>
  <c r="C163" i="1" s="1"/>
  <c r="A165" i="1" l="1"/>
  <c r="B164" i="1"/>
  <c r="C164" i="1" s="1"/>
  <c r="J164" i="1"/>
  <c r="M163" i="1"/>
  <c r="J165" i="1" l="1"/>
  <c r="M164" i="1"/>
  <c r="A166" i="1"/>
  <c r="B165" i="1"/>
  <c r="C165" i="1" s="1"/>
  <c r="A167" i="1" l="1"/>
  <c r="B166" i="1"/>
  <c r="C166" i="1" s="1"/>
  <c r="J166" i="1"/>
  <c r="M165" i="1"/>
  <c r="J167" i="1" l="1"/>
  <c r="M166" i="1"/>
  <c r="A168" i="1"/>
  <c r="B167" i="1"/>
  <c r="C167" i="1" s="1"/>
  <c r="A169" i="1" l="1"/>
  <c r="B168" i="1"/>
  <c r="C168" i="1" s="1"/>
  <c r="J168" i="1"/>
  <c r="M167" i="1"/>
  <c r="J169" i="1" l="1"/>
  <c r="M168" i="1"/>
  <c r="A170" i="1"/>
  <c r="B169" i="1"/>
  <c r="C169" i="1" s="1"/>
  <c r="A171" i="1" l="1"/>
  <c r="B170" i="1"/>
  <c r="C170" i="1" s="1"/>
  <c r="J170" i="1"/>
  <c r="M169" i="1"/>
  <c r="J171" i="1" l="1"/>
  <c r="M170" i="1"/>
  <c r="A172" i="1"/>
  <c r="B171" i="1"/>
  <c r="C171" i="1" s="1"/>
  <c r="A173" i="1" l="1"/>
  <c r="B172" i="1"/>
  <c r="C172" i="1" s="1"/>
  <c r="J172" i="1"/>
  <c r="M171" i="1"/>
  <c r="J173" i="1" l="1"/>
  <c r="M172" i="1"/>
  <c r="A174" i="1"/>
  <c r="B173" i="1"/>
  <c r="C173" i="1" s="1"/>
  <c r="A175" i="1" l="1"/>
  <c r="B174" i="1"/>
  <c r="C174" i="1" s="1"/>
  <c r="J174" i="1"/>
  <c r="M173" i="1"/>
  <c r="J175" i="1" l="1"/>
  <c r="M174" i="1"/>
  <c r="A176" i="1"/>
  <c r="B175" i="1"/>
  <c r="C175" i="1" s="1"/>
  <c r="A177" i="1" l="1"/>
  <c r="B176" i="1"/>
  <c r="C176" i="1" s="1"/>
  <c r="J176" i="1"/>
  <c r="M175" i="1"/>
  <c r="M176" i="1" l="1"/>
  <c r="J177" i="1"/>
  <c r="A178" i="1"/>
  <c r="B177" i="1"/>
  <c r="C177" i="1" s="1"/>
  <c r="A179" i="1" l="1"/>
  <c r="B178" i="1"/>
  <c r="C178" i="1" s="1"/>
  <c r="J178" i="1"/>
  <c r="M177" i="1"/>
  <c r="J179" i="1" l="1"/>
  <c r="M178" i="1"/>
  <c r="A180" i="1"/>
  <c r="B179" i="1"/>
  <c r="C179" i="1" s="1"/>
  <c r="A181" i="1" l="1"/>
  <c r="B180" i="1"/>
  <c r="C180" i="1" s="1"/>
  <c r="J180" i="1"/>
  <c r="M179" i="1"/>
  <c r="J181" i="1" l="1"/>
  <c r="M180" i="1"/>
  <c r="B181" i="1"/>
  <c r="C181" i="1" s="1"/>
  <c r="A182" i="1"/>
  <c r="A183" i="1" l="1"/>
  <c r="B182" i="1"/>
  <c r="C182" i="1" s="1"/>
  <c r="J182" i="1"/>
  <c r="M181" i="1"/>
  <c r="J183" i="1" l="1"/>
  <c r="M182" i="1"/>
  <c r="A184" i="1"/>
  <c r="B183" i="1"/>
  <c r="C183" i="1" s="1"/>
  <c r="A185" i="1" l="1"/>
  <c r="B184" i="1"/>
  <c r="C184" i="1" s="1"/>
  <c r="J184" i="1"/>
  <c r="M183" i="1"/>
  <c r="J185" i="1" l="1"/>
  <c r="M184" i="1"/>
  <c r="A186" i="1"/>
  <c r="B185" i="1"/>
  <c r="C185" i="1" s="1"/>
  <c r="A187" i="1" l="1"/>
  <c r="B186" i="1"/>
  <c r="C186" i="1" s="1"/>
  <c r="J186" i="1"/>
  <c r="M185" i="1"/>
  <c r="M186" i="1" l="1"/>
  <c r="J187" i="1"/>
  <c r="A188" i="1"/>
  <c r="B187" i="1"/>
  <c r="C187" i="1" s="1"/>
  <c r="A189" i="1" l="1"/>
  <c r="B188" i="1"/>
  <c r="C188" i="1" s="1"/>
  <c r="J188" i="1"/>
  <c r="M187" i="1"/>
  <c r="J189" i="1" l="1"/>
  <c r="M188" i="1"/>
  <c r="A190" i="1"/>
  <c r="B189" i="1"/>
  <c r="C189" i="1" s="1"/>
  <c r="A191" i="1" l="1"/>
  <c r="B190" i="1"/>
  <c r="C190" i="1" s="1"/>
  <c r="J190" i="1"/>
  <c r="M189" i="1"/>
  <c r="J191" i="1" l="1"/>
  <c r="M190" i="1"/>
  <c r="A192" i="1"/>
  <c r="B191" i="1"/>
  <c r="C191" i="1" s="1"/>
  <c r="A193" i="1" l="1"/>
  <c r="B192" i="1"/>
  <c r="C192" i="1" s="1"/>
  <c r="J192" i="1"/>
  <c r="M191" i="1"/>
  <c r="J193" i="1" l="1"/>
  <c r="M192" i="1"/>
  <c r="B193" i="1"/>
  <c r="C193" i="1" s="1"/>
  <c r="A194" i="1"/>
  <c r="A195" i="1" l="1"/>
  <c r="B194" i="1"/>
  <c r="C194" i="1" s="1"/>
  <c r="J194" i="1"/>
  <c r="M193" i="1"/>
  <c r="J195" i="1" l="1"/>
  <c r="M194" i="1"/>
  <c r="A196" i="1"/>
  <c r="B195" i="1"/>
  <c r="C195" i="1" s="1"/>
  <c r="A197" i="1" l="1"/>
  <c r="B196" i="1"/>
  <c r="C196" i="1" s="1"/>
  <c r="J196" i="1"/>
  <c r="M195" i="1"/>
  <c r="J197" i="1" l="1"/>
  <c r="M196" i="1"/>
  <c r="A198" i="1"/>
  <c r="B197" i="1"/>
  <c r="C197" i="1" s="1"/>
  <c r="A199" i="1" l="1"/>
  <c r="B198" i="1"/>
  <c r="C198" i="1" s="1"/>
  <c r="J198" i="1"/>
  <c r="M197" i="1"/>
  <c r="J199" i="1" l="1"/>
  <c r="M198" i="1"/>
  <c r="A200" i="1"/>
  <c r="B199" i="1"/>
  <c r="C199" i="1" s="1"/>
  <c r="A201" i="1" l="1"/>
  <c r="B200" i="1"/>
  <c r="C200" i="1" s="1"/>
  <c r="J200" i="1"/>
  <c r="M199" i="1"/>
  <c r="J201" i="1" l="1"/>
  <c r="M200" i="1"/>
  <c r="A202" i="1"/>
  <c r="B201" i="1"/>
  <c r="C201" i="1" s="1"/>
  <c r="A203" i="1" l="1"/>
  <c r="B202" i="1"/>
  <c r="C202" i="1" s="1"/>
  <c r="J202" i="1"/>
  <c r="M201" i="1"/>
  <c r="J203" i="1" l="1"/>
  <c r="M202" i="1"/>
  <c r="A204" i="1"/>
  <c r="B203" i="1"/>
  <c r="C203" i="1" s="1"/>
  <c r="A205" i="1" l="1"/>
  <c r="B204" i="1"/>
  <c r="C204" i="1" s="1"/>
  <c r="J204" i="1"/>
  <c r="M203" i="1"/>
  <c r="J205" i="1" l="1"/>
  <c r="M204" i="1"/>
  <c r="A206" i="1"/>
  <c r="B205" i="1"/>
  <c r="C205" i="1" s="1"/>
  <c r="A207" i="1" l="1"/>
  <c r="B206" i="1"/>
  <c r="C206" i="1" s="1"/>
  <c r="J206" i="1"/>
  <c r="M205" i="1"/>
  <c r="J207" i="1" l="1"/>
  <c r="M206" i="1"/>
  <c r="A208" i="1"/>
  <c r="B207" i="1"/>
  <c r="C207" i="1" s="1"/>
  <c r="A209" i="1" l="1"/>
  <c r="B208" i="1"/>
  <c r="C208" i="1" s="1"/>
  <c r="J208" i="1"/>
  <c r="M207" i="1"/>
  <c r="J209" i="1" l="1"/>
  <c r="M208" i="1"/>
  <c r="A210" i="1"/>
  <c r="B209" i="1"/>
  <c r="C209" i="1" s="1"/>
  <c r="A211" i="1" l="1"/>
  <c r="B210" i="1"/>
  <c r="C210" i="1" s="1"/>
  <c r="J210" i="1"/>
  <c r="M209" i="1"/>
  <c r="J211" i="1" l="1"/>
  <c r="M210" i="1"/>
  <c r="A212" i="1"/>
  <c r="B211" i="1"/>
  <c r="C211" i="1" s="1"/>
  <c r="A213" i="1" l="1"/>
  <c r="B212" i="1"/>
  <c r="C212" i="1" s="1"/>
  <c r="J212" i="1"/>
  <c r="M211" i="1"/>
  <c r="B213" i="1" l="1"/>
  <c r="C213" i="1" s="1"/>
  <c r="A214" i="1"/>
  <c r="J213" i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M212" i="1"/>
  <c r="B214" i="1" l="1"/>
  <c r="C214" i="1" s="1"/>
  <c r="A215" i="1"/>
  <c r="B215" i="1" l="1"/>
  <c r="C215" i="1" s="1"/>
  <c r="A216" i="1"/>
  <c r="B216" i="1" l="1"/>
  <c r="C216" i="1" s="1"/>
  <c r="A217" i="1"/>
  <c r="B217" i="1" l="1"/>
  <c r="C217" i="1" s="1"/>
  <c r="A218" i="1"/>
  <c r="B218" i="1" l="1"/>
  <c r="C218" i="1" s="1"/>
  <c r="A219" i="1"/>
  <c r="B219" i="1" l="1"/>
  <c r="C219" i="1" s="1"/>
  <c r="A220" i="1"/>
  <c r="B220" i="1" l="1"/>
  <c r="C220" i="1" s="1"/>
  <c r="A221" i="1"/>
  <c r="B221" i="1" l="1"/>
  <c r="C221" i="1" s="1"/>
  <c r="A222" i="1"/>
  <c r="B222" i="1" l="1"/>
  <c r="C222" i="1" s="1"/>
  <c r="A223" i="1"/>
  <c r="B223" i="1" l="1"/>
  <c r="C223" i="1" s="1"/>
  <c r="A224" i="1"/>
  <c r="B224" i="1" l="1"/>
  <c r="C224" i="1" s="1"/>
  <c r="A225" i="1"/>
  <c r="B225" i="1" l="1"/>
  <c r="C225" i="1" s="1"/>
  <c r="A226" i="1"/>
  <c r="B226" i="1" l="1"/>
  <c r="C226" i="1" s="1"/>
  <c r="A227" i="1"/>
  <c r="B227" i="1" l="1"/>
  <c r="C227" i="1" s="1"/>
  <c r="A228" i="1"/>
  <c r="B228" i="1" l="1"/>
  <c r="C228" i="1" s="1"/>
  <c r="A229" i="1"/>
  <c r="B229" i="1" l="1"/>
  <c r="C229" i="1" s="1"/>
  <c r="A230" i="1"/>
  <c r="B230" i="1" l="1"/>
  <c r="C230" i="1" s="1"/>
  <c r="A231" i="1"/>
  <c r="B231" i="1" l="1"/>
  <c r="C231" i="1" s="1"/>
  <c r="A232" i="1"/>
  <c r="B232" i="1" l="1"/>
  <c r="C232" i="1" s="1"/>
  <c r="A233" i="1"/>
  <c r="B233" i="1" l="1"/>
  <c r="C233" i="1" s="1"/>
  <c r="A234" i="1"/>
  <c r="B234" i="1" l="1"/>
  <c r="C234" i="1" s="1"/>
  <c r="A235" i="1"/>
  <c r="B235" i="1" l="1"/>
  <c r="C235" i="1" s="1"/>
  <c r="A236" i="1"/>
  <c r="B236" i="1" l="1"/>
  <c r="C236" i="1" s="1"/>
  <c r="A237" i="1"/>
  <c r="B237" i="1" l="1"/>
  <c r="C237" i="1" s="1"/>
  <c r="A238" i="1"/>
  <c r="B238" i="1" l="1"/>
  <c r="C238" i="1" s="1"/>
  <c r="A239" i="1"/>
  <c r="B239" i="1" l="1"/>
  <c r="C239" i="1" s="1"/>
  <c r="A240" i="1"/>
  <c r="B240" i="1" l="1"/>
  <c r="C240" i="1" s="1"/>
  <c r="A241" i="1"/>
  <c r="B241" i="1" l="1"/>
  <c r="C241" i="1" s="1"/>
  <c r="A242" i="1"/>
  <c r="B242" i="1" l="1"/>
  <c r="C242" i="1" s="1"/>
  <c r="A243" i="1"/>
  <c r="B243" i="1" l="1"/>
  <c r="C243" i="1" s="1"/>
  <c r="A244" i="1"/>
  <c r="B244" i="1" l="1"/>
  <c r="C244" i="1" s="1"/>
  <c r="A245" i="1"/>
  <c r="B245" i="1" l="1"/>
  <c r="C245" i="1" s="1"/>
  <c r="A246" i="1"/>
  <c r="B246" i="1" l="1"/>
  <c r="C246" i="1" s="1"/>
  <c r="A247" i="1"/>
  <c r="B247" i="1" l="1"/>
  <c r="C247" i="1" s="1"/>
  <c r="A248" i="1"/>
  <c r="B248" i="1" l="1"/>
  <c r="C248" i="1" s="1"/>
  <c r="A249" i="1"/>
  <c r="B249" i="1" l="1"/>
  <c r="C249" i="1" s="1"/>
  <c r="A250" i="1"/>
  <c r="A251" i="1" l="1"/>
  <c r="B250" i="1"/>
  <c r="C250" i="1" s="1"/>
  <c r="A252" i="1" l="1"/>
  <c r="B251" i="1"/>
  <c r="C251" i="1" s="1"/>
  <c r="B252" i="1" l="1"/>
  <c r="C252" i="1" s="1"/>
  <c r="A253" i="1"/>
  <c r="B253" i="1" s="1"/>
  <c r="C25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<sst xmlns="http://schemas.openxmlformats.org/spreadsheetml/2006/main" count="86" uniqueCount="28">
  <si>
    <t>i</t>
    <phoneticPr fontId="2"/>
  </si>
  <si>
    <t>t</t>
    <phoneticPr fontId="2"/>
  </si>
  <si>
    <t>x1</t>
    <phoneticPr fontId="2"/>
  </si>
  <si>
    <t>X2</t>
    <phoneticPr fontId="2"/>
  </si>
  <si>
    <t>ao</t>
    <phoneticPr fontId="2"/>
  </si>
  <si>
    <t>a1</t>
    <phoneticPr fontId="2"/>
  </si>
  <si>
    <t>a2</t>
    <phoneticPr fontId="2"/>
  </si>
  <si>
    <t>a1x1</t>
    <phoneticPr fontId="2"/>
  </si>
  <si>
    <t>a2x2</t>
    <phoneticPr fontId="2"/>
  </si>
  <si>
    <t>y</t>
    <phoneticPr fontId="2"/>
  </si>
  <si>
    <t>(-y)</t>
    <phoneticPr fontId="2"/>
  </si>
  <si>
    <t>exp</t>
    <phoneticPr fontId="2"/>
  </si>
  <si>
    <t>p</t>
    <phoneticPr fontId="2"/>
  </si>
  <si>
    <t>pi-t</t>
    <phoneticPr fontId="2"/>
  </si>
  <si>
    <t>(pi-t)X1</t>
    <phoneticPr fontId="2"/>
  </si>
  <si>
    <t>(pi-t)X2</t>
    <phoneticPr fontId="2"/>
  </si>
  <si>
    <t xml:space="preserve"> </t>
    <phoneticPr fontId="2"/>
  </si>
  <si>
    <t xml:space="preserve"> </t>
    <phoneticPr fontId="2"/>
  </si>
  <si>
    <t>収束値</t>
    <rPh sb="0" eb="2">
      <t>シュウソク</t>
    </rPh>
    <rPh sb="2" eb="3">
      <t>アタイ</t>
    </rPh>
    <phoneticPr fontId="2"/>
  </si>
  <si>
    <t>初期値</t>
    <rPh sb="0" eb="3">
      <t>ショキチ</t>
    </rPh>
    <phoneticPr fontId="2"/>
  </si>
  <si>
    <t>中間値１</t>
    <rPh sb="0" eb="2">
      <t>チュウカン</t>
    </rPh>
    <rPh sb="2" eb="3">
      <t>アタイ</t>
    </rPh>
    <phoneticPr fontId="2"/>
  </si>
  <si>
    <t>中間値２</t>
    <rPh sb="0" eb="2">
      <t>チュウカン</t>
    </rPh>
    <rPh sb="2" eb="3">
      <t>アタイ</t>
    </rPh>
    <phoneticPr fontId="2"/>
  </si>
  <si>
    <t xml:space="preserve"> </t>
    <phoneticPr fontId="2"/>
  </si>
  <si>
    <t>LL</t>
    <phoneticPr fontId="2"/>
  </si>
  <si>
    <t>1-p</t>
    <phoneticPr fontId="2"/>
  </si>
  <si>
    <t>P^t</t>
    <phoneticPr fontId="2"/>
  </si>
  <si>
    <t>(1-p)^(1-t)</t>
    <phoneticPr fontId="2"/>
  </si>
  <si>
    <t>alfa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</si>
</sst>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Calibri"/>
      <family val="2"/>
    </font>
    <font>
      <sz val="10.5"/>
      <color rgb="FF00000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AB!$O$132:$O$212</c:f>
              <c:numCache>
                <c:formatCode>General</c:formatCode>
                <c:ptCount val="81"/>
                <c:pt idx="0">
                  <c:v>140</c:v>
                </c:pt>
                <c:pt idx="1">
                  <c:v>141</c:v>
                </c:pt>
                <c:pt idx="2">
                  <c:v>142</c:v>
                </c:pt>
                <c:pt idx="3">
                  <c:v>143</c:v>
                </c:pt>
                <c:pt idx="4">
                  <c:v>144</c:v>
                </c:pt>
                <c:pt idx="5">
                  <c:v>145</c:v>
                </c:pt>
                <c:pt idx="6">
                  <c:v>146</c:v>
                </c:pt>
                <c:pt idx="7">
                  <c:v>147</c:v>
                </c:pt>
                <c:pt idx="8">
                  <c:v>148</c:v>
                </c:pt>
                <c:pt idx="9">
                  <c:v>149</c:v>
                </c:pt>
                <c:pt idx="10">
                  <c:v>150</c:v>
                </c:pt>
                <c:pt idx="11">
                  <c:v>151</c:v>
                </c:pt>
                <c:pt idx="12">
                  <c:v>152</c:v>
                </c:pt>
                <c:pt idx="13">
                  <c:v>153</c:v>
                </c:pt>
                <c:pt idx="14">
                  <c:v>154</c:v>
                </c:pt>
                <c:pt idx="15">
                  <c:v>155</c:v>
                </c:pt>
                <c:pt idx="16">
                  <c:v>156</c:v>
                </c:pt>
                <c:pt idx="17">
                  <c:v>157</c:v>
                </c:pt>
                <c:pt idx="18">
                  <c:v>158</c:v>
                </c:pt>
                <c:pt idx="19">
                  <c:v>159</c:v>
                </c:pt>
                <c:pt idx="20">
                  <c:v>160</c:v>
                </c:pt>
                <c:pt idx="21">
                  <c:v>161</c:v>
                </c:pt>
                <c:pt idx="22">
                  <c:v>162</c:v>
                </c:pt>
                <c:pt idx="23">
                  <c:v>163</c:v>
                </c:pt>
                <c:pt idx="24">
                  <c:v>164</c:v>
                </c:pt>
                <c:pt idx="25">
                  <c:v>165</c:v>
                </c:pt>
                <c:pt idx="26">
                  <c:v>166</c:v>
                </c:pt>
                <c:pt idx="27">
                  <c:v>167</c:v>
                </c:pt>
                <c:pt idx="28">
                  <c:v>168</c:v>
                </c:pt>
                <c:pt idx="29">
                  <c:v>169</c:v>
                </c:pt>
                <c:pt idx="30">
                  <c:v>170</c:v>
                </c:pt>
                <c:pt idx="31">
                  <c:v>171</c:v>
                </c:pt>
                <c:pt idx="32">
                  <c:v>172</c:v>
                </c:pt>
                <c:pt idx="33">
                  <c:v>173</c:v>
                </c:pt>
                <c:pt idx="34">
                  <c:v>174</c:v>
                </c:pt>
                <c:pt idx="35">
                  <c:v>175</c:v>
                </c:pt>
                <c:pt idx="36">
                  <c:v>176</c:v>
                </c:pt>
                <c:pt idx="37">
                  <c:v>177</c:v>
                </c:pt>
                <c:pt idx="38">
                  <c:v>178</c:v>
                </c:pt>
                <c:pt idx="39">
                  <c:v>179</c:v>
                </c:pt>
                <c:pt idx="40">
                  <c:v>180</c:v>
                </c:pt>
                <c:pt idx="41">
                  <c:v>181</c:v>
                </c:pt>
                <c:pt idx="42">
                  <c:v>182</c:v>
                </c:pt>
                <c:pt idx="43">
                  <c:v>183</c:v>
                </c:pt>
                <c:pt idx="44">
                  <c:v>184</c:v>
                </c:pt>
                <c:pt idx="45">
                  <c:v>185</c:v>
                </c:pt>
                <c:pt idx="46">
                  <c:v>186</c:v>
                </c:pt>
                <c:pt idx="47">
                  <c:v>187</c:v>
                </c:pt>
                <c:pt idx="48">
                  <c:v>188</c:v>
                </c:pt>
                <c:pt idx="49">
                  <c:v>189</c:v>
                </c:pt>
                <c:pt idx="50">
                  <c:v>190</c:v>
                </c:pt>
                <c:pt idx="51">
                  <c:v>191</c:v>
                </c:pt>
                <c:pt idx="52">
                  <c:v>192</c:v>
                </c:pt>
                <c:pt idx="53">
                  <c:v>193</c:v>
                </c:pt>
                <c:pt idx="54">
                  <c:v>194</c:v>
                </c:pt>
                <c:pt idx="55">
                  <c:v>195</c:v>
                </c:pt>
                <c:pt idx="56">
                  <c:v>196</c:v>
                </c:pt>
                <c:pt idx="57">
                  <c:v>197</c:v>
                </c:pt>
                <c:pt idx="58">
                  <c:v>198</c:v>
                </c:pt>
                <c:pt idx="59">
                  <c:v>199</c:v>
                </c:pt>
                <c:pt idx="60">
                  <c:v>200</c:v>
                </c:pt>
                <c:pt idx="61">
                  <c:v>201</c:v>
                </c:pt>
                <c:pt idx="62">
                  <c:v>202</c:v>
                </c:pt>
                <c:pt idx="63">
                  <c:v>203</c:v>
                </c:pt>
                <c:pt idx="64">
                  <c:v>204</c:v>
                </c:pt>
                <c:pt idx="65">
                  <c:v>205</c:v>
                </c:pt>
                <c:pt idx="66">
                  <c:v>206</c:v>
                </c:pt>
                <c:pt idx="67">
                  <c:v>207</c:v>
                </c:pt>
                <c:pt idx="68">
                  <c:v>208</c:v>
                </c:pt>
                <c:pt idx="69">
                  <c:v>209</c:v>
                </c:pt>
                <c:pt idx="70">
                  <c:v>210</c:v>
                </c:pt>
                <c:pt idx="71">
                  <c:v>211</c:v>
                </c:pt>
                <c:pt idx="72">
                  <c:v>212</c:v>
                </c:pt>
                <c:pt idx="73">
                  <c:v>213</c:v>
                </c:pt>
                <c:pt idx="74">
                  <c:v>214</c:v>
                </c:pt>
                <c:pt idx="75">
                  <c:v>215</c:v>
                </c:pt>
                <c:pt idx="76">
                  <c:v>216</c:v>
                </c:pt>
                <c:pt idx="77">
                  <c:v>217</c:v>
                </c:pt>
                <c:pt idx="78">
                  <c:v>218</c:v>
                </c:pt>
                <c:pt idx="79">
                  <c:v>219</c:v>
                </c:pt>
                <c:pt idx="80">
                  <c:v>220</c:v>
                </c:pt>
              </c:numCache>
            </c:numRef>
          </c:xVal>
          <c:yVal>
            <c:numRef>
              <c:f>AB!$P$132:$P$212</c:f>
              <c:numCache>
                <c:formatCode>General</c:formatCode>
                <c:ptCount val="81"/>
                <c:pt idx="0">
                  <c:v>69.056890281659065</c:v>
                </c:pt>
                <c:pt idx="1">
                  <c:v>69.481078097649942</c:v>
                </c:pt>
                <c:pt idx="2">
                  <c:v>69.905265913640832</c:v>
                </c:pt>
                <c:pt idx="3">
                  <c:v>70.329453729631723</c:v>
                </c:pt>
                <c:pt idx="4">
                  <c:v>70.753641545622614</c:v>
                </c:pt>
                <c:pt idx="5">
                  <c:v>71.17782936161349</c:v>
                </c:pt>
                <c:pt idx="6">
                  <c:v>71.602017177604381</c:v>
                </c:pt>
                <c:pt idx="7">
                  <c:v>72.026204993595272</c:v>
                </c:pt>
                <c:pt idx="8">
                  <c:v>72.450392809586148</c:v>
                </c:pt>
                <c:pt idx="9">
                  <c:v>72.874580625577039</c:v>
                </c:pt>
                <c:pt idx="10">
                  <c:v>73.29876844156793</c:v>
                </c:pt>
                <c:pt idx="11">
                  <c:v>73.72295625755882</c:v>
                </c:pt>
                <c:pt idx="12">
                  <c:v>74.147144073549711</c:v>
                </c:pt>
                <c:pt idx="13">
                  <c:v>74.571331889540588</c:v>
                </c:pt>
                <c:pt idx="14">
                  <c:v>74.995519705531478</c:v>
                </c:pt>
                <c:pt idx="15">
                  <c:v>75.419707521522369</c:v>
                </c:pt>
                <c:pt idx="16">
                  <c:v>75.84389533751326</c:v>
                </c:pt>
                <c:pt idx="17">
                  <c:v>76.268083153504136</c:v>
                </c:pt>
                <c:pt idx="18">
                  <c:v>76.692270969495027</c:v>
                </c:pt>
                <c:pt idx="19">
                  <c:v>77.116458785485918</c:v>
                </c:pt>
                <c:pt idx="20">
                  <c:v>77.540646601476809</c:v>
                </c:pt>
                <c:pt idx="21">
                  <c:v>77.964834417467685</c:v>
                </c:pt>
                <c:pt idx="22">
                  <c:v>78.389022233458576</c:v>
                </c:pt>
                <c:pt idx="23">
                  <c:v>78.813210049449467</c:v>
                </c:pt>
                <c:pt idx="24">
                  <c:v>79.237397865440343</c:v>
                </c:pt>
                <c:pt idx="25">
                  <c:v>79.661585681431234</c:v>
                </c:pt>
                <c:pt idx="26">
                  <c:v>80.085773497422124</c:v>
                </c:pt>
                <c:pt idx="27">
                  <c:v>80.509961313413015</c:v>
                </c:pt>
                <c:pt idx="28">
                  <c:v>80.934149129403892</c:v>
                </c:pt>
                <c:pt idx="29">
                  <c:v>81.358336945394782</c:v>
                </c:pt>
                <c:pt idx="30">
                  <c:v>81.782524761385673</c:v>
                </c:pt>
                <c:pt idx="31">
                  <c:v>82.206712577376564</c:v>
                </c:pt>
                <c:pt idx="32">
                  <c:v>82.63090039336744</c:v>
                </c:pt>
                <c:pt idx="33">
                  <c:v>83.055088209358331</c:v>
                </c:pt>
                <c:pt idx="34">
                  <c:v>83.479276025349222</c:v>
                </c:pt>
                <c:pt idx="35">
                  <c:v>83.903463841340113</c:v>
                </c:pt>
                <c:pt idx="36">
                  <c:v>84.327651657330989</c:v>
                </c:pt>
                <c:pt idx="37">
                  <c:v>84.75183947332188</c:v>
                </c:pt>
                <c:pt idx="38">
                  <c:v>85.176027289312771</c:v>
                </c:pt>
                <c:pt idx="39">
                  <c:v>85.600215105303647</c:v>
                </c:pt>
                <c:pt idx="40">
                  <c:v>86.024402921294538</c:v>
                </c:pt>
                <c:pt idx="41">
                  <c:v>86.448590737285429</c:v>
                </c:pt>
                <c:pt idx="42">
                  <c:v>86.872778553276319</c:v>
                </c:pt>
                <c:pt idx="43">
                  <c:v>87.296966369267196</c:v>
                </c:pt>
                <c:pt idx="44">
                  <c:v>87.721154185258086</c:v>
                </c:pt>
                <c:pt idx="45">
                  <c:v>88.145342001248977</c:v>
                </c:pt>
                <c:pt idx="46">
                  <c:v>88.569529817239868</c:v>
                </c:pt>
                <c:pt idx="47">
                  <c:v>88.993717633230744</c:v>
                </c:pt>
                <c:pt idx="48">
                  <c:v>89.417905449221635</c:v>
                </c:pt>
                <c:pt idx="49">
                  <c:v>89.842093265212526</c:v>
                </c:pt>
                <c:pt idx="50">
                  <c:v>90.266281081203417</c:v>
                </c:pt>
                <c:pt idx="51">
                  <c:v>90.690468897194293</c:v>
                </c:pt>
                <c:pt idx="52">
                  <c:v>91.114656713185184</c:v>
                </c:pt>
                <c:pt idx="53">
                  <c:v>91.538844529176075</c:v>
                </c:pt>
                <c:pt idx="54">
                  <c:v>91.963032345166951</c:v>
                </c:pt>
                <c:pt idx="55">
                  <c:v>92.387220161157842</c:v>
                </c:pt>
                <c:pt idx="56">
                  <c:v>92.811407977148733</c:v>
                </c:pt>
                <c:pt idx="57">
                  <c:v>93.235595793139623</c:v>
                </c:pt>
                <c:pt idx="58">
                  <c:v>93.6597836091305</c:v>
                </c:pt>
                <c:pt idx="59">
                  <c:v>94.083971425121391</c:v>
                </c:pt>
                <c:pt idx="60">
                  <c:v>94.508159241112281</c:v>
                </c:pt>
                <c:pt idx="61">
                  <c:v>94.932347057103172</c:v>
                </c:pt>
                <c:pt idx="62">
                  <c:v>95.356534873094049</c:v>
                </c:pt>
                <c:pt idx="63">
                  <c:v>95.780722689084939</c:v>
                </c:pt>
                <c:pt idx="64">
                  <c:v>96.20491050507583</c:v>
                </c:pt>
                <c:pt idx="65">
                  <c:v>96.629098321066721</c:v>
                </c:pt>
                <c:pt idx="66">
                  <c:v>97.053286137057597</c:v>
                </c:pt>
                <c:pt idx="67">
                  <c:v>97.477473953048488</c:v>
                </c:pt>
                <c:pt idx="68">
                  <c:v>97.901661769039379</c:v>
                </c:pt>
                <c:pt idx="69">
                  <c:v>98.325849585030255</c:v>
                </c:pt>
                <c:pt idx="70">
                  <c:v>98.750037401021146</c:v>
                </c:pt>
                <c:pt idx="71">
                  <c:v>99.174225217012037</c:v>
                </c:pt>
                <c:pt idx="72">
                  <c:v>99.598413033002927</c:v>
                </c:pt>
                <c:pt idx="73">
                  <c:v>100.0226008489938</c:v>
                </c:pt>
                <c:pt idx="74">
                  <c:v>100.44678866498469</c:v>
                </c:pt>
                <c:pt idx="75">
                  <c:v>100.87097648097559</c:v>
                </c:pt>
                <c:pt idx="76">
                  <c:v>101.29516429696648</c:v>
                </c:pt>
                <c:pt idx="77">
                  <c:v>101.71935211295735</c:v>
                </c:pt>
                <c:pt idx="78">
                  <c:v>102.14353992894824</c:v>
                </c:pt>
                <c:pt idx="79">
                  <c:v>102.56772774493913</c:v>
                </c:pt>
                <c:pt idx="80">
                  <c:v>102.99191556093002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8-40A1-8FA3-4B1168BE8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929024"/>
        <c:axId val="604933616"/>
      </c:scatterChart>
      <c:valAx>
        <c:axId val="604929024"/>
        <c:scaling>
          <c:orientation val="minMax"/>
          <c:max val="220"/>
          <c:min val="14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933616"/>
        <c:crosses val="autoZero"/>
        <c:crossBetween val="midCat"/>
      </c:valAx>
      <c:valAx>
        <c:axId val="604933616"/>
        <c:scaling>
          <c:orientation val="minMax"/>
          <c:max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929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1071312164411E-2"/>
          <c:y val="7.407407407407407E-2"/>
          <c:w val="0.8830770847271541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AB!$O$54:$O$79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AB!$P$54:$P$79</c:f>
              <c:numCache>
                <c:formatCode>General</c:formatCode>
                <c:ptCount val="26"/>
                <c:pt idx="0">
                  <c:v>8.5000000000000006E-2</c:v>
                </c:pt>
                <c:pt idx="1">
                  <c:v>0.12744786725108936</c:v>
                </c:pt>
                <c:pt idx="2">
                  <c:v>0.16989573450217874</c:v>
                </c:pt>
                <c:pt idx="3">
                  <c:v>0.21234360175326811</c:v>
                </c:pt>
                <c:pt idx="4">
                  <c:v>0.25479146900435745</c:v>
                </c:pt>
                <c:pt idx="5">
                  <c:v>0.2972393362554468</c:v>
                </c:pt>
                <c:pt idx="6">
                  <c:v>0.33968720350653619</c:v>
                </c:pt>
                <c:pt idx="7">
                  <c:v>0.38213507075762554</c:v>
                </c:pt>
                <c:pt idx="8">
                  <c:v>0.42458293800871488</c:v>
                </c:pt>
                <c:pt idx="9">
                  <c:v>0.46703080525980423</c:v>
                </c:pt>
                <c:pt idx="10">
                  <c:v>0.50947867251089352</c:v>
                </c:pt>
                <c:pt idx="11">
                  <c:v>0.55192653976198291</c:v>
                </c:pt>
                <c:pt idx="12">
                  <c:v>0.59437440701307231</c:v>
                </c:pt>
                <c:pt idx="13">
                  <c:v>0.63682227426416171</c:v>
                </c:pt>
                <c:pt idx="14">
                  <c:v>0.67927014151525111</c:v>
                </c:pt>
                <c:pt idx="15">
                  <c:v>0.72171800876634051</c:v>
                </c:pt>
                <c:pt idx="16">
                  <c:v>0.76416587601742991</c:v>
                </c:pt>
                <c:pt idx="17">
                  <c:v>0.80661374326851931</c:v>
                </c:pt>
                <c:pt idx="18">
                  <c:v>0.84906161051960871</c:v>
                </c:pt>
                <c:pt idx="19">
                  <c:v>0.89150947777069811</c:v>
                </c:pt>
                <c:pt idx="20">
                  <c:v>0.9339573450217874</c:v>
                </c:pt>
                <c:pt idx="21">
                  <c:v>0.9764052122728768</c:v>
                </c:pt>
                <c:pt idx="22">
                  <c:v>1.0188530795239663</c:v>
                </c:pt>
                <c:pt idx="23">
                  <c:v>1.0613009467750556</c:v>
                </c:pt>
                <c:pt idx="24">
                  <c:v>1.1037488140261449</c:v>
                </c:pt>
                <c:pt idx="25">
                  <c:v>1.1461966812772344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52-4A1A-8C85-4C095DE4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12128"/>
        <c:axId val="586218032"/>
      </c:scatterChart>
      <c:valAx>
        <c:axId val="586212128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18032"/>
        <c:crosses val="autoZero"/>
        <c:crossBetween val="midCat"/>
      </c:valAx>
      <c:valAx>
        <c:axId val="586218032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12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AB!$S$54:$S$79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AB!$T$54:$T$79</c:f>
              <c:numCache>
                <c:formatCode>General</c:formatCode>
                <c:ptCount val="26"/>
                <c:pt idx="0">
                  <c:v>-1.5548219548189111E-2</c:v>
                </c:pt>
                <c:pt idx="1">
                  <c:v>3.5145610037429442E-2</c:v>
                </c:pt>
                <c:pt idx="2">
                  <c:v>8.5839439623048006E-2</c:v>
                </c:pt>
                <c:pt idx="3">
                  <c:v>0.13653326920866657</c:v>
                </c:pt>
                <c:pt idx="4">
                  <c:v>0.18722709879428512</c:v>
                </c:pt>
                <c:pt idx="5">
                  <c:v>0.23792092837990367</c:v>
                </c:pt>
                <c:pt idx="6">
                  <c:v>0.28861475796552216</c:v>
                </c:pt>
                <c:pt idx="7">
                  <c:v>0.33930858755114074</c:v>
                </c:pt>
                <c:pt idx="8">
                  <c:v>0.39000241713675926</c:v>
                </c:pt>
                <c:pt idx="9">
                  <c:v>0.44069624672237784</c:v>
                </c:pt>
                <c:pt idx="10">
                  <c:v>0.4913900763079963</c:v>
                </c:pt>
                <c:pt idx="11">
                  <c:v>0.54208390589361499</c:v>
                </c:pt>
                <c:pt idx="12">
                  <c:v>0.59277773547923351</c:v>
                </c:pt>
                <c:pt idx="13">
                  <c:v>0.64347156506485215</c:v>
                </c:pt>
                <c:pt idx="14">
                  <c:v>0.69416539465047078</c:v>
                </c:pt>
                <c:pt idx="15">
                  <c:v>0.74485922423608941</c:v>
                </c:pt>
                <c:pt idx="16">
                  <c:v>0.79555305382170793</c:v>
                </c:pt>
                <c:pt idx="17">
                  <c:v>0.84624688340732657</c:v>
                </c:pt>
                <c:pt idx="18">
                  <c:v>0.8969407129929452</c:v>
                </c:pt>
                <c:pt idx="19">
                  <c:v>0.94763454257856372</c:v>
                </c:pt>
                <c:pt idx="20">
                  <c:v>0.99832837216418224</c:v>
                </c:pt>
                <c:pt idx="21">
                  <c:v>1.0490222017498008</c:v>
                </c:pt>
                <c:pt idx="22">
                  <c:v>1.0997160313354195</c:v>
                </c:pt>
                <c:pt idx="23">
                  <c:v>1.150409860921038</c:v>
                </c:pt>
                <c:pt idx="24">
                  <c:v>1.2011036905066566</c:v>
                </c:pt>
                <c:pt idx="25">
                  <c:v>1.2517975200922753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1-40B9-8914-1FC82F32F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240664"/>
        <c:axId val="586238368"/>
      </c:scatterChart>
      <c:valAx>
        <c:axId val="586240664"/>
        <c:scaling>
          <c:orientation val="minMax"/>
          <c:max val="2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38368"/>
        <c:crosses val="autoZero"/>
        <c:crossBetween val="midCat"/>
      </c:valAx>
      <c:valAx>
        <c:axId val="586238368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240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AB!$S$81:$S$89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160</c:v>
                </c:pt>
                <c:pt idx="3">
                  <c:v>170</c:v>
                </c:pt>
                <c:pt idx="4">
                  <c:v>180</c:v>
                </c:pt>
                <c:pt idx="5">
                  <c:v>190</c:v>
                </c:pt>
                <c:pt idx="6">
                  <c:v>200</c:v>
                </c:pt>
                <c:pt idx="7">
                  <c:v>210</c:v>
                </c:pt>
                <c:pt idx="8">
                  <c:v>220</c:v>
                </c:pt>
              </c:numCache>
            </c:numRef>
          </c:xVal>
          <c:yVal>
            <c:numRef>
              <c:f>AB!$T$81:$T$89</c:f>
              <c:numCache>
                <c:formatCode>General</c:formatCode>
                <c:ptCount val="9"/>
                <c:pt idx="0">
                  <c:v>69.416539465047066</c:v>
                </c:pt>
                <c:pt idx="1">
                  <c:v>74.485922423608926</c:v>
                </c:pt>
                <c:pt idx="2">
                  <c:v>79.555305382170786</c:v>
                </c:pt>
                <c:pt idx="3">
                  <c:v>84.624688340732632</c:v>
                </c:pt>
                <c:pt idx="4">
                  <c:v>89.694071299294492</c:v>
                </c:pt>
                <c:pt idx="5">
                  <c:v>94.763454257856353</c:v>
                </c:pt>
                <c:pt idx="6">
                  <c:v>99.832837216418199</c:v>
                </c:pt>
                <c:pt idx="7">
                  <c:v>104.90222017498006</c:v>
                </c:pt>
                <c:pt idx="8">
                  <c:v>109.97160313354192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28-4066-8C14-8E41BAB5C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326704"/>
        <c:axId val="567320144"/>
      </c:scatterChart>
      <c:valAx>
        <c:axId val="567326704"/>
        <c:scaling>
          <c:orientation val="minMax"/>
          <c:max val="220"/>
          <c:min val="14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20144"/>
        <c:crosses val="autoZero"/>
        <c:crossBetween val="midCat"/>
      </c:valAx>
      <c:valAx>
        <c:axId val="567320144"/>
        <c:scaling>
          <c:orientation val="minMax"/>
          <c:max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7326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AC!$P$63:$P$88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AC!$Q$63:$Q$88</c:f>
              <c:numCache>
                <c:formatCode>General</c:formatCode>
                <c:ptCount val="26"/>
                <c:pt idx="0">
                  <c:v>-0.98914205221814322</c:v>
                </c:pt>
                <c:pt idx="1">
                  <c:v>-0.90076079635396811</c:v>
                </c:pt>
                <c:pt idx="2">
                  <c:v>-0.81237954048979311</c:v>
                </c:pt>
                <c:pt idx="3">
                  <c:v>-0.72399828462561799</c:v>
                </c:pt>
                <c:pt idx="4">
                  <c:v>-0.63561702876144299</c:v>
                </c:pt>
                <c:pt idx="5">
                  <c:v>-0.54723577289726788</c:v>
                </c:pt>
                <c:pt idx="6">
                  <c:v>-0.45885451703309288</c:v>
                </c:pt>
                <c:pt idx="7">
                  <c:v>-0.37047326116891788</c:v>
                </c:pt>
                <c:pt idx="8">
                  <c:v>-0.28209200530474288</c:v>
                </c:pt>
                <c:pt idx="9">
                  <c:v>-0.19371074944056776</c:v>
                </c:pt>
                <c:pt idx="10">
                  <c:v>-0.10532949357639276</c:v>
                </c:pt>
                <c:pt idx="11">
                  <c:v>-1.6948237712217762E-2</c:v>
                </c:pt>
                <c:pt idx="12">
                  <c:v>7.1433018151957461E-2</c:v>
                </c:pt>
                <c:pt idx="13">
                  <c:v>0.15981427401613246</c:v>
                </c:pt>
                <c:pt idx="14">
                  <c:v>0.24819552988030769</c:v>
                </c:pt>
                <c:pt idx="15">
                  <c:v>0.33657678574448291</c:v>
                </c:pt>
                <c:pt idx="16">
                  <c:v>0.42495804160865791</c:v>
                </c:pt>
                <c:pt idx="17">
                  <c:v>0.51333929747283313</c:v>
                </c:pt>
                <c:pt idx="18">
                  <c:v>0.60172055333700813</c:v>
                </c:pt>
                <c:pt idx="19">
                  <c:v>0.69010180920118336</c:v>
                </c:pt>
                <c:pt idx="20">
                  <c:v>0.77848306506535836</c:v>
                </c:pt>
                <c:pt idx="21">
                  <c:v>0.86686432092953336</c:v>
                </c:pt>
                <c:pt idx="22">
                  <c:v>0.95524557679370858</c:v>
                </c:pt>
                <c:pt idx="23">
                  <c:v>1.0436268326578837</c:v>
                </c:pt>
                <c:pt idx="24">
                  <c:v>1.1320080885220589</c:v>
                </c:pt>
                <c:pt idx="25">
                  <c:v>1.2203893443862337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9-4CB1-A14F-8C9F348D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35472"/>
        <c:axId val="481035800"/>
      </c:scatterChart>
      <c:valAx>
        <c:axId val="48103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35800"/>
        <c:crosses val="autoZero"/>
        <c:crossBetween val="midCat"/>
      </c:valAx>
      <c:valAx>
        <c:axId val="48103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35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AC!$T$63:$T$88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</c:numCache>
            </c:numRef>
          </c:xVal>
          <c:yVal>
            <c:numRef>
              <c:f>AC!$U$63:$U$88</c:f>
              <c:numCache>
                <c:formatCode>General</c:formatCode>
                <c:ptCount val="26"/>
                <c:pt idx="0">
                  <c:v>-0.98162487882592953</c:v>
                </c:pt>
                <c:pt idx="1">
                  <c:v>-0.89395974321570748</c:v>
                </c:pt>
                <c:pt idx="2">
                  <c:v>-0.80629460760548544</c:v>
                </c:pt>
                <c:pt idx="3">
                  <c:v>-0.71862947199526339</c:v>
                </c:pt>
                <c:pt idx="4">
                  <c:v>-0.63096433638504146</c:v>
                </c:pt>
                <c:pt idx="5">
                  <c:v>-0.54329920077481941</c:v>
                </c:pt>
                <c:pt idx="6">
                  <c:v>-0.45563406516459737</c:v>
                </c:pt>
                <c:pt idx="7">
                  <c:v>-0.36796892955437543</c:v>
                </c:pt>
                <c:pt idx="8">
                  <c:v>-0.28030379394415339</c:v>
                </c:pt>
                <c:pt idx="9">
                  <c:v>-0.19263865833393146</c:v>
                </c:pt>
                <c:pt idx="10">
                  <c:v>-0.10497352272370941</c:v>
                </c:pt>
                <c:pt idx="11">
                  <c:v>-1.7308387113487367E-2</c:v>
                </c:pt>
                <c:pt idx="12">
                  <c:v>7.0356748496734789E-2</c:v>
                </c:pt>
                <c:pt idx="13">
                  <c:v>0.15802188410695683</c:v>
                </c:pt>
                <c:pt idx="14">
                  <c:v>0.24568701971717888</c:v>
                </c:pt>
                <c:pt idx="15">
                  <c:v>0.33335215532740092</c:v>
                </c:pt>
                <c:pt idx="16">
                  <c:v>0.42101729093762319</c:v>
                </c:pt>
                <c:pt idx="17">
                  <c:v>0.50868242654784523</c:v>
                </c:pt>
                <c:pt idx="18">
                  <c:v>0.59634756215806728</c:v>
                </c:pt>
                <c:pt idx="19">
                  <c:v>0.68401269776828932</c:v>
                </c:pt>
                <c:pt idx="20">
                  <c:v>0.77167783337851137</c:v>
                </c:pt>
                <c:pt idx="21">
                  <c:v>0.85934296898873341</c:v>
                </c:pt>
                <c:pt idx="22">
                  <c:v>0.94700810459895546</c:v>
                </c:pt>
                <c:pt idx="23">
                  <c:v>1.0346732402091776</c:v>
                </c:pt>
                <c:pt idx="24">
                  <c:v>1.1223383758193997</c:v>
                </c:pt>
                <c:pt idx="25">
                  <c:v>1.2100035114296221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93-46AB-8024-E1F04DD2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07224"/>
        <c:axId val="480912800"/>
      </c:scatterChart>
      <c:valAx>
        <c:axId val="480907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12800"/>
        <c:crosses val="autoZero"/>
        <c:crossBetween val="midCat"/>
      </c:valAx>
      <c:valAx>
        <c:axId val="480912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07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AC!$P$90:$P$98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160</c:v>
                </c:pt>
                <c:pt idx="3">
                  <c:v>170</c:v>
                </c:pt>
                <c:pt idx="4">
                  <c:v>180</c:v>
                </c:pt>
                <c:pt idx="5">
                  <c:v>190</c:v>
                </c:pt>
                <c:pt idx="6">
                  <c:v>200</c:v>
                </c:pt>
                <c:pt idx="7">
                  <c:v>210</c:v>
                </c:pt>
                <c:pt idx="8">
                  <c:v>220</c:v>
                </c:pt>
              </c:numCache>
            </c:numRef>
          </c:xVal>
          <c:yVal>
            <c:numRef>
              <c:f>AC!$Q$90:$Q$98</c:f>
              <c:numCache>
                <c:formatCode>General</c:formatCode>
                <c:ptCount val="9"/>
                <c:pt idx="0">
                  <c:v>24.568701971717871</c:v>
                </c:pt>
                <c:pt idx="1">
                  <c:v>33.335215532740079</c:v>
                </c:pt>
                <c:pt idx="2">
                  <c:v>42.101729093762287</c:v>
                </c:pt>
                <c:pt idx="3">
                  <c:v>50.868242654784495</c:v>
                </c:pt>
                <c:pt idx="4">
                  <c:v>59.634756215806675</c:v>
                </c:pt>
                <c:pt idx="5">
                  <c:v>68.401269776828883</c:v>
                </c:pt>
                <c:pt idx="6">
                  <c:v>77.167783337851091</c:v>
                </c:pt>
                <c:pt idx="7">
                  <c:v>85.934296898873299</c:v>
                </c:pt>
                <c:pt idx="8">
                  <c:v>94.700810459895507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50-435F-8FD8-892D21CEA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910832"/>
        <c:axId val="480909192"/>
      </c:scatterChart>
      <c:valAx>
        <c:axId val="480910832"/>
        <c:scaling>
          <c:orientation val="minMax"/>
          <c:max val="220"/>
          <c:min val="14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09192"/>
        <c:crosses val="autoZero"/>
        <c:crossBetween val="midCat"/>
      </c:valAx>
      <c:valAx>
        <c:axId val="480909192"/>
        <c:scaling>
          <c:orientation val="minMax"/>
          <c:max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91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AB対数!$P$58:$P$67</c:f>
              <c:numCache>
                <c:formatCode>General</c:formatCode>
                <c:ptCount val="10"/>
                <c:pt idx="0">
                  <c:v>4.95</c:v>
                </c:pt>
                <c:pt idx="1">
                  <c:v>5</c:v>
                </c:pt>
                <c:pt idx="2">
                  <c:v>5.05</c:v>
                </c:pt>
                <c:pt idx="3">
                  <c:v>5.0999999999999996</c:v>
                </c:pt>
                <c:pt idx="4">
                  <c:v>5.1499999999999995</c:v>
                </c:pt>
                <c:pt idx="5">
                  <c:v>5.1999999999999993</c:v>
                </c:pt>
                <c:pt idx="6">
                  <c:v>5.2499999999999991</c:v>
                </c:pt>
                <c:pt idx="7">
                  <c:v>5.2999999999999989</c:v>
                </c:pt>
                <c:pt idx="8">
                  <c:v>5.3499999999999988</c:v>
                </c:pt>
                <c:pt idx="9">
                  <c:v>5.3999999999999986</c:v>
                </c:pt>
              </c:numCache>
            </c:numRef>
          </c:xVal>
          <c:yVal>
            <c:numRef>
              <c:f>AB対数!$Q$58:$Q$67</c:f>
              <c:numCache>
                <c:formatCode>General</c:formatCode>
                <c:ptCount val="10"/>
                <c:pt idx="0">
                  <c:v>4.2755766470457717</c:v>
                </c:pt>
                <c:pt idx="1">
                  <c:v>4.3292315956125131</c:v>
                </c:pt>
                <c:pt idx="2">
                  <c:v>4.3828865441792546</c:v>
                </c:pt>
                <c:pt idx="3">
                  <c:v>4.436541492745997</c:v>
                </c:pt>
                <c:pt idx="4">
                  <c:v>4.4901964413127384</c:v>
                </c:pt>
                <c:pt idx="5">
                  <c:v>4.5438513898794799</c:v>
                </c:pt>
                <c:pt idx="6">
                  <c:v>4.5975063384462214</c:v>
                </c:pt>
                <c:pt idx="7">
                  <c:v>4.6511612870129637</c:v>
                </c:pt>
                <c:pt idx="8">
                  <c:v>4.7048162355797052</c:v>
                </c:pt>
                <c:pt idx="9">
                  <c:v>4.7584711841464467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79-4A4F-941A-280FF0DC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28912"/>
        <c:axId val="481025960"/>
      </c:scatterChart>
      <c:valAx>
        <c:axId val="481028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25960"/>
        <c:crosses val="autoZero"/>
        <c:crossBetween val="midCat"/>
      </c:valAx>
      <c:valAx>
        <c:axId val="48102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2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AB対数!$T$58:$T$67</c:f>
              <c:numCache>
                <c:formatCode>General</c:formatCode>
                <c:ptCount val="10"/>
                <c:pt idx="0">
                  <c:v>4.95</c:v>
                </c:pt>
                <c:pt idx="1">
                  <c:v>5</c:v>
                </c:pt>
                <c:pt idx="2">
                  <c:v>5.05</c:v>
                </c:pt>
                <c:pt idx="3">
                  <c:v>5.0999999999999996</c:v>
                </c:pt>
                <c:pt idx="4">
                  <c:v>5.1499999999999995</c:v>
                </c:pt>
                <c:pt idx="5">
                  <c:v>5.1999999999999993</c:v>
                </c:pt>
                <c:pt idx="6">
                  <c:v>5.2499999999999991</c:v>
                </c:pt>
                <c:pt idx="7">
                  <c:v>5.2999999999999989</c:v>
                </c:pt>
                <c:pt idx="8">
                  <c:v>5.3499999999999988</c:v>
                </c:pt>
                <c:pt idx="9">
                  <c:v>5.3999999999999986</c:v>
                </c:pt>
              </c:numCache>
            </c:numRef>
          </c:xVal>
          <c:yVal>
            <c:numRef>
              <c:f>AB対数!$U$58:$U$67</c:f>
              <c:numCache>
                <c:formatCode>General</c:formatCode>
                <c:ptCount val="10"/>
                <c:pt idx="0">
                  <c:v>4.2486564925934971</c:v>
                </c:pt>
                <c:pt idx="1">
                  <c:v>4.2947041786907256</c:v>
                </c:pt>
                <c:pt idx="2">
                  <c:v>4.3407518647879524</c:v>
                </c:pt>
                <c:pt idx="3">
                  <c:v>4.3867995508851809</c:v>
                </c:pt>
                <c:pt idx="4">
                  <c:v>4.4328472369824077</c:v>
                </c:pt>
                <c:pt idx="5">
                  <c:v>4.4788949230796362</c:v>
                </c:pt>
                <c:pt idx="6">
                  <c:v>4.524942609176863</c:v>
                </c:pt>
                <c:pt idx="7">
                  <c:v>4.5709902952740915</c:v>
                </c:pt>
                <c:pt idx="8">
                  <c:v>4.6170379813713183</c:v>
                </c:pt>
                <c:pt idx="9">
                  <c:v>4.6630856674685468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B-4D8B-A07E-ED9ED676E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009888"/>
        <c:axId val="481010216"/>
      </c:scatterChart>
      <c:valAx>
        <c:axId val="4810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10216"/>
        <c:crosses val="autoZero"/>
        <c:crossBetween val="midCat"/>
      </c:valAx>
      <c:valAx>
        <c:axId val="481010216"/>
        <c:scaling>
          <c:orientation val="minMax"/>
          <c:max val="4.8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1009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AB対数!$T$58:$T$67</c:f>
              <c:numCache>
                <c:formatCode>General</c:formatCode>
                <c:ptCount val="10"/>
                <c:pt idx="0">
                  <c:v>4.95</c:v>
                </c:pt>
                <c:pt idx="1">
                  <c:v>5</c:v>
                </c:pt>
                <c:pt idx="2">
                  <c:v>5.05</c:v>
                </c:pt>
                <c:pt idx="3">
                  <c:v>5.0999999999999996</c:v>
                </c:pt>
                <c:pt idx="4">
                  <c:v>5.1499999999999995</c:v>
                </c:pt>
                <c:pt idx="5">
                  <c:v>5.1999999999999993</c:v>
                </c:pt>
                <c:pt idx="6">
                  <c:v>5.2499999999999991</c:v>
                </c:pt>
                <c:pt idx="7">
                  <c:v>5.2999999999999989</c:v>
                </c:pt>
                <c:pt idx="8">
                  <c:v>5.3499999999999988</c:v>
                </c:pt>
                <c:pt idx="9">
                  <c:v>5.3999999999999986</c:v>
                </c:pt>
              </c:numCache>
            </c:numRef>
          </c:xVal>
          <c:yVal>
            <c:numRef>
              <c:f>AB対数!$U$58:$U$67</c:f>
              <c:numCache>
                <c:formatCode>General</c:formatCode>
                <c:ptCount val="10"/>
                <c:pt idx="0">
                  <c:v>4.2486564925934971</c:v>
                </c:pt>
                <c:pt idx="1">
                  <c:v>4.2947041786907256</c:v>
                </c:pt>
                <c:pt idx="2">
                  <c:v>4.3407518647879524</c:v>
                </c:pt>
                <c:pt idx="3">
                  <c:v>4.3867995508851809</c:v>
                </c:pt>
                <c:pt idx="4">
                  <c:v>4.4328472369824077</c:v>
                </c:pt>
                <c:pt idx="5">
                  <c:v>4.4788949230796362</c:v>
                </c:pt>
                <c:pt idx="6">
                  <c:v>4.524942609176863</c:v>
                </c:pt>
                <c:pt idx="7">
                  <c:v>4.5709902952740915</c:v>
                </c:pt>
                <c:pt idx="8">
                  <c:v>4.6170379813713183</c:v>
                </c:pt>
                <c:pt idx="9">
                  <c:v>4.6630856674685468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B-4FBB-A383-9BF18689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399856"/>
        <c:axId val="612400512"/>
      </c:scatterChart>
      <c:valAx>
        <c:axId val="612399856"/>
        <c:scaling>
          <c:orientation val="minMax"/>
          <c:max val="5.4"/>
          <c:min val="4.9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2400512"/>
        <c:crosses val="autoZero"/>
        <c:crossBetween val="midCat"/>
      </c:valAx>
      <c:valAx>
        <c:axId val="612400512"/>
        <c:scaling>
          <c:orientation val="minMax"/>
          <c:max val="5.5"/>
          <c:min val="3.5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2399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AB対数!$P$70:$P$78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160</c:v>
                </c:pt>
                <c:pt idx="3">
                  <c:v>170</c:v>
                </c:pt>
                <c:pt idx="4">
                  <c:v>180</c:v>
                </c:pt>
                <c:pt idx="5">
                  <c:v>190</c:v>
                </c:pt>
                <c:pt idx="6">
                  <c:v>200</c:v>
                </c:pt>
                <c:pt idx="7">
                  <c:v>210</c:v>
                </c:pt>
                <c:pt idx="8">
                  <c:v>220</c:v>
                </c:pt>
              </c:numCache>
            </c:numRef>
          </c:xVal>
          <c:yVal>
            <c:numRef>
              <c:f>AB対数!$Q$70:$Q$78</c:f>
              <c:numCache>
                <c:formatCode>General</c:formatCode>
                <c:ptCount val="9"/>
                <c:pt idx="0">
                  <c:v>69.474484147297815</c:v>
                </c:pt>
                <c:pt idx="1">
                  <c:v>74.032100698987364</c:v>
                </c:pt>
                <c:pt idx="2">
                  <c:v>78.565744483974214</c:v>
                </c:pt>
                <c:pt idx="3">
                  <c:v>83.077030418166586</c:v>
                </c:pt>
                <c:pt idx="4">
                  <c:v>87.56737601815523</c:v>
                </c:pt>
                <c:pt idx="5">
                  <c:v>92.038035168508841</c:v>
                </c:pt>
                <c:pt idx="6">
                  <c:v>96.490124636362594</c:v>
                </c:pt>
                <c:pt idx="7">
                  <c:v>100.92464517667946</c:v>
                </c:pt>
                <c:pt idx="8">
                  <c:v>105.34249853732585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7DD-4CF8-939C-136AB42A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748808"/>
        <c:axId val="476759960"/>
      </c:scatterChart>
      <c:valAx>
        <c:axId val="476748808"/>
        <c:scaling>
          <c:orientation val="minMax"/>
          <c:max val="220"/>
          <c:min val="14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759960"/>
        <c:crosses val="autoZero"/>
        <c:crossBetween val="midCat"/>
      </c:valAx>
      <c:valAx>
        <c:axId val="476759960"/>
        <c:scaling>
          <c:orientation val="minMax"/>
          <c:max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6748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AC対数!$R$73:$R$82</c:f>
              <c:numCache>
                <c:formatCode>General</c:formatCode>
                <c:ptCount val="10"/>
                <c:pt idx="0">
                  <c:v>4.95</c:v>
                </c:pt>
                <c:pt idx="1">
                  <c:v>5</c:v>
                </c:pt>
                <c:pt idx="2">
                  <c:v>5.05</c:v>
                </c:pt>
                <c:pt idx="3">
                  <c:v>5.0999999999999996</c:v>
                </c:pt>
                <c:pt idx="4">
                  <c:v>5.1499999999999995</c:v>
                </c:pt>
                <c:pt idx="5">
                  <c:v>5.1999999999999993</c:v>
                </c:pt>
                <c:pt idx="6">
                  <c:v>5.2499999999999991</c:v>
                </c:pt>
                <c:pt idx="7">
                  <c:v>5.2999999999999989</c:v>
                </c:pt>
                <c:pt idx="8">
                  <c:v>5.3499999999999988</c:v>
                </c:pt>
                <c:pt idx="9">
                  <c:v>5.3999999999999986</c:v>
                </c:pt>
              </c:numCache>
            </c:numRef>
          </c:xVal>
          <c:yVal>
            <c:numRef>
              <c:f>AC対数!$S$73:$S$82</c:f>
              <c:numCache>
                <c:formatCode>General</c:formatCode>
                <c:ptCount val="10"/>
                <c:pt idx="0">
                  <c:v>3.4877787558038822</c:v>
                </c:pt>
                <c:pt idx="1">
                  <c:v>3.6075441899661094</c:v>
                </c:pt>
                <c:pt idx="2">
                  <c:v>3.7273096241283366</c:v>
                </c:pt>
                <c:pt idx="3">
                  <c:v>3.847075058290562</c:v>
                </c:pt>
                <c:pt idx="4">
                  <c:v>3.9668404924527891</c:v>
                </c:pt>
                <c:pt idx="5">
                  <c:v>4.0866059266150163</c:v>
                </c:pt>
                <c:pt idx="6">
                  <c:v>4.2063713607772435</c:v>
                </c:pt>
                <c:pt idx="7">
                  <c:v>4.3261367949394707</c:v>
                </c:pt>
                <c:pt idx="8">
                  <c:v>4.4459022291016979</c:v>
                </c:pt>
                <c:pt idx="9">
                  <c:v>4.565667663263925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32-48EA-9493-E70B2D0D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086568"/>
        <c:axId val="599087552"/>
      </c:scatterChart>
      <c:valAx>
        <c:axId val="599086568"/>
        <c:scaling>
          <c:orientation val="minMax"/>
          <c:max val="5.4"/>
          <c:min val="4.9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087552"/>
        <c:crosses val="autoZero"/>
        <c:crossBetween val="midCat"/>
      </c:valAx>
      <c:valAx>
        <c:axId val="599087552"/>
        <c:scaling>
          <c:orientation val="minMax"/>
          <c:max val="5.5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9086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bg2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AC対数!$T$85:$T$93</c:f>
              <c:numCache>
                <c:formatCode>General</c:formatCode>
                <c:ptCount val="9"/>
                <c:pt idx="0">
                  <c:v>140</c:v>
                </c:pt>
                <c:pt idx="1">
                  <c:v>150</c:v>
                </c:pt>
                <c:pt idx="2">
                  <c:v>160</c:v>
                </c:pt>
                <c:pt idx="3">
                  <c:v>170</c:v>
                </c:pt>
                <c:pt idx="4">
                  <c:v>180</c:v>
                </c:pt>
                <c:pt idx="5">
                  <c:v>190</c:v>
                </c:pt>
                <c:pt idx="6">
                  <c:v>200</c:v>
                </c:pt>
                <c:pt idx="7">
                  <c:v>210</c:v>
                </c:pt>
                <c:pt idx="8">
                  <c:v>220</c:v>
                </c:pt>
              </c:numCache>
            </c:numRef>
          </c:xVal>
          <c:yVal>
            <c:numRef>
              <c:f>AC対数!$U$85:$U$93</c:f>
              <c:numCache>
                <c:formatCode>General</c:formatCode>
                <c:ptCount val="9"/>
                <c:pt idx="0">
                  <c:v>32.064829591274304</c:v>
                </c:pt>
                <c:pt idx="1">
                  <c:v>37.826843733374453</c:v>
                </c:pt>
                <c:pt idx="2">
                  <c:v>44.150695601901674</c:v>
                </c:pt>
                <c:pt idx="3">
                  <c:v>51.050909759587121</c:v>
                </c:pt>
                <c:pt idx="4">
                  <c:v>58.541471077824603</c:v>
                </c:pt>
                <c:pt idx="5">
                  <c:v>66.63587492001929</c:v>
                </c:pt>
                <c:pt idx="6">
                  <c:v>75.347170159469229</c:v>
                </c:pt>
                <c:pt idx="7">
                  <c:v>84.687996375150604</c:v>
                </c:pt>
                <c:pt idx="8">
                  <c:v>94.670616262748482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A0-4705-84BB-8BAF95D62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06592"/>
        <c:axId val="628709216"/>
      </c:scatterChart>
      <c:valAx>
        <c:axId val="628706592"/>
        <c:scaling>
          <c:orientation val="minMax"/>
          <c:max val="220"/>
          <c:min val="14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709216"/>
        <c:crosses val="autoZero"/>
        <c:crossBetween val="midCat"/>
      </c:valAx>
      <c:valAx>
        <c:axId val="628709216"/>
        <c:scaling>
          <c:orientation val="minMax"/>
          <c:max val="2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706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Drop" dropStyle="combo" dx="26" noThreeD="1" sel="0" val="0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</xdr:colOff>
      <xdr:row>200</xdr:row>
      <xdr:rowOff>194310</xdr:rowOff>
    </xdr:from>
    <xdr:to>
      <xdr:col>12</xdr:col>
      <xdr:colOff>628650</xdr:colOff>
      <xdr:row>212</xdr:row>
      <xdr:rowOff>194310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53</xdr:row>
      <xdr:rowOff>3810</xdr:rowOff>
    </xdr:from>
    <xdr:to>
      <xdr:col>7</xdr:col>
      <xdr:colOff>53340</xdr:colOff>
      <xdr:row>65</xdr:row>
      <xdr:rowOff>3810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</xdr:colOff>
      <xdr:row>52</xdr:row>
      <xdr:rowOff>129540</xdr:rowOff>
    </xdr:from>
    <xdr:to>
      <xdr:col>7</xdr:col>
      <xdr:colOff>38100</xdr:colOff>
      <xdr:row>65</xdr:row>
      <xdr:rowOff>83820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662940</xdr:colOff>
          <xdr:row>53</xdr:row>
          <xdr:rowOff>22860</xdr:rowOff>
        </xdr:from>
        <xdr:to>
          <xdr:col>8</xdr:col>
          <xdr:colOff>601980</xdr:colOff>
          <xdr:row>54</xdr:row>
          <xdr:rowOff>22860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53</xdr:row>
          <xdr:rowOff>0</xdr:rowOff>
        </xdr:from>
        <xdr:to>
          <xdr:col>9</xdr:col>
          <xdr:colOff>76200</xdr:colOff>
          <xdr:row>54</xdr:row>
          <xdr:rowOff>38100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2</a:t>
              </a:r>
            </a:p>
          </xdr:txBody>
        </xdr:sp>
        <xdr:clientData fPrintsWithSheet="0"/>
      </xdr:twoCellAnchor>
    </mc:Choice>
    <mc:Fallback/>
  </mc:AlternateContent>
  <xdr:twoCellAnchor>
    <xdr:from>
      <xdr:col>10</xdr:col>
      <xdr:colOff>148590</xdr:colOff>
      <xdr:row>79</xdr:row>
      <xdr:rowOff>205746</xdr:rowOff>
    </xdr:from>
    <xdr:to>
      <xdr:col>17</xdr:col>
      <xdr:colOff>26670</xdr:colOff>
      <xdr:row>91</xdr:row>
      <xdr:rowOff>205746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</xdr:colOff>
      <xdr:row>61</xdr:row>
      <xdr:rowOff>7626</xdr:rowOff>
    </xdr:from>
    <xdr:to>
      <xdr:col>6</xdr:col>
      <xdr:colOff>407670</xdr:colOff>
      <xdr:row>73</xdr:row>
      <xdr:rowOff>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61</xdr:row>
      <xdr:rowOff>15246</xdr:rowOff>
    </xdr:from>
    <xdr:to>
      <xdr:col>6</xdr:col>
      <xdr:colOff>400050</xdr:colOff>
      <xdr:row>73</xdr:row>
      <xdr:rowOff>15246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61</xdr:row>
          <xdr:rowOff>7620</xdr:rowOff>
        </xdr:from>
        <xdr:to>
          <xdr:col>9</xdr:col>
          <xdr:colOff>22860</xdr:colOff>
          <xdr:row>62</xdr:row>
          <xdr:rowOff>38100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441960</xdr:colOff>
          <xdr:row>61</xdr:row>
          <xdr:rowOff>38100</xdr:rowOff>
        </xdr:from>
        <xdr:to>
          <xdr:col>8</xdr:col>
          <xdr:colOff>525780</xdr:colOff>
          <xdr:row>61</xdr:row>
          <xdr:rowOff>121920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16</a:t>
              </a:r>
            </a:p>
          </xdr:txBody>
        </xdr:sp>
        <xdr:clientData fPrintsWithSheet="0"/>
      </xdr:twoCellAnchor>
    </mc:Choice>
    <mc:Fallback/>
  </mc:AlternateContent>
  <xdr:twoCellAnchor>
    <xdr:from>
      <xdr:col>8</xdr:col>
      <xdr:colOff>95250</xdr:colOff>
      <xdr:row>87</xdr:row>
      <xdr:rowOff>114306</xdr:rowOff>
    </xdr:from>
    <xdr:to>
      <xdr:col>14</xdr:col>
      <xdr:colOff>643890</xdr:colOff>
      <xdr:row>99</xdr:row>
      <xdr:rowOff>114306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11430</xdr:rowOff>
    </xdr:from>
    <xdr:to>
      <xdr:col>6</xdr:col>
      <xdr:colOff>548640</xdr:colOff>
      <xdr:row>66</xdr:row>
      <xdr:rowOff>11430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</xdr:colOff>
          <xdr:row>55</xdr:row>
          <xdr:rowOff>30480</xdr:rowOff>
        </xdr:from>
        <xdr:to>
          <xdr:col>8</xdr:col>
          <xdr:colOff>30480</xdr:colOff>
          <xdr:row>56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55</xdr:row>
          <xdr:rowOff>22860</xdr:rowOff>
        </xdr:from>
        <xdr:to>
          <xdr:col>7</xdr:col>
          <xdr:colOff>617220</xdr:colOff>
          <xdr:row>56</xdr:row>
          <xdr:rowOff>60960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pPr algn="ctr" rtl="0">
                <a:defRPr sz="1000"/>
              </a:pPr>
              <a:endParaRPr lang="ja-JP" alt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655320</xdr:colOff>
          <xdr:row>55</xdr:row>
          <xdr:rowOff>38100</xdr:rowOff>
        </xdr:from>
        <xdr:to>
          <xdr:col>8</xdr:col>
          <xdr:colOff>236220</xdr:colOff>
          <xdr:row>56</xdr:row>
          <xdr:rowOff>99060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640080</xdr:colOff>
          <xdr:row>55</xdr:row>
          <xdr:rowOff>45720</xdr:rowOff>
        </xdr:from>
        <xdr:to>
          <xdr:col>10</xdr:col>
          <xdr:colOff>60960</xdr:colOff>
          <xdr:row>56</xdr:row>
          <xdr:rowOff>53340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4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54</xdr:row>
      <xdr:rowOff>53340</xdr:rowOff>
    </xdr:from>
    <xdr:to>
      <xdr:col>6</xdr:col>
      <xdr:colOff>533400</xdr:colOff>
      <xdr:row>66</xdr:row>
      <xdr:rowOff>41910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621030</xdr:colOff>
      <xdr:row>58</xdr:row>
      <xdr:rowOff>53346</xdr:rowOff>
    </xdr:from>
    <xdr:to>
      <xdr:col>14</xdr:col>
      <xdr:colOff>499110</xdr:colOff>
      <xdr:row>70</xdr:row>
      <xdr:rowOff>53346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95250</xdr:colOff>
      <xdr:row>70</xdr:row>
      <xdr:rowOff>6</xdr:rowOff>
    </xdr:from>
    <xdr:to>
      <xdr:col>15</xdr:col>
      <xdr:colOff>643890</xdr:colOff>
      <xdr:row>82</xdr:row>
      <xdr:rowOff>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60</xdr:row>
      <xdr:rowOff>213360</xdr:rowOff>
    </xdr:from>
    <xdr:to>
      <xdr:col>5</xdr:col>
      <xdr:colOff>942229</xdr:colOff>
      <xdr:row>72</xdr:row>
      <xdr:rowOff>225791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" y="13929360"/>
          <a:ext cx="4584589" cy="2755631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60</xdr:row>
      <xdr:rowOff>213366</xdr:rowOff>
    </xdr:from>
    <xdr:to>
      <xdr:col>5</xdr:col>
      <xdr:colOff>975360</xdr:colOff>
      <xdr:row>72</xdr:row>
      <xdr:rowOff>205740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</xdr:colOff>
          <xdr:row>71</xdr:row>
          <xdr:rowOff>15240</xdr:rowOff>
        </xdr:from>
        <xdr:to>
          <xdr:col>9</xdr:col>
          <xdr:colOff>7620</xdr:colOff>
          <xdr:row>72</xdr:row>
          <xdr:rowOff>15240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ボタン 1</a:t>
              </a:r>
            </a:p>
          </xdr:txBody>
        </xdr:sp>
        <xdr:clientData fPrintsWithSheet="0"/>
      </xdr:twoCellAnchor>
    </mc:Choice>
    <mc:Fallback/>
  </mc:AlternateContent>
  <xdr:twoCellAnchor>
    <xdr:from>
      <xdr:col>15</xdr:col>
      <xdr:colOff>34290</xdr:colOff>
      <xdr:row>86</xdr:row>
      <xdr:rowOff>6</xdr:rowOff>
    </xdr:from>
    <xdr:to>
      <xdr:col>21</xdr:col>
      <xdr:colOff>582930</xdr:colOff>
      <xdr:row>98</xdr:row>
      <xdr:rowOff>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isashi%20Kurokura/Documents/Office%20&#12398;&#12459;&#12473;&#12479;&#12512;%20&#12486;&#12531;&#12503;&#12524;&#12540;&#12488;/&#25968;&#20516;&#24494;&#20998;.xlt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f341c71cc21e346/project-DESKTOP-039CKTJ/&#12489;&#12461;&#12517;&#12513;&#12531;&#12488;/&#25968;&#20516;&#24494;&#20998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10"/>
      <sheetName val="Sheet11"/>
      <sheetName val="Sheet12"/>
      <sheetName val="Sheet15"/>
      <sheetName val="Sheet13"/>
      <sheetName val="Sheet14"/>
      <sheetName val="Sheet17"/>
      <sheetName val="Sheet18"/>
      <sheetName val="Sheet19"/>
      <sheetName val="Sheet20"/>
      <sheetName val="Sheet21"/>
      <sheetName val="Sheet21 (2)"/>
      <sheetName val="Sheet24"/>
      <sheetName val="Sheet9"/>
      <sheetName val="AB対数"/>
      <sheetName val="Sheet29"/>
      <sheetName val="グラフ1"/>
      <sheetName val="AC対数"/>
      <sheetName val="Sheet16"/>
      <sheetName val="数値微分"/>
    </sheetNames>
    <definedNames>
      <definedName name="勾配降下法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10"/>
      <sheetName val="Sheet11"/>
      <sheetName val="Sheet12"/>
      <sheetName val="Sheet15"/>
      <sheetName val="Sheet13"/>
      <sheetName val="Sheet14"/>
      <sheetName val="Sheet17"/>
      <sheetName val="Sheet18"/>
      <sheetName val="Sheet19"/>
      <sheetName val="Sheet20"/>
      <sheetName val="Sheet21"/>
      <sheetName val="Sheet21 (2)"/>
      <sheetName val="Sheet24"/>
      <sheetName val="Sheet9"/>
      <sheetName val="AB対数"/>
      <sheetName val="Sheet29"/>
      <sheetName val="グラフ1"/>
      <sheetName val="AC対数"/>
      <sheetName val="Sheet16"/>
      <sheetName val="数値微分1"/>
    </sheetNames>
    <definedNames>
      <definedName name="勾配降下法"/>
      <definedName name="勾配降下法3"/>
      <definedName name="勾配降下法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9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EBC0B-C869-43D9-B50E-68A9ECBC8BC0}">
  <sheetPr codeName="Sheet19"/>
  <dimension ref="A1:AI253"/>
  <sheetViews>
    <sheetView topLeftCell="A34" zoomScale="91" zoomScaleNormal="91" workbookViewId="0">
      <selection activeCell="K1" sqref="K1"/>
    </sheetView>
  </sheetViews>
  <sheetFormatPr defaultRowHeight="18" x14ac:dyDescent="0.45"/>
  <cols>
    <col min="17" max="17" width="13" bestFit="1" customWidth="1"/>
    <col min="23" max="23" width="13.8984375" bestFit="1" customWidth="1"/>
    <col min="24" max="24" width="13.8984375" customWidth="1"/>
    <col min="25" max="25" width="12" bestFit="1" customWidth="1"/>
    <col min="26" max="26" width="13" bestFit="1" customWidth="1"/>
    <col min="27" max="27" width="12" bestFit="1" customWidth="1"/>
    <col min="30" max="30" width="11.5" bestFit="1" customWidth="1"/>
  </cols>
  <sheetData>
    <row r="1" spans="1:3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27</v>
      </c>
      <c r="K1" t="e" cm="1">
        <f t="array" ref="K1">-alfa</f>
        <v>#NAME?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W1" t="s">
        <v>12</v>
      </c>
      <c r="X1" t="s">
        <v>24</v>
      </c>
      <c r="Y1" t="s">
        <v>25</v>
      </c>
      <c r="Z1" t="s">
        <v>26</v>
      </c>
      <c r="AB1" t="s">
        <v>23</v>
      </c>
    </row>
    <row r="2" spans="1:30" x14ac:dyDescent="0.45">
      <c r="A2">
        <v>1</v>
      </c>
      <c r="B2">
        <v>0</v>
      </c>
      <c r="C2">
        <v>1.6063125420381363</v>
      </c>
      <c r="D2">
        <v>0.44820353467870716</v>
      </c>
      <c r="E2">
        <f>+A$52</f>
        <v>0.37755535597609924</v>
      </c>
      <c r="F2">
        <f>+B$52</f>
        <v>-12.309915495899409</v>
      </c>
      <c r="G2">
        <f>+C$52</f>
        <v>24.282867553158059</v>
      </c>
      <c r="H2">
        <f>+F2*C2</f>
        <v>-19.773571652492826</v>
      </c>
      <c r="I2">
        <f>+G2*D2</f>
        <v>10.883667069460332</v>
      </c>
      <c r="J2">
        <f>+E2+H2+I2</f>
        <v>-8.5123492270563954</v>
      </c>
      <c r="K2">
        <f>-J2</f>
        <v>8.5123492270563954</v>
      </c>
      <c r="L2">
        <f>EXP(K2)</f>
        <v>4975.8387435765644</v>
      </c>
      <c r="M2">
        <f>(+L2+1)^(-1)</f>
        <v>2.0093076177938571E-4</v>
      </c>
      <c r="N2">
        <f>+M2-B2</f>
        <v>2.0093076177938571E-4</v>
      </c>
      <c r="O2">
        <f>+N2*C2</f>
        <v>3.2275760272750426E-4</v>
      </c>
      <c r="P2">
        <f>+N2*D2</f>
        <v>9.0057877655205952E-5</v>
      </c>
      <c r="R2">
        <v>160.63125420381363</v>
      </c>
      <c r="S2">
        <v>44.820353467870717</v>
      </c>
      <c r="T2">
        <f>+R2/100</f>
        <v>1.6063125420381363</v>
      </c>
      <c r="U2">
        <f t="shared" ref="U2:U48" si="0">+S2/100</f>
        <v>0.44820353467870716</v>
      </c>
      <c r="W2">
        <f>+M2</f>
        <v>2.0093076177938571E-4</v>
      </c>
      <c r="X2">
        <f>-W2+1</f>
        <v>0.99979906923822059</v>
      </c>
      <c r="Y2">
        <f>(W2-0.000000001)^B2</f>
        <v>1</v>
      </c>
      <c r="Z2">
        <f>(X2-0.0000000001)^(1-B2)</f>
        <v>0.99979906913822059</v>
      </c>
      <c r="AA2">
        <f>+Y2*Z2</f>
        <v>0.99979906913822059</v>
      </c>
      <c r="AB2">
        <f>LN(AA2)</f>
        <v>-2.0095105108950363E-4</v>
      </c>
      <c r="AD2">
        <f>-M2+1</f>
        <v>0.99979906923822059</v>
      </c>
    </row>
    <row r="3" spans="1:30" x14ac:dyDescent="0.45">
      <c r="A3">
        <v>2</v>
      </c>
      <c r="B3">
        <v>0</v>
      </c>
      <c r="C3">
        <v>1.6309451425023425</v>
      </c>
      <c r="D3">
        <v>0.63609298071341736</v>
      </c>
      <c r="E3">
        <f t="shared" ref="E3:G48" si="1">+A$52</f>
        <v>0.37755535597609924</v>
      </c>
      <c r="F3">
        <f t="shared" si="1"/>
        <v>-12.309915495899409</v>
      </c>
      <c r="G3">
        <f t="shared" si="1"/>
        <v>24.282867553158059</v>
      </c>
      <c r="H3">
        <f t="shared" ref="H3:I48" si="2">+F3*C3</f>
        <v>-20.076796882651454</v>
      </c>
      <c r="I3">
        <f t="shared" si="2"/>
        <v>15.446161602157437</v>
      </c>
      <c r="J3">
        <f t="shared" ref="J3:J48" si="3">+E3+H3+I3</f>
        <v>-4.2530799245179178</v>
      </c>
      <c r="K3">
        <f t="shared" ref="K3:K48" si="4">-J3</f>
        <v>4.2530799245179178</v>
      </c>
      <c r="L3">
        <f t="shared" ref="L3:L48" si="5">EXP(K3)</f>
        <v>70.321664574335969</v>
      </c>
      <c r="M3">
        <f t="shared" ref="M3:M48" si="6">(+L3+1)^(-1)</f>
        <v>1.4020985151822088E-2</v>
      </c>
      <c r="N3">
        <f t="shared" ref="N3:N48" si="7">+M3-B3</f>
        <v>1.4020985151822088E-2</v>
      </c>
      <c r="O3">
        <f t="shared" ref="O3:O48" si="8">+N3*C3</f>
        <v>2.2867457626461703E-2</v>
      </c>
      <c r="P3">
        <f t="shared" ref="P3:P48" si="9">+N3*D3</f>
        <v>8.9186502377610784E-3</v>
      </c>
      <c r="R3">
        <v>163.09451425023425</v>
      </c>
      <c r="S3">
        <v>63.60929807134174</v>
      </c>
      <c r="T3">
        <f t="shared" ref="T3:T48" si="10">+R3/100</f>
        <v>1.6309451425023425</v>
      </c>
      <c r="U3">
        <f t="shared" si="0"/>
        <v>0.63609298071341736</v>
      </c>
      <c r="W3">
        <f t="shared" ref="W3:W48" si="11">+M3</f>
        <v>1.4020985151822088E-2</v>
      </c>
      <c r="X3">
        <f t="shared" ref="X3:X48" si="12">-W3+1</f>
        <v>0.98597901484817796</v>
      </c>
      <c r="Y3">
        <f t="shared" ref="Y3:Y48" si="13">(W3-0.000000001)^B3</f>
        <v>1</v>
      </c>
      <c r="Z3">
        <f t="shared" ref="Z3:Z48" si="14">(X3-0.0000000001)^(1-B3)</f>
        <v>0.98597901474817795</v>
      </c>
      <c r="AA3">
        <f t="shared" ref="AA3:AA48" si="15">+Y3*Z3</f>
        <v>0.98597901474817795</v>
      </c>
      <c r="AB3">
        <f t="shared" ref="AB3:AB48" si="16">LN(AA3)</f>
        <v>-1.412020782285057E-2</v>
      </c>
      <c r="AD3">
        <f t="shared" ref="AD3:AD31" si="17">-M3+1</f>
        <v>0.98597901484817796</v>
      </c>
    </row>
    <row r="4" spans="1:30" x14ac:dyDescent="0.45">
      <c r="A4">
        <v>3</v>
      </c>
      <c r="B4">
        <v>0</v>
      </c>
      <c r="C4">
        <v>1.5358626457066067</v>
      </c>
      <c r="D4">
        <v>0.58281333450737449</v>
      </c>
      <c r="E4">
        <f t="shared" si="1"/>
        <v>0.37755535597609924</v>
      </c>
      <c r="F4">
        <f t="shared" si="1"/>
        <v>-12.309915495899409</v>
      </c>
      <c r="G4">
        <f t="shared" si="1"/>
        <v>24.282867553158059</v>
      </c>
      <c r="H4">
        <f t="shared" si="2"/>
        <v>-18.906339381956823</v>
      </c>
      <c r="I4">
        <f t="shared" si="2"/>
        <v>14.152379010056979</v>
      </c>
      <c r="J4">
        <f t="shared" si="3"/>
        <v>-4.3764050159237442</v>
      </c>
      <c r="K4">
        <f t="shared" si="4"/>
        <v>4.3764050159237442</v>
      </c>
      <c r="L4">
        <f t="shared" si="5"/>
        <v>79.551532238439165</v>
      </c>
      <c r="M4">
        <f t="shared" si="6"/>
        <v>1.2414413136672778E-2</v>
      </c>
      <c r="N4">
        <f t="shared" si="7"/>
        <v>1.2414413136672778E-2</v>
      </c>
      <c r="O4">
        <f t="shared" si="8"/>
        <v>1.9066833404985106E-2</v>
      </c>
      <c r="P4">
        <f t="shared" si="9"/>
        <v>7.2352855161364159E-3</v>
      </c>
      <c r="R4">
        <v>153.58626457066066</v>
      </c>
      <c r="S4">
        <v>58.281333450737449</v>
      </c>
      <c r="T4">
        <f t="shared" si="10"/>
        <v>1.5358626457066067</v>
      </c>
      <c r="U4">
        <f t="shared" si="0"/>
        <v>0.58281333450737449</v>
      </c>
      <c r="W4">
        <f t="shared" si="11"/>
        <v>1.2414413136672778E-2</v>
      </c>
      <c r="X4">
        <f t="shared" si="12"/>
        <v>0.9875855868633272</v>
      </c>
      <c r="Y4">
        <f t="shared" si="13"/>
        <v>1</v>
      </c>
      <c r="Z4">
        <f t="shared" si="14"/>
        <v>0.98758558676332719</v>
      </c>
      <c r="AA4">
        <f t="shared" si="15"/>
        <v>0.98758558676332719</v>
      </c>
      <c r="AB4">
        <f t="shared" si="16"/>
        <v>-1.2492115822421537E-2</v>
      </c>
      <c r="AD4">
        <f t="shared" si="17"/>
        <v>0.9875855868633272</v>
      </c>
    </row>
    <row r="5" spans="1:30" x14ac:dyDescent="0.45">
      <c r="A5">
        <v>4</v>
      </c>
      <c r="B5">
        <v>0</v>
      </c>
      <c r="C5">
        <v>1.5169964086269161</v>
      </c>
      <c r="D5">
        <v>0.54569785860787368</v>
      </c>
      <c r="E5">
        <f t="shared" si="1"/>
        <v>0.37755535597609924</v>
      </c>
      <c r="F5">
        <f t="shared" si="1"/>
        <v>-12.309915495899409</v>
      </c>
      <c r="G5">
        <f t="shared" si="1"/>
        <v>24.282867553158059</v>
      </c>
      <c r="H5">
        <f t="shared" si="2"/>
        <v>-18.674097597780225</v>
      </c>
      <c r="I5">
        <f t="shared" si="2"/>
        <v>13.251108824616971</v>
      </c>
      <c r="J5">
        <f t="shared" si="3"/>
        <v>-5.0454334171871551</v>
      </c>
      <c r="K5">
        <f t="shared" si="4"/>
        <v>5.0454334171871551</v>
      </c>
      <c r="L5">
        <f t="shared" si="5"/>
        <v>155.31159932930373</v>
      </c>
      <c r="M5">
        <f t="shared" si="6"/>
        <v>6.3974778857792038E-3</v>
      </c>
      <c r="N5">
        <f t="shared" si="7"/>
        <v>6.3974778857792038E-3</v>
      </c>
      <c r="O5">
        <f t="shared" si="8"/>
        <v>9.7049509769971676E-3</v>
      </c>
      <c r="P5">
        <f t="shared" si="9"/>
        <v>3.4910899827609388E-3</v>
      </c>
      <c r="R5">
        <v>151.69964086269161</v>
      </c>
      <c r="S5">
        <v>54.56978586078737</v>
      </c>
      <c r="T5">
        <f t="shared" si="10"/>
        <v>1.5169964086269161</v>
      </c>
      <c r="U5">
        <f t="shared" si="0"/>
        <v>0.54569785860787368</v>
      </c>
      <c r="W5">
        <f t="shared" si="11"/>
        <v>6.3974778857792038E-3</v>
      </c>
      <c r="X5">
        <f t="shared" si="12"/>
        <v>0.99360252211422084</v>
      </c>
      <c r="Y5">
        <f t="shared" si="13"/>
        <v>1</v>
      </c>
      <c r="Z5">
        <f t="shared" si="14"/>
        <v>0.99360252201422083</v>
      </c>
      <c r="AA5">
        <f t="shared" si="15"/>
        <v>0.99360252201422083</v>
      </c>
      <c r="AB5">
        <f t="shared" si="16"/>
        <v>-6.4180295470651679E-3</v>
      </c>
      <c r="AD5">
        <f t="shared" si="17"/>
        <v>0.99360252211422084</v>
      </c>
    </row>
    <row r="6" spans="1:30" x14ac:dyDescent="0.45">
      <c r="A6">
        <v>5</v>
      </c>
      <c r="B6">
        <v>0</v>
      </c>
      <c r="C6">
        <v>1.7112778585392374</v>
      </c>
      <c r="D6">
        <v>0.68172062133404754</v>
      </c>
      <c r="E6">
        <f t="shared" si="1"/>
        <v>0.37755535597609924</v>
      </c>
      <c r="F6">
        <f t="shared" si="1"/>
        <v>-12.309915495899409</v>
      </c>
      <c r="G6">
        <f t="shared" si="1"/>
        <v>24.282867553158059</v>
      </c>
      <c r="H6">
        <f t="shared" si="2"/>
        <v>-21.065685828621714</v>
      </c>
      <c r="I6">
        <f t="shared" si="2"/>
        <v>16.554131556111294</v>
      </c>
      <c r="J6">
        <f t="shared" si="3"/>
        <v>-4.1339989165343205</v>
      </c>
      <c r="K6">
        <f t="shared" si="4"/>
        <v>4.1339989165343205</v>
      </c>
      <c r="L6">
        <f t="shared" si="5"/>
        <v>62.427065076159138</v>
      </c>
      <c r="M6">
        <f t="shared" si="6"/>
        <v>1.5766140192664823E-2</v>
      </c>
      <c r="N6">
        <f t="shared" si="7"/>
        <v>1.5766140192664823E-2</v>
      </c>
      <c r="O6">
        <f t="shared" si="8"/>
        <v>2.698024662633286E-2</v>
      </c>
      <c r="P6">
        <f t="shared" si="9"/>
        <v>1.0748102888183163E-2</v>
      </c>
      <c r="R6">
        <v>171.12778585392374</v>
      </c>
      <c r="S6">
        <v>68.172062133404751</v>
      </c>
      <c r="T6">
        <f t="shared" si="10"/>
        <v>1.7112778585392374</v>
      </c>
      <c r="U6">
        <f t="shared" si="0"/>
        <v>0.68172062133404754</v>
      </c>
      <c r="W6">
        <f t="shared" si="11"/>
        <v>1.5766140192664823E-2</v>
      </c>
      <c r="X6">
        <f t="shared" si="12"/>
        <v>0.98423385980733513</v>
      </c>
      <c r="Y6">
        <f t="shared" si="13"/>
        <v>1</v>
      </c>
      <c r="Z6">
        <f t="shared" si="14"/>
        <v>0.98423385970733512</v>
      </c>
      <c r="AA6">
        <f t="shared" si="15"/>
        <v>0.98423385970733512</v>
      </c>
      <c r="AB6">
        <f t="shared" si="16"/>
        <v>-1.5891747862892828E-2</v>
      </c>
      <c r="AD6">
        <f t="shared" si="17"/>
        <v>0.98423385980733513</v>
      </c>
    </row>
    <row r="7" spans="1:30" x14ac:dyDescent="0.45">
      <c r="A7">
        <v>6</v>
      </c>
      <c r="B7">
        <v>0</v>
      </c>
      <c r="C7">
        <v>1.6396633105711149</v>
      </c>
      <c r="D7">
        <v>0.58079635743589864</v>
      </c>
      <c r="E7">
        <f t="shared" si="1"/>
        <v>0.37755535597609924</v>
      </c>
      <c r="F7">
        <f t="shared" si="1"/>
        <v>-12.309915495899409</v>
      </c>
      <c r="G7">
        <f t="shared" si="1"/>
        <v>24.282867553158059</v>
      </c>
      <c r="H7">
        <f t="shared" si="2"/>
        <v>-20.184116794857093</v>
      </c>
      <c r="I7">
        <f t="shared" si="2"/>
        <v>14.103401022972573</v>
      </c>
      <c r="J7">
        <f t="shared" si="3"/>
        <v>-5.703160415908421</v>
      </c>
      <c r="K7">
        <f t="shared" si="4"/>
        <v>5.703160415908421</v>
      </c>
      <c r="L7">
        <f t="shared" si="5"/>
        <v>299.81344040719523</v>
      </c>
      <c r="M7">
        <f t="shared" si="6"/>
        <v>3.3243195471796506E-3</v>
      </c>
      <c r="N7">
        <f t="shared" si="7"/>
        <v>3.3243195471796506E-3</v>
      </c>
      <c r="O7">
        <f t="shared" si="8"/>
        <v>5.4507647941248556E-3</v>
      </c>
      <c r="P7">
        <f t="shared" si="9"/>
        <v>1.930752683954897E-3</v>
      </c>
      <c r="R7">
        <v>163.96633105711149</v>
      </c>
      <c r="S7">
        <v>58.079635743589861</v>
      </c>
      <c r="T7">
        <f t="shared" si="10"/>
        <v>1.6396633105711149</v>
      </c>
      <c r="U7">
        <f t="shared" si="0"/>
        <v>0.58079635743589864</v>
      </c>
      <c r="W7">
        <f t="shared" si="11"/>
        <v>3.3243195471796506E-3</v>
      </c>
      <c r="X7">
        <f t="shared" si="12"/>
        <v>0.9966756804528204</v>
      </c>
      <c r="Y7">
        <f t="shared" si="13"/>
        <v>1</v>
      </c>
      <c r="Z7">
        <f t="shared" si="14"/>
        <v>0.99667568035282039</v>
      </c>
      <c r="AA7">
        <f t="shared" si="15"/>
        <v>0.99667568035282039</v>
      </c>
      <c r="AB7">
        <f t="shared" si="16"/>
        <v>-3.329857474148574E-3</v>
      </c>
      <c r="AD7">
        <f t="shared" si="17"/>
        <v>0.9966756804528204</v>
      </c>
    </row>
    <row r="8" spans="1:30" x14ac:dyDescent="0.45">
      <c r="A8">
        <v>7</v>
      </c>
      <c r="B8">
        <v>0</v>
      </c>
      <c r="C8">
        <v>1.6783397712693335</v>
      </c>
      <c r="D8">
        <v>0.6901207115730007</v>
      </c>
      <c r="E8">
        <f t="shared" si="1"/>
        <v>0.37755535597609924</v>
      </c>
      <c r="F8">
        <f t="shared" si="1"/>
        <v>-12.309915495899409</v>
      </c>
      <c r="G8">
        <f t="shared" si="1"/>
        <v>24.282867553158059</v>
      </c>
      <c r="H8">
        <f t="shared" si="2"/>
        <v>-20.660220757732638</v>
      </c>
      <c r="I8">
        <f t="shared" si="2"/>
        <v>16.75810983481837</v>
      </c>
      <c r="J8">
        <f t="shared" si="3"/>
        <v>-3.5245555669381687</v>
      </c>
      <c r="K8">
        <f t="shared" si="4"/>
        <v>3.5245555669381687</v>
      </c>
      <c r="L8">
        <f t="shared" si="5"/>
        <v>33.938686789469187</v>
      </c>
      <c r="M8">
        <f t="shared" si="6"/>
        <v>2.8621568006425714E-2</v>
      </c>
      <c r="N8">
        <f t="shared" si="7"/>
        <v>2.8621568006425714E-2</v>
      </c>
      <c r="O8">
        <f t="shared" si="8"/>
        <v>4.8036715901274209E-2</v>
      </c>
      <c r="P8">
        <f t="shared" si="9"/>
        <v>1.9752336878929546E-2</v>
      </c>
      <c r="R8">
        <v>167.83397712693335</v>
      </c>
      <c r="S8">
        <v>69.01207115730007</v>
      </c>
      <c r="T8">
        <f t="shared" si="10"/>
        <v>1.6783397712693335</v>
      </c>
      <c r="U8">
        <f t="shared" si="0"/>
        <v>0.6901207115730007</v>
      </c>
      <c r="W8">
        <f t="shared" si="11"/>
        <v>2.8621568006425714E-2</v>
      </c>
      <c r="X8">
        <f t="shared" si="12"/>
        <v>0.97137843199357432</v>
      </c>
      <c r="Y8">
        <f t="shared" si="13"/>
        <v>1</v>
      </c>
      <c r="Z8">
        <f t="shared" si="14"/>
        <v>0.97137843189357431</v>
      </c>
      <c r="AA8">
        <f t="shared" si="15"/>
        <v>0.97137843189357431</v>
      </c>
      <c r="AB8">
        <f t="shared" si="16"/>
        <v>-2.9039152432515265E-2</v>
      </c>
      <c r="AD8">
        <f t="shared" si="17"/>
        <v>0.97137843199357432</v>
      </c>
    </row>
    <row r="9" spans="1:30" x14ac:dyDescent="0.45">
      <c r="A9">
        <v>8</v>
      </c>
      <c r="B9">
        <v>0</v>
      </c>
      <c r="C9">
        <v>1.6134571781248144</v>
      </c>
      <c r="D9">
        <v>0.64971237041642516</v>
      </c>
      <c r="E9">
        <f t="shared" si="1"/>
        <v>0.37755535597609924</v>
      </c>
      <c r="F9">
        <f t="shared" si="1"/>
        <v>-12.309915495899409</v>
      </c>
      <c r="G9">
        <f t="shared" si="1"/>
        <v>24.282867553158059</v>
      </c>
      <c r="H9">
        <f t="shared" si="2"/>
        <v>-19.861521518968786</v>
      </c>
      <c r="I9">
        <f t="shared" si="2"/>
        <v>15.77687943847042</v>
      </c>
      <c r="J9">
        <f t="shared" si="3"/>
        <v>-3.7070867245222665</v>
      </c>
      <c r="K9">
        <f t="shared" si="4"/>
        <v>3.7070867245222665</v>
      </c>
      <c r="L9">
        <f t="shared" si="5"/>
        <v>40.734961332713162</v>
      </c>
      <c r="M9">
        <f t="shared" si="6"/>
        <v>2.3960726644214447E-2</v>
      </c>
      <c r="N9">
        <f t="shared" si="7"/>
        <v>2.3960726644214447E-2</v>
      </c>
      <c r="O9">
        <f t="shared" si="8"/>
        <v>3.8659606397194297E-2</v>
      </c>
      <c r="P9">
        <f t="shared" si="9"/>
        <v>1.5567580504912564E-2</v>
      </c>
      <c r="R9">
        <v>161.34571781248144</v>
      </c>
      <c r="S9">
        <v>64.97123704164251</v>
      </c>
      <c r="T9">
        <f t="shared" si="10"/>
        <v>1.6134571781248144</v>
      </c>
      <c r="U9">
        <f t="shared" si="0"/>
        <v>0.64971237041642516</v>
      </c>
      <c r="W9">
        <f t="shared" si="11"/>
        <v>2.3960726644214447E-2</v>
      </c>
      <c r="X9">
        <f t="shared" si="12"/>
        <v>0.97603927335578555</v>
      </c>
      <c r="Y9">
        <f t="shared" si="13"/>
        <v>1</v>
      </c>
      <c r="Z9">
        <f t="shared" si="14"/>
        <v>0.97603927325578554</v>
      </c>
      <c r="AA9">
        <f t="shared" si="15"/>
        <v>0.97603927325578554</v>
      </c>
      <c r="AB9">
        <f t="shared" si="16"/>
        <v>-2.4252454387027521E-2</v>
      </c>
      <c r="AD9">
        <f t="shared" si="17"/>
        <v>0.97603927335578555</v>
      </c>
    </row>
    <row r="10" spans="1:30" x14ac:dyDescent="0.45">
      <c r="A10">
        <v>9</v>
      </c>
      <c r="B10">
        <v>0</v>
      </c>
      <c r="C10">
        <v>1.456228912570152</v>
      </c>
      <c r="D10">
        <v>0.40948412697574582</v>
      </c>
      <c r="E10">
        <f t="shared" si="1"/>
        <v>0.37755535597609924</v>
      </c>
      <c r="F10">
        <f t="shared" si="1"/>
        <v>-12.309915495899409</v>
      </c>
      <c r="G10">
        <f t="shared" si="1"/>
        <v>24.282867553158059</v>
      </c>
      <c r="H10">
        <f t="shared" si="2"/>
        <v>-17.926054856424059</v>
      </c>
      <c r="I10">
        <f t="shared" si="2"/>
        <v>9.943448820472593</v>
      </c>
      <c r="J10">
        <f t="shared" si="3"/>
        <v>-7.605050679975367</v>
      </c>
      <c r="K10">
        <f t="shared" si="4"/>
        <v>7.605050679975367</v>
      </c>
      <c r="L10">
        <f t="shared" si="5"/>
        <v>2008.3136724178512</v>
      </c>
      <c r="M10">
        <f t="shared" si="6"/>
        <v>4.9768237469696708E-4</v>
      </c>
      <c r="N10">
        <f t="shared" si="7"/>
        <v>4.9768237469696708E-4</v>
      </c>
      <c r="O10">
        <f t="shared" si="8"/>
        <v>7.2473946331029525E-4</v>
      </c>
      <c r="P10">
        <f t="shared" si="9"/>
        <v>2.0379303271400359E-4</v>
      </c>
      <c r="R10">
        <v>145.6228912570152</v>
      </c>
      <c r="S10">
        <v>40.948412697574582</v>
      </c>
      <c r="T10">
        <f t="shared" si="10"/>
        <v>1.456228912570152</v>
      </c>
      <c r="U10">
        <f t="shared" si="0"/>
        <v>0.40948412697574582</v>
      </c>
      <c r="W10">
        <f t="shared" si="11"/>
        <v>4.9768237469696708E-4</v>
      </c>
      <c r="X10">
        <f t="shared" si="12"/>
        <v>0.99950231762530306</v>
      </c>
      <c r="Y10">
        <f t="shared" si="13"/>
        <v>1</v>
      </c>
      <c r="Z10">
        <f t="shared" si="14"/>
        <v>0.99950231752530305</v>
      </c>
      <c r="AA10">
        <f t="shared" si="15"/>
        <v>0.99950231752530305</v>
      </c>
      <c r="AB10">
        <f t="shared" si="16"/>
        <v>-4.9780635972506804E-4</v>
      </c>
      <c r="AD10">
        <f t="shared" si="17"/>
        <v>0.99950231762530306</v>
      </c>
    </row>
    <row r="11" spans="1:30" x14ac:dyDescent="0.45">
      <c r="A11">
        <v>10</v>
      </c>
      <c r="B11">
        <v>0</v>
      </c>
      <c r="C11">
        <v>1.7391733852233555</v>
      </c>
      <c r="D11">
        <v>0.691263849027001</v>
      </c>
      <c r="E11">
        <f t="shared" si="1"/>
        <v>0.37755535597609924</v>
      </c>
      <c r="F11">
        <f t="shared" si="1"/>
        <v>-12.309915495899409</v>
      </c>
      <c r="G11">
        <f t="shared" si="1"/>
        <v>24.282867553158059</v>
      </c>
      <c r="H11">
        <f t="shared" si="2"/>
        <v>-21.409077404816816</v>
      </c>
      <c r="I11">
        <f t="shared" si="2"/>
        <v>16.785868490208912</v>
      </c>
      <c r="J11">
        <f t="shared" si="3"/>
        <v>-4.2456535586318047</v>
      </c>
      <c r="K11">
        <f t="shared" si="4"/>
        <v>4.2456535586318047</v>
      </c>
      <c r="L11">
        <f t="shared" si="5"/>
        <v>69.801364524008164</v>
      </c>
      <c r="M11">
        <f t="shared" si="6"/>
        <v>1.4124021573919076E-2</v>
      </c>
      <c r="N11">
        <f t="shared" si="7"/>
        <v>1.4124021573919076E-2</v>
      </c>
      <c r="O11">
        <f t="shared" si="8"/>
        <v>2.4564122413680545E-2</v>
      </c>
      <c r="P11">
        <f t="shared" si="9"/>
        <v>9.7634255169277012E-3</v>
      </c>
      <c r="R11">
        <v>173.91733852233554</v>
      </c>
      <c r="S11">
        <v>69.126384902700096</v>
      </c>
      <c r="T11">
        <f t="shared" si="10"/>
        <v>1.7391733852233555</v>
      </c>
      <c r="U11">
        <f t="shared" si="0"/>
        <v>0.691263849027001</v>
      </c>
      <c r="W11">
        <f t="shared" si="11"/>
        <v>1.4124021573919076E-2</v>
      </c>
      <c r="X11">
        <f t="shared" si="12"/>
        <v>0.98587597842608088</v>
      </c>
      <c r="Y11">
        <f t="shared" si="13"/>
        <v>1</v>
      </c>
      <c r="Z11">
        <f t="shared" si="14"/>
        <v>0.98587597832608087</v>
      </c>
      <c r="AA11">
        <f t="shared" si="15"/>
        <v>0.98587597832608087</v>
      </c>
      <c r="AB11">
        <f t="shared" si="16"/>
        <v>-1.4224714921549768E-2</v>
      </c>
      <c r="AD11">
        <f t="shared" si="17"/>
        <v>0.98587597842608088</v>
      </c>
    </row>
    <row r="12" spans="1:30" x14ac:dyDescent="0.45">
      <c r="A12">
        <v>11</v>
      </c>
      <c r="B12">
        <v>0</v>
      </c>
      <c r="C12">
        <v>1.6636898477930091</v>
      </c>
      <c r="D12">
        <v>0.68415070430508773</v>
      </c>
      <c r="E12">
        <f t="shared" si="1"/>
        <v>0.37755535597609924</v>
      </c>
      <c r="F12">
        <f t="shared" si="1"/>
        <v>-12.309915495899409</v>
      </c>
      <c r="G12">
        <f t="shared" si="1"/>
        <v>24.282867553158059</v>
      </c>
      <c r="H12">
        <f t="shared" si="2"/>
        <v>-20.47988143771769</v>
      </c>
      <c r="I12">
        <f t="shared" si="2"/>
        <v>16.61314093904025</v>
      </c>
      <c r="J12">
        <f t="shared" si="3"/>
        <v>-3.4891851427013414</v>
      </c>
      <c r="K12">
        <f t="shared" si="4"/>
        <v>3.4891851427013414</v>
      </c>
      <c r="L12">
        <f t="shared" si="5"/>
        <v>32.759242719304439</v>
      </c>
      <c r="M12">
        <f t="shared" si="6"/>
        <v>2.962151752972152E-2</v>
      </c>
      <c r="N12">
        <f t="shared" si="7"/>
        <v>2.962151752972152E-2</v>
      </c>
      <c r="O12">
        <f t="shared" si="8"/>
        <v>4.9281017990420346E-2</v>
      </c>
      <c r="P12">
        <f t="shared" si="9"/>
        <v>2.0265582080544482E-2</v>
      </c>
      <c r="R12">
        <v>166.36898477930092</v>
      </c>
      <c r="S12">
        <v>68.415070430508777</v>
      </c>
      <c r="T12">
        <f t="shared" si="10"/>
        <v>1.6636898477930091</v>
      </c>
      <c r="U12">
        <f t="shared" si="0"/>
        <v>0.68415070430508773</v>
      </c>
      <c r="W12">
        <f t="shared" si="11"/>
        <v>2.962151752972152E-2</v>
      </c>
      <c r="X12">
        <f t="shared" si="12"/>
        <v>0.97037848247027847</v>
      </c>
      <c r="Y12">
        <f t="shared" si="13"/>
        <v>1</v>
      </c>
      <c r="Z12">
        <f t="shared" si="14"/>
        <v>0.97037848237027846</v>
      </c>
      <c r="AA12">
        <f t="shared" si="15"/>
        <v>0.97037848237027846</v>
      </c>
      <c r="AB12">
        <f t="shared" si="16"/>
        <v>-3.0069095577658182E-2</v>
      </c>
      <c r="AD12">
        <f t="shared" si="17"/>
        <v>0.97037848247027847</v>
      </c>
    </row>
    <row r="13" spans="1:30" x14ac:dyDescent="0.45">
      <c r="A13">
        <v>12</v>
      </c>
      <c r="B13">
        <v>0</v>
      </c>
      <c r="C13">
        <v>1.6545079472660591</v>
      </c>
      <c r="D13">
        <v>0.73773451454067041</v>
      </c>
      <c r="E13">
        <f t="shared" si="1"/>
        <v>0.37755535597609924</v>
      </c>
      <c r="F13">
        <f t="shared" si="1"/>
        <v>-12.309915495899409</v>
      </c>
      <c r="G13">
        <f t="shared" si="1"/>
        <v>24.282867553158059</v>
      </c>
      <c r="H13">
        <f t="shared" si="2"/>
        <v>-20.366853018139182</v>
      </c>
      <c r="I13">
        <f t="shared" si="2"/>
        <v>17.914309505984459</v>
      </c>
      <c r="J13">
        <f t="shared" si="3"/>
        <v>-2.0749881561786232</v>
      </c>
      <c r="K13">
        <f t="shared" si="4"/>
        <v>2.0749881561786232</v>
      </c>
      <c r="L13">
        <f t="shared" si="5"/>
        <v>7.9644521289277792</v>
      </c>
      <c r="M13">
        <f t="shared" si="6"/>
        <v>0.11155171399410531</v>
      </c>
      <c r="N13">
        <f t="shared" si="7"/>
        <v>0.11155171399410531</v>
      </c>
      <c r="O13">
        <f t="shared" si="8"/>
        <v>0.18456319733439769</v>
      </c>
      <c r="P13">
        <f t="shared" si="9"/>
        <v>8.2295549569620985E-2</v>
      </c>
      <c r="R13">
        <v>165.45079472660592</v>
      </c>
      <c r="S13">
        <v>73.773451454067043</v>
      </c>
      <c r="T13">
        <f t="shared" si="10"/>
        <v>1.6545079472660591</v>
      </c>
      <c r="U13">
        <f t="shared" si="0"/>
        <v>0.73773451454067041</v>
      </c>
      <c r="W13">
        <f t="shared" si="11"/>
        <v>0.11155171399410531</v>
      </c>
      <c r="X13">
        <f t="shared" si="12"/>
        <v>0.88844828600589465</v>
      </c>
      <c r="Y13">
        <f t="shared" si="13"/>
        <v>1</v>
      </c>
      <c r="Z13">
        <f t="shared" si="14"/>
        <v>0.88844828590589464</v>
      </c>
      <c r="AA13">
        <f t="shared" si="15"/>
        <v>0.88844828590589464</v>
      </c>
      <c r="AB13">
        <f t="shared" si="16"/>
        <v>-0.11827883690137889</v>
      </c>
      <c r="AD13">
        <f t="shared" si="17"/>
        <v>0.88844828600589465</v>
      </c>
    </row>
    <row r="14" spans="1:30" x14ac:dyDescent="0.45">
      <c r="A14">
        <v>13</v>
      </c>
      <c r="B14">
        <v>0</v>
      </c>
      <c r="C14">
        <v>1.8100231637655408</v>
      </c>
      <c r="D14">
        <v>0.64221312894977889</v>
      </c>
      <c r="E14">
        <f t="shared" si="1"/>
        <v>0.37755535597609924</v>
      </c>
      <c r="F14">
        <f t="shared" si="1"/>
        <v>-12.309915495899409</v>
      </c>
      <c r="G14">
        <f t="shared" si="1"/>
        <v>24.282867553158059</v>
      </c>
      <c r="H14">
        <f t="shared" si="2"/>
        <v>-22.281232191574304</v>
      </c>
      <c r="I14">
        <f t="shared" si="2"/>
        <v>15.594776351186699</v>
      </c>
      <c r="J14">
        <f t="shared" si="3"/>
        <v>-6.308900484411506</v>
      </c>
      <c r="K14">
        <f t="shared" si="4"/>
        <v>6.308900484411506</v>
      </c>
      <c r="L14">
        <f t="shared" si="5"/>
        <v>549.44049817878988</v>
      </c>
      <c r="M14">
        <f t="shared" si="6"/>
        <v>1.8167267911947634E-3</v>
      </c>
      <c r="N14">
        <f t="shared" si="7"/>
        <v>1.8167267911947634E-3</v>
      </c>
      <c r="O14">
        <f t="shared" si="8"/>
        <v>3.2883175742959648E-3</v>
      </c>
      <c r="P14">
        <f t="shared" si="9"/>
        <v>1.1667257970200805E-3</v>
      </c>
      <c r="R14">
        <v>181.00231637655409</v>
      </c>
      <c r="S14">
        <v>64.221312894977885</v>
      </c>
      <c r="T14">
        <f t="shared" si="10"/>
        <v>1.8100231637655408</v>
      </c>
      <c r="U14">
        <f t="shared" si="0"/>
        <v>0.64221312894977889</v>
      </c>
      <c r="W14">
        <f t="shared" si="11"/>
        <v>1.8167267911947634E-3</v>
      </c>
      <c r="X14">
        <f t="shared" si="12"/>
        <v>0.99818327320880529</v>
      </c>
      <c r="Y14">
        <f t="shared" si="13"/>
        <v>1</v>
      </c>
      <c r="Z14">
        <f t="shared" si="14"/>
        <v>0.99818327310880528</v>
      </c>
      <c r="AA14">
        <f t="shared" si="15"/>
        <v>0.99818327310880528</v>
      </c>
      <c r="AB14">
        <f t="shared" si="16"/>
        <v>-1.8183791409209058E-3</v>
      </c>
      <c r="AD14">
        <f t="shared" si="17"/>
        <v>0.99818327320880529</v>
      </c>
    </row>
    <row r="15" spans="1:30" x14ac:dyDescent="0.45">
      <c r="A15">
        <v>14</v>
      </c>
      <c r="B15">
        <v>0</v>
      </c>
      <c r="C15">
        <v>1.5987222269625274</v>
      </c>
      <c r="D15">
        <v>0.63320973679394976</v>
      </c>
      <c r="E15">
        <f t="shared" si="1"/>
        <v>0.37755535597609924</v>
      </c>
      <c r="F15">
        <f t="shared" si="1"/>
        <v>-12.309915495899409</v>
      </c>
      <c r="G15">
        <f t="shared" si="1"/>
        <v>24.282867553158059</v>
      </c>
      <c r="H15">
        <f t="shared" si="2"/>
        <v>-19.680135515324828</v>
      </c>
      <c r="I15">
        <f t="shared" si="2"/>
        <v>15.376148171937558</v>
      </c>
      <c r="J15">
        <f t="shared" si="3"/>
        <v>-3.9264319874111706</v>
      </c>
      <c r="K15">
        <f t="shared" si="4"/>
        <v>3.9264319874111706</v>
      </c>
      <c r="L15">
        <f t="shared" si="5"/>
        <v>50.725664588050201</v>
      </c>
      <c r="M15">
        <f t="shared" si="6"/>
        <v>1.9332762719708442E-2</v>
      </c>
      <c r="N15">
        <f t="shared" si="7"/>
        <v>1.9332762719708442E-2</v>
      </c>
      <c r="O15">
        <f t="shared" si="8"/>
        <v>3.0907717468590407E-2</v>
      </c>
      <c r="P15">
        <f t="shared" si="9"/>
        <v>1.2241693593246467E-2</v>
      </c>
      <c r="R15">
        <v>159.87222269625275</v>
      </c>
      <c r="S15">
        <v>63.320973679394974</v>
      </c>
      <c r="T15">
        <f t="shared" si="10"/>
        <v>1.5987222269625274</v>
      </c>
      <c r="U15">
        <f t="shared" si="0"/>
        <v>0.63320973679394976</v>
      </c>
      <c r="W15">
        <f t="shared" si="11"/>
        <v>1.9332762719708442E-2</v>
      </c>
      <c r="X15">
        <f t="shared" si="12"/>
        <v>0.98066723728029159</v>
      </c>
      <c r="Y15">
        <f t="shared" si="13"/>
        <v>1</v>
      </c>
      <c r="Z15">
        <f t="shared" si="14"/>
        <v>0.98066723718029158</v>
      </c>
      <c r="AA15">
        <f t="shared" si="15"/>
        <v>0.98066723718029158</v>
      </c>
      <c r="AB15">
        <f t="shared" si="16"/>
        <v>-1.9522084728028802E-2</v>
      </c>
      <c r="AD15">
        <f t="shared" si="17"/>
        <v>0.98066723728029159</v>
      </c>
    </row>
    <row r="16" spans="1:30" x14ac:dyDescent="0.45">
      <c r="A16">
        <v>15</v>
      </c>
      <c r="B16">
        <v>0</v>
      </c>
      <c r="C16">
        <v>1.5360391318757771</v>
      </c>
      <c r="D16">
        <v>0.49119759954428566</v>
      </c>
      <c r="E16">
        <f t="shared" si="1"/>
        <v>0.37755535597609924</v>
      </c>
      <c r="F16">
        <f t="shared" si="1"/>
        <v>-12.309915495899409</v>
      </c>
      <c r="G16">
        <f t="shared" si="1"/>
        <v>24.282867553158059</v>
      </c>
      <c r="H16">
        <f t="shared" si="2"/>
        <v>-18.908511911785503</v>
      </c>
      <c r="I16">
        <f t="shared" si="2"/>
        <v>11.92768625216306</v>
      </c>
      <c r="J16">
        <f t="shared" si="3"/>
        <v>-6.6032703036463438</v>
      </c>
      <c r="K16">
        <f t="shared" si="4"/>
        <v>6.6032703036463438</v>
      </c>
      <c r="L16">
        <f t="shared" si="5"/>
        <v>737.50310888792478</v>
      </c>
      <c r="M16">
        <f t="shared" si="6"/>
        <v>1.3540904404665951E-3</v>
      </c>
      <c r="N16">
        <f t="shared" si="7"/>
        <v>1.3540904404665951E-3</v>
      </c>
      <c r="O16">
        <f t="shared" si="8"/>
        <v>2.0799359046555976E-3</v>
      </c>
      <c r="P16">
        <f t="shared" si="9"/>
        <v>6.6512597392305594E-4</v>
      </c>
      <c r="R16">
        <v>153.60391318757772</v>
      </c>
      <c r="S16">
        <v>49.119759954428567</v>
      </c>
      <c r="T16">
        <f t="shared" si="10"/>
        <v>1.5360391318757771</v>
      </c>
      <c r="U16">
        <f t="shared" si="0"/>
        <v>0.49119759954428566</v>
      </c>
      <c r="W16">
        <f t="shared" si="11"/>
        <v>1.3540904404665951E-3</v>
      </c>
      <c r="X16">
        <f t="shared" si="12"/>
        <v>0.99864590955953336</v>
      </c>
      <c r="Y16">
        <f t="shared" si="13"/>
        <v>1</v>
      </c>
      <c r="Z16">
        <f t="shared" si="14"/>
        <v>0.99864590945953335</v>
      </c>
      <c r="AA16">
        <f t="shared" si="15"/>
        <v>0.99864590945953335</v>
      </c>
      <c r="AB16">
        <f t="shared" si="16"/>
        <v>-1.3550081495065564E-3</v>
      </c>
      <c r="AD16">
        <f t="shared" si="17"/>
        <v>0.99864590955953336</v>
      </c>
    </row>
    <row r="17" spans="1:35" x14ac:dyDescent="0.45">
      <c r="A17">
        <v>16</v>
      </c>
      <c r="B17">
        <v>0</v>
      </c>
      <c r="C17">
        <v>1.66516877981904</v>
      </c>
      <c r="D17">
        <v>0.55912887606606831</v>
      </c>
      <c r="E17">
        <f t="shared" si="1"/>
        <v>0.37755535597609924</v>
      </c>
      <c r="F17">
        <f t="shared" si="1"/>
        <v>-12.309915495899409</v>
      </c>
      <c r="G17">
        <f t="shared" si="1"/>
        <v>24.282867553158059</v>
      </c>
      <c r="H17">
        <f t="shared" si="2"/>
        <v>-20.49808696598231</v>
      </c>
      <c r="I17">
        <f t="shared" si="2"/>
        <v>13.577252442658464</v>
      </c>
      <c r="J17">
        <f t="shared" si="3"/>
        <v>-6.5432791673477464</v>
      </c>
      <c r="K17">
        <f t="shared" si="4"/>
        <v>6.5432791673477464</v>
      </c>
      <c r="L17">
        <f t="shared" si="5"/>
        <v>694.56042770772297</v>
      </c>
      <c r="M17">
        <f t="shared" si="6"/>
        <v>1.4376896099388271E-3</v>
      </c>
      <c r="N17">
        <f t="shared" si="7"/>
        <v>1.4376896099388271E-3</v>
      </c>
      <c r="O17">
        <f t="shared" si="8"/>
        <v>2.3939958535403481E-3</v>
      </c>
      <c r="P17">
        <f t="shared" si="9"/>
        <v>8.0385377573696055E-4</v>
      </c>
      <c r="R17">
        <v>166.516877981904</v>
      </c>
      <c r="S17">
        <v>55.91288760660683</v>
      </c>
      <c r="T17">
        <f t="shared" si="10"/>
        <v>1.66516877981904</v>
      </c>
      <c r="U17">
        <f t="shared" si="0"/>
        <v>0.55912887606606831</v>
      </c>
      <c r="W17">
        <f t="shared" si="11"/>
        <v>1.4376896099388271E-3</v>
      </c>
      <c r="X17">
        <f t="shared" si="12"/>
        <v>0.99856231039006116</v>
      </c>
      <c r="Y17">
        <f t="shared" si="13"/>
        <v>1</v>
      </c>
      <c r="Z17">
        <f t="shared" si="14"/>
        <v>0.99856231029006115</v>
      </c>
      <c r="AA17">
        <f t="shared" si="15"/>
        <v>0.99856231029006115</v>
      </c>
      <c r="AB17">
        <f t="shared" si="16"/>
        <v>-1.4387241774042484E-3</v>
      </c>
      <c r="AD17">
        <f t="shared" si="17"/>
        <v>0.99856231039006116</v>
      </c>
    </row>
    <row r="18" spans="1:35" x14ac:dyDescent="0.45">
      <c r="A18">
        <v>17</v>
      </c>
      <c r="B18">
        <v>0</v>
      </c>
      <c r="C18">
        <v>1.5355235105511691</v>
      </c>
      <c r="D18">
        <v>0.50132581441962154</v>
      </c>
      <c r="E18">
        <f t="shared" si="1"/>
        <v>0.37755535597609924</v>
      </c>
      <c r="F18">
        <f t="shared" si="1"/>
        <v>-12.309915495899409</v>
      </c>
      <c r="G18">
        <f t="shared" si="1"/>
        <v>24.282867553158059</v>
      </c>
      <c r="H18">
        <f t="shared" si="2"/>
        <v>-18.902164656851696</v>
      </c>
      <c r="I18">
        <f t="shared" si="2"/>
        <v>12.173628352530766</v>
      </c>
      <c r="J18">
        <f t="shared" si="3"/>
        <v>-6.3509809483448301</v>
      </c>
      <c r="K18">
        <f t="shared" si="4"/>
        <v>6.3509809483448301</v>
      </c>
      <c r="L18">
        <f t="shared" si="5"/>
        <v>573.054570322411</v>
      </c>
      <c r="M18">
        <f t="shared" si="6"/>
        <v>1.7419946668804705E-3</v>
      </c>
      <c r="N18">
        <f t="shared" si="7"/>
        <v>1.7419946668804705E-3</v>
      </c>
      <c r="O18">
        <f t="shared" si="8"/>
        <v>2.6748737662497146E-3</v>
      </c>
      <c r="P18">
        <f t="shared" si="9"/>
        <v>8.7330689508848924E-4</v>
      </c>
      <c r="R18">
        <v>153.5523510551169</v>
      </c>
      <c r="S18">
        <v>50.132581441962159</v>
      </c>
      <c r="T18">
        <f t="shared" si="10"/>
        <v>1.5355235105511691</v>
      </c>
      <c r="U18">
        <f t="shared" si="0"/>
        <v>0.50132581441962154</v>
      </c>
      <c r="W18">
        <f t="shared" si="11"/>
        <v>1.7419946668804705E-3</v>
      </c>
      <c r="X18">
        <f t="shared" si="12"/>
        <v>0.99825800533311948</v>
      </c>
      <c r="Y18">
        <f t="shared" si="13"/>
        <v>1</v>
      </c>
      <c r="Z18">
        <f t="shared" si="14"/>
        <v>0.99825800523311947</v>
      </c>
      <c r="AA18">
        <f t="shared" si="15"/>
        <v>0.99825800523311947</v>
      </c>
      <c r="AB18">
        <f t="shared" si="16"/>
        <v>-1.74351380412406E-3</v>
      </c>
      <c r="AD18">
        <f t="shared" si="17"/>
        <v>0.99825800533311948</v>
      </c>
    </row>
    <row r="19" spans="1:35" x14ac:dyDescent="0.45">
      <c r="A19">
        <v>18</v>
      </c>
      <c r="B19">
        <v>0</v>
      </c>
      <c r="C19">
        <v>1.5330617563080198</v>
      </c>
      <c r="D19">
        <v>0.51986838128900414</v>
      </c>
      <c r="E19">
        <f t="shared" si="1"/>
        <v>0.37755535597609924</v>
      </c>
      <c r="F19">
        <f t="shared" si="1"/>
        <v>-12.309915495899409</v>
      </c>
      <c r="G19">
        <f t="shared" si="1"/>
        <v>24.282867553158059</v>
      </c>
      <c r="H19">
        <f t="shared" si="2"/>
        <v>-18.871860670146855</v>
      </c>
      <c r="I19">
        <f t="shared" si="2"/>
        <v>12.62389504791556</v>
      </c>
      <c r="J19">
        <f t="shared" si="3"/>
        <v>-5.8704102662551954</v>
      </c>
      <c r="K19">
        <f t="shared" si="4"/>
        <v>5.8704102662551954</v>
      </c>
      <c r="L19">
        <f t="shared" si="5"/>
        <v>354.39434648769497</v>
      </c>
      <c r="M19">
        <f t="shared" si="6"/>
        <v>2.8137757673492524E-3</v>
      </c>
      <c r="N19">
        <f t="shared" si="7"/>
        <v>2.8137757673492524E-3</v>
      </c>
      <c r="O19">
        <f t="shared" si="8"/>
        <v>4.3136920197493905E-3</v>
      </c>
      <c r="P19">
        <f t="shared" si="9"/>
        <v>1.4627930534820814E-3</v>
      </c>
      <c r="R19">
        <v>153.30617563080199</v>
      </c>
      <c r="S19">
        <v>51.986838128900409</v>
      </c>
      <c r="T19">
        <f t="shared" si="10"/>
        <v>1.5330617563080198</v>
      </c>
      <c r="U19">
        <f t="shared" si="0"/>
        <v>0.51986838128900414</v>
      </c>
      <c r="W19">
        <f t="shared" si="11"/>
        <v>2.8137757673492524E-3</v>
      </c>
      <c r="X19">
        <f t="shared" si="12"/>
        <v>0.9971862242326508</v>
      </c>
      <c r="Y19">
        <f t="shared" si="13"/>
        <v>1</v>
      </c>
      <c r="Z19">
        <f t="shared" si="14"/>
        <v>0.99718622413265079</v>
      </c>
      <c r="AA19">
        <f t="shared" si="15"/>
        <v>0.99718622413265079</v>
      </c>
      <c r="AB19">
        <f t="shared" si="16"/>
        <v>-2.8177419762398285E-3</v>
      </c>
      <c r="AD19">
        <f t="shared" si="17"/>
        <v>0.9971862242326508</v>
      </c>
    </row>
    <row r="20" spans="1:35" x14ac:dyDescent="0.45">
      <c r="A20">
        <v>19</v>
      </c>
      <c r="B20">
        <v>0</v>
      </c>
      <c r="C20">
        <v>1.707289484930842</v>
      </c>
      <c r="D20">
        <v>0.7149386951900023</v>
      </c>
      <c r="E20">
        <f t="shared" si="1"/>
        <v>0.37755535597609924</v>
      </c>
      <c r="F20">
        <f t="shared" si="1"/>
        <v>-12.309915495899409</v>
      </c>
      <c r="G20">
        <f t="shared" si="1"/>
        <v>24.282867553158059</v>
      </c>
      <c r="H20">
        <f t="shared" si="2"/>
        <v>-21.016589286536291</v>
      </c>
      <c r="I20">
        <f t="shared" si="2"/>
        <v>17.360761643926466</v>
      </c>
      <c r="J20">
        <f t="shared" si="3"/>
        <v>-3.2782722866337259</v>
      </c>
      <c r="K20">
        <f t="shared" si="4"/>
        <v>3.2782722866337259</v>
      </c>
      <c r="L20">
        <f t="shared" si="5"/>
        <v>26.529897023582432</v>
      </c>
      <c r="M20">
        <f t="shared" si="6"/>
        <v>3.6324146041788255E-2</v>
      </c>
      <c r="N20">
        <f t="shared" si="7"/>
        <v>3.6324146041788255E-2</v>
      </c>
      <c r="O20">
        <f t="shared" si="8"/>
        <v>6.201583258623735E-2</v>
      </c>
      <c r="P20">
        <f t="shared" si="9"/>
        <v>2.5969537575007182E-2</v>
      </c>
      <c r="R20">
        <v>170.7289484930842</v>
      </c>
      <c r="S20">
        <v>71.493869519000228</v>
      </c>
      <c r="T20">
        <f t="shared" si="10"/>
        <v>1.707289484930842</v>
      </c>
      <c r="U20">
        <f t="shared" si="0"/>
        <v>0.7149386951900023</v>
      </c>
      <c r="W20">
        <f t="shared" si="11"/>
        <v>3.6324146041788255E-2</v>
      </c>
      <c r="X20">
        <f t="shared" si="12"/>
        <v>0.96367585395821176</v>
      </c>
      <c r="Y20">
        <f t="shared" si="13"/>
        <v>1</v>
      </c>
      <c r="Z20">
        <f t="shared" si="14"/>
        <v>0.96367585385821175</v>
      </c>
      <c r="AA20">
        <f t="shared" si="15"/>
        <v>0.96367585385821175</v>
      </c>
      <c r="AB20">
        <f t="shared" si="16"/>
        <v>-3.7000292101124523E-2</v>
      </c>
      <c r="AD20">
        <f t="shared" si="17"/>
        <v>0.96367585395821176</v>
      </c>
    </row>
    <row r="21" spans="1:35" x14ac:dyDescent="0.45">
      <c r="A21">
        <v>20</v>
      </c>
      <c r="B21">
        <v>0</v>
      </c>
      <c r="C21">
        <v>1.6502263714184473</v>
      </c>
      <c r="D21">
        <v>0.67257676258765686</v>
      </c>
      <c r="E21">
        <f t="shared" si="1"/>
        <v>0.37755535597609924</v>
      </c>
      <c r="F21">
        <f t="shared" si="1"/>
        <v>-12.309915495899409</v>
      </c>
      <c r="G21">
        <f t="shared" si="1"/>
        <v>24.282867553158059</v>
      </c>
      <c r="H21">
        <f t="shared" si="2"/>
        <v>-20.314147181265799</v>
      </c>
      <c r="I21">
        <f t="shared" si="2"/>
        <v>16.332092445247905</v>
      </c>
      <c r="J21">
        <f t="shared" si="3"/>
        <v>-3.6044993800417942</v>
      </c>
      <c r="K21">
        <f t="shared" si="4"/>
        <v>3.6044993800417942</v>
      </c>
      <c r="L21">
        <f t="shared" si="5"/>
        <v>36.763274820558884</v>
      </c>
      <c r="M21">
        <f t="shared" si="6"/>
        <v>2.6480754244745355E-2</v>
      </c>
      <c r="N21">
        <f t="shared" si="7"/>
        <v>2.6480754244745355E-2</v>
      </c>
      <c r="O21">
        <f t="shared" si="8"/>
        <v>4.3699238989729772E-2</v>
      </c>
      <c r="P21">
        <f t="shared" si="9"/>
        <v>1.7810339960810183E-2</v>
      </c>
      <c r="R21">
        <v>165.02263714184474</v>
      </c>
      <c r="S21">
        <v>67.257676258765684</v>
      </c>
      <c r="T21">
        <f t="shared" si="10"/>
        <v>1.6502263714184473</v>
      </c>
      <c r="U21">
        <f t="shared" si="0"/>
        <v>0.67257676258765686</v>
      </c>
      <c r="W21">
        <f t="shared" si="11"/>
        <v>2.6480754244745355E-2</v>
      </c>
      <c r="X21">
        <f t="shared" si="12"/>
        <v>0.97351924575525461</v>
      </c>
      <c r="Y21">
        <f t="shared" si="13"/>
        <v>1</v>
      </c>
      <c r="Z21">
        <f t="shared" si="14"/>
        <v>0.97351924565525461</v>
      </c>
      <c r="AA21">
        <f t="shared" si="15"/>
        <v>0.97351924565525461</v>
      </c>
      <c r="AB21">
        <f t="shared" si="16"/>
        <v>-2.6837684817013485E-2</v>
      </c>
      <c r="AD21">
        <f t="shared" si="17"/>
        <v>0.97351924575525461</v>
      </c>
    </row>
    <row r="22" spans="1:35" x14ac:dyDescent="0.45">
      <c r="A22">
        <v>21</v>
      </c>
      <c r="B22">
        <v>0</v>
      </c>
      <c r="C22">
        <v>1.5893443978130088</v>
      </c>
      <c r="D22">
        <v>0.55223694930265732</v>
      </c>
      <c r="E22">
        <f t="shared" si="1"/>
        <v>0.37755535597609924</v>
      </c>
      <c r="F22">
        <f t="shared" si="1"/>
        <v>-12.309915495899409</v>
      </c>
      <c r="G22">
        <f t="shared" si="1"/>
        <v>24.282867553158059</v>
      </c>
      <c r="H22">
        <f t="shared" si="2"/>
        <v>-19.564695230959273</v>
      </c>
      <c r="I22">
        <f t="shared" si="2"/>
        <v>13.409896697876489</v>
      </c>
      <c r="J22">
        <f t="shared" si="3"/>
        <v>-5.7772431771066852</v>
      </c>
      <c r="K22">
        <f t="shared" si="4"/>
        <v>5.7772431771066852</v>
      </c>
      <c r="L22">
        <f t="shared" si="5"/>
        <v>322.86787283604241</v>
      </c>
      <c r="M22">
        <f t="shared" si="6"/>
        <v>3.0876789082017048E-3</v>
      </c>
      <c r="N22">
        <f t="shared" si="7"/>
        <v>3.0876789082017048E-3</v>
      </c>
      <c r="O22">
        <f t="shared" si="8"/>
        <v>4.9073851749957672E-3</v>
      </c>
      <c r="P22">
        <f t="shared" si="9"/>
        <v>1.7051303806914692E-3</v>
      </c>
      <c r="R22">
        <v>158.93443978130088</v>
      </c>
      <c r="S22">
        <v>55.223694930265737</v>
      </c>
      <c r="T22">
        <f t="shared" si="10"/>
        <v>1.5893443978130088</v>
      </c>
      <c r="U22">
        <f t="shared" si="0"/>
        <v>0.55223694930265732</v>
      </c>
      <c r="W22">
        <f t="shared" si="11"/>
        <v>3.0876789082017048E-3</v>
      </c>
      <c r="X22">
        <f t="shared" si="12"/>
        <v>0.99691232109179828</v>
      </c>
      <c r="Y22">
        <f t="shared" si="13"/>
        <v>1</v>
      </c>
      <c r="Z22">
        <f t="shared" si="14"/>
        <v>0.99691232099179827</v>
      </c>
      <c r="AA22">
        <f t="shared" si="15"/>
        <v>0.99691232099179827</v>
      </c>
      <c r="AB22">
        <f t="shared" si="16"/>
        <v>-3.0924557242085786E-3</v>
      </c>
      <c r="AD22">
        <f t="shared" si="17"/>
        <v>0.99691232109179828</v>
      </c>
    </row>
    <row r="23" spans="1:35" x14ac:dyDescent="0.45">
      <c r="A23">
        <v>22</v>
      </c>
      <c r="B23">
        <v>0</v>
      </c>
      <c r="C23">
        <v>1.6084708831773793</v>
      </c>
      <c r="D23">
        <v>0.64777675129145185</v>
      </c>
      <c r="E23">
        <f t="shared" si="1"/>
        <v>0.37755535597609924</v>
      </c>
      <c r="F23">
        <f t="shared" si="1"/>
        <v>-12.309915495899409</v>
      </c>
      <c r="G23">
        <f t="shared" si="1"/>
        <v>24.282867553158059</v>
      </c>
      <c r="H23">
        <f t="shared" si="2"/>
        <v>-19.800140649528227</v>
      </c>
      <c r="I23">
        <f t="shared" si="2"/>
        <v>15.729877055625334</v>
      </c>
      <c r="J23">
        <f t="shared" si="3"/>
        <v>-3.6927082379267944</v>
      </c>
      <c r="K23">
        <f t="shared" si="4"/>
        <v>3.6927082379267944</v>
      </c>
      <c r="L23">
        <f t="shared" si="5"/>
        <v>40.153444918771704</v>
      </c>
      <c r="M23">
        <f t="shared" si="6"/>
        <v>2.429930232994567E-2</v>
      </c>
      <c r="N23">
        <f t="shared" si="7"/>
        <v>2.429930232994567E-2</v>
      </c>
      <c r="O23">
        <f t="shared" si="8"/>
        <v>3.9084720279241862E-2</v>
      </c>
      <c r="P23">
        <f t="shared" si="9"/>
        <v>1.5740523121941012E-2</v>
      </c>
      <c r="R23">
        <v>160.84708831773793</v>
      </c>
      <c r="S23">
        <v>64.77767512914518</v>
      </c>
      <c r="T23">
        <f t="shared" si="10"/>
        <v>1.6084708831773793</v>
      </c>
      <c r="U23">
        <f t="shared" si="0"/>
        <v>0.64777675129145185</v>
      </c>
      <c r="W23">
        <f t="shared" si="11"/>
        <v>2.429930232994567E-2</v>
      </c>
      <c r="X23">
        <f t="shared" si="12"/>
        <v>0.9757006976700543</v>
      </c>
      <c r="Y23">
        <f t="shared" si="13"/>
        <v>1</v>
      </c>
      <c r="Z23">
        <f t="shared" si="14"/>
        <v>0.97570069757005429</v>
      </c>
      <c r="AA23">
        <f t="shared" si="15"/>
        <v>0.97570069757005429</v>
      </c>
      <c r="AB23">
        <f t="shared" si="16"/>
        <v>-2.4599401925314873E-2</v>
      </c>
      <c r="AD23">
        <f t="shared" si="17"/>
        <v>0.9757006976700543</v>
      </c>
    </row>
    <row r="24" spans="1:35" x14ac:dyDescent="0.45">
      <c r="A24">
        <v>23</v>
      </c>
      <c r="B24">
        <v>0</v>
      </c>
      <c r="C24">
        <v>1.513165672016342</v>
      </c>
      <c r="D24">
        <v>0.44236360462523239</v>
      </c>
      <c r="E24">
        <f t="shared" si="1"/>
        <v>0.37755535597609924</v>
      </c>
      <c r="F24">
        <f t="shared" si="1"/>
        <v>-12.309915495899409</v>
      </c>
      <c r="G24">
        <f t="shared" si="1"/>
        <v>24.282867553158059</v>
      </c>
      <c r="H24">
        <f t="shared" si="2"/>
        <v>-18.626941553817012</v>
      </c>
      <c r="I24">
        <f t="shared" si="2"/>
        <v>10.741856821452096</v>
      </c>
      <c r="J24">
        <f t="shared" si="3"/>
        <v>-7.5075293763888169</v>
      </c>
      <c r="K24">
        <f t="shared" si="4"/>
        <v>7.5075293763888169</v>
      </c>
      <c r="L24">
        <f t="shared" si="5"/>
        <v>1821.7072255178291</v>
      </c>
      <c r="M24">
        <f t="shared" si="6"/>
        <v>5.4863446306682695E-4</v>
      </c>
      <c r="N24">
        <f t="shared" si="7"/>
        <v>5.4863446306682695E-4</v>
      </c>
      <c r="O24">
        <f t="shared" si="8"/>
        <v>8.3017483599784022E-4</v>
      </c>
      <c r="P24">
        <f t="shared" si="9"/>
        <v>2.4269591870387051E-4</v>
      </c>
      <c r="R24">
        <v>151.3165672016342</v>
      </c>
      <c r="S24">
        <v>44.236360462523237</v>
      </c>
      <c r="T24">
        <f t="shared" si="10"/>
        <v>1.513165672016342</v>
      </c>
      <c r="U24">
        <f t="shared" si="0"/>
        <v>0.44236360462523239</v>
      </c>
      <c r="W24">
        <f t="shared" si="11"/>
        <v>5.4863446306682695E-4</v>
      </c>
      <c r="X24">
        <f t="shared" si="12"/>
        <v>0.99945136553693315</v>
      </c>
      <c r="Y24">
        <f t="shared" si="13"/>
        <v>1</v>
      </c>
      <c r="Z24">
        <f t="shared" si="14"/>
        <v>0.99945136543693314</v>
      </c>
      <c r="AA24">
        <f t="shared" si="15"/>
        <v>0.99945136543693314</v>
      </c>
      <c r="AB24">
        <f t="shared" si="16"/>
        <v>-5.4878511807773236E-4</v>
      </c>
      <c r="AD24">
        <f t="shared" si="17"/>
        <v>0.99945136553693315</v>
      </c>
    </row>
    <row r="25" spans="1:35" x14ac:dyDescent="0.45">
      <c r="A25">
        <v>24</v>
      </c>
      <c r="B25">
        <v>0</v>
      </c>
      <c r="C25">
        <v>1.7680136734538567</v>
      </c>
      <c r="D25">
        <v>0.68431420293329881</v>
      </c>
      <c r="E25">
        <f t="shared" si="1"/>
        <v>0.37755535597609924</v>
      </c>
      <c r="F25">
        <f t="shared" si="1"/>
        <v>-12.309915495899409</v>
      </c>
      <c r="G25">
        <f t="shared" si="1"/>
        <v>24.282867553158059</v>
      </c>
      <c r="H25">
        <f t="shared" si="2"/>
        <v>-21.764098915811669</v>
      </c>
      <c r="I25">
        <f t="shared" si="2"/>
        <v>16.617111154574221</v>
      </c>
      <c r="J25">
        <f t="shared" si="3"/>
        <v>-4.7694324052613482</v>
      </c>
      <c r="K25">
        <f t="shared" si="4"/>
        <v>4.7694324052613482</v>
      </c>
      <c r="L25">
        <f t="shared" si="5"/>
        <v>117.85233061040952</v>
      </c>
      <c r="M25">
        <f t="shared" si="6"/>
        <v>8.4138021935635174E-3</v>
      </c>
      <c r="N25">
        <f t="shared" si="7"/>
        <v>8.4138021935635174E-3</v>
      </c>
      <c r="O25">
        <f t="shared" si="8"/>
        <v>1.4875717323956351E-2</v>
      </c>
      <c r="P25">
        <f t="shared" si="9"/>
        <v>5.7576843417268594E-3</v>
      </c>
      <c r="R25">
        <v>176.80136734538567</v>
      </c>
      <c r="S25">
        <v>68.431420293329879</v>
      </c>
      <c r="T25">
        <f t="shared" si="10"/>
        <v>1.7680136734538567</v>
      </c>
      <c r="U25">
        <f t="shared" si="0"/>
        <v>0.68431420293329881</v>
      </c>
      <c r="W25">
        <f t="shared" si="11"/>
        <v>8.4138021935635174E-3</v>
      </c>
      <c r="X25">
        <f t="shared" si="12"/>
        <v>0.99158619780643653</v>
      </c>
      <c r="Y25">
        <f t="shared" si="13"/>
        <v>1</v>
      </c>
      <c r="Z25">
        <f t="shared" si="14"/>
        <v>0.99158619770643652</v>
      </c>
      <c r="AA25">
        <f t="shared" si="15"/>
        <v>0.99158619770643652</v>
      </c>
      <c r="AB25">
        <f t="shared" si="16"/>
        <v>-8.4493981329440034E-3</v>
      </c>
      <c r="AD25">
        <f t="shared" si="17"/>
        <v>0.99158619780643653</v>
      </c>
      <c r="AE25">
        <v>0</v>
      </c>
      <c r="AF25">
        <f>POWER(AD25,AE25)</f>
        <v>1</v>
      </c>
    </row>
    <row r="26" spans="1:35" x14ac:dyDescent="0.45">
      <c r="A26">
        <v>25</v>
      </c>
      <c r="B26">
        <v>0</v>
      </c>
      <c r="C26">
        <v>1.4815809684417871</v>
      </c>
      <c r="D26">
        <v>0.51779025636588005</v>
      </c>
      <c r="E26">
        <f t="shared" si="1"/>
        <v>0.37755535597609924</v>
      </c>
      <c r="F26">
        <f t="shared" si="1"/>
        <v>-12.309915495899409</v>
      </c>
      <c r="G26">
        <f t="shared" si="1"/>
        <v>24.282867553158059</v>
      </c>
      <c r="H26">
        <f t="shared" si="2"/>
        <v>-18.238136521851207</v>
      </c>
      <c r="I26">
        <f t="shared" si="2"/>
        <v>12.573432215648422</v>
      </c>
      <c r="J26">
        <f t="shared" si="3"/>
        <v>-5.2871489502266851</v>
      </c>
      <c r="K26">
        <f t="shared" si="4"/>
        <v>5.2871489502266851</v>
      </c>
      <c r="L26">
        <f t="shared" si="5"/>
        <v>197.77874378154323</v>
      </c>
      <c r="M26">
        <f t="shared" si="6"/>
        <v>5.0307189842138987E-3</v>
      </c>
      <c r="N26">
        <f t="shared" si="7"/>
        <v>5.0307189842138987E-3</v>
      </c>
      <c r="O26">
        <f t="shared" si="8"/>
        <v>7.4534175045901114E-3</v>
      </c>
      <c r="P26">
        <f t="shared" si="9"/>
        <v>2.6048572725408145E-3</v>
      </c>
      <c r="R26">
        <v>148.15809684417871</v>
      </c>
      <c r="S26">
        <v>51.779025636588003</v>
      </c>
      <c r="T26">
        <f t="shared" si="10"/>
        <v>1.4815809684417871</v>
      </c>
      <c r="U26">
        <f t="shared" si="0"/>
        <v>0.51779025636588005</v>
      </c>
      <c r="W26">
        <f t="shared" si="11"/>
        <v>5.0307189842138987E-3</v>
      </c>
      <c r="X26">
        <f t="shared" si="12"/>
        <v>0.99496928101578608</v>
      </c>
      <c r="Y26">
        <f t="shared" si="13"/>
        <v>1</v>
      </c>
      <c r="Z26">
        <f t="shared" si="14"/>
        <v>0.99496928091578607</v>
      </c>
      <c r="AA26">
        <f t="shared" si="15"/>
        <v>0.99496928091578607</v>
      </c>
      <c r="AB26">
        <f t="shared" si="16"/>
        <v>-5.0434157516103814E-3</v>
      </c>
      <c r="AD26">
        <f t="shared" si="17"/>
        <v>0.99496928101578608</v>
      </c>
    </row>
    <row r="27" spans="1:35" x14ac:dyDescent="0.45">
      <c r="A27">
        <v>26</v>
      </c>
      <c r="B27">
        <v>0</v>
      </c>
      <c r="C27">
        <v>1.6828699066893285</v>
      </c>
      <c r="D27">
        <v>0.74759666824990934</v>
      </c>
      <c r="E27">
        <f t="shared" si="1"/>
        <v>0.37755535597609924</v>
      </c>
      <c r="F27">
        <f t="shared" si="1"/>
        <v>-12.309915495899409</v>
      </c>
      <c r="G27">
        <f t="shared" si="1"/>
        <v>24.282867553158059</v>
      </c>
      <c r="H27">
        <f t="shared" si="2"/>
        <v>-20.715986341937757</v>
      </c>
      <c r="I27">
        <f t="shared" si="2"/>
        <v>18.153790878294792</v>
      </c>
      <c r="J27">
        <f t="shared" si="3"/>
        <v>-2.1846401076668656</v>
      </c>
      <c r="K27">
        <f t="shared" si="4"/>
        <v>2.1846401076668656</v>
      </c>
      <c r="L27">
        <f t="shared" si="5"/>
        <v>8.8874494528208299</v>
      </c>
      <c r="M27">
        <f t="shared" si="6"/>
        <v>0.10113831729523594</v>
      </c>
      <c r="N27">
        <f t="shared" si="7"/>
        <v>0.10113831729523594</v>
      </c>
      <c r="O27">
        <f t="shared" si="8"/>
        <v>0.1702026305893494</v>
      </c>
      <c r="P27">
        <f t="shared" si="9"/>
        <v>7.5610669042320569E-2</v>
      </c>
      <c r="R27">
        <v>168.28699066893284</v>
      </c>
      <c r="S27">
        <v>74.75966682499093</v>
      </c>
      <c r="T27">
        <f t="shared" si="10"/>
        <v>1.6828699066893285</v>
      </c>
      <c r="U27">
        <f t="shared" si="0"/>
        <v>0.74759666824990934</v>
      </c>
      <c r="W27">
        <f t="shared" si="11"/>
        <v>0.10113831729523594</v>
      </c>
      <c r="X27">
        <f t="shared" si="12"/>
        <v>0.89886168270476408</v>
      </c>
      <c r="Y27">
        <f t="shared" si="13"/>
        <v>1</v>
      </c>
      <c r="Z27">
        <f t="shared" si="14"/>
        <v>0.89886168260476407</v>
      </c>
      <c r="AA27">
        <f t="shared" si="15"/>
        <v>0.89886168260476407</v>
      </c>
      <c r="AB27">
        <f t="shared" si="16"/>
        <v>-0.10662611329458078</v>
      </c>
      <c r="AD27">
        <f t="shared" si="17"/>
        <v>0.89886168270476408</v>
      </c>
    </row>
    <row r="28" spans="1:35" x14ac:dyDescent="0.45">
      <c r="A28">
        <v>27</v>
      </c>
      <c r="B28">
        <v>0</v>
      </c>
      <c r="C28">
        <v>1.6433100431511789</v>
      </c>
      <c r="D28">
        <v>0.5504781231433491</v>
      </c>
      <c r="E28">
        <f t="shared" si="1"/>
        <v>0.37755535597609924</v>
      </c>
      <c r="F28">
        <f t="shared" si="1"/>
        <v>-12.309915495899409</v>
      </c>
      <c r="G28">
        <f t="shared" si="1"/>
        <v>24.282867553158059</v>
      </c>
      <c r="H28">
        <f t="shared" si="2"/>
        <v>-20.229007764753824</v>
      </c>
      <c r="I28">
        <f t="shared" si="2"/>
        <v>13.367187355200979</v>
      </c>
      <c r="J28">
        <f t="shared" si="3"/>
        <v>-6.4842650535767454</v>
      </c>
      <c r="K28">
        <f t="shared" si="4"/>
        <v>6.4842650535767454</v>
      </c>
      <c r="L28">
        <f t="shared" si="5"/>
        <v>654.75757562502372</v>
      </c>
      <c r="M28">
        <f t="shared" si="6"/>
        <v>1.5249537895873605E-3</v>
      </c>
      <c r="N28">
        <f t="shared" si="7"/>
        <v>1.5249537895873605E-3</v>
      </c>
      <c r="O28">
        <f t="shared" si="8"/>
        <v>2.5059718777703591E-3</v>
      </c>
      <c r="P28">
        <f t="shared" si="9"/>
        <v>8.3945369997238787E-4</v>
      </c>
      <c r="R28">
        <v>164.33100431511789</v>
      </c>
      <c r="S28">
        <v>55.047812314334912</v>
      </c>
      <c r="T28">
        <f t="shared" si="10"/>
        <v>1.6433100431511789</v>
      </c>
      <c r="U28">
        <f t="shared" si="0"/>
        <v>0.5504781231433491</v>
      </c>
      <c r="W28">
        <f t="shared" si="11"/>
        <v>1.5249537895873605E-3</v>
      </c>
      <c r="X28">
        <f t="shared" si="12"/>
        <v>0.99847504621041261</v>
      </c>
      <c r="Y28">
        <f t="shared" si="13"/>
        <v>1</v>
      </c>
      <c r="Z28">
        <f t="shared" si="14"/>
        <v>0.9984750461104126</v>
      </c>
      <c r="AA28">
        <f t="shared" si="15"/>
        <v>0.9984750461104126</v>
      </c>
      <c r="AB28">
        <f t="shared" si="16"/>
        <v>-1.5261178152091801E-3</v>
      </c>
      <c r="AD28">
        <f t="shared" si="17"/>
        <v>0.99847504621041261</v>
      </c>
      <c r="AH28">
        <v>1.0000000000000001E-18</v>
      </c>
      <c r="AI28">
        <v>1E-26</v>
      </c>
    </row>
    <row r="29" spans="1:35" x14ac:dyDescent="0.45">
      <c r="A29">
        <v>28</v>
      </c>
      <c r="B29">
        <v>0</v>
      </c>
      <c r="C29">
        <v>1.7280682022533045</v>
      </c>
      <c r="D29">
        <v>0.69096981309589589</v>
      </c>
      <c r="E29">
        <f t="shared" si="1"/>
        <v>0.37755535597609924</v>
      </c>
      <c r="F29">
        <f t="shared" si="1"/>
        <v>-12.309915495899409</v>
      </c>
      <c r="G29">
        <f t="shared" si="1"/>
        <v>24.282867553158059</v>
      </c>
      <c r="H29">
        <f t="shared" si="2"/>
        <v>-21.272373540888985</v>
      </c>
      <c r="I29">
        <f t="shared" si="2"/>
        <v>16.778728454638021</v>
      </c>
      <c r="J29">
        <f t="shared" si="3"/>
        <v>-4.1160897302748651</v>
      </c>
      <c r="K29">
        <f t="shared" si="4"/>
        <v>4.1160897302748651</v>
      </c>
      <c r="L29">
        <f t="shared" si="5"/>
        <v>61.3189990371229</v>
      </c>
      <c r="M29">
        <f t="shared" si="6"/>
        <v>1.604647082672667E-2</v>
      </c>
      <c r="N29">
        <f t="shared" si="7"/>
        <v>1.604647082672667E-2</v>
      </c>
      <c r="O29">
        <f t="shared" si="8"/>
        <v>2.7729395994051654E-2</v>
      </c>
      <c r="P29">
        <f t="shared" si="9"/>
        <v>1.1087626947992073E-2</v>
      </c>
      <c r="R29">
        <v>172.80682022533045</v>
      </c>
      <c r="S29">
        <v>69.096981309589594</v>
      </c>
      <c r="T29">
        <f t="shared" si="10"/>
        <v>1.7280682022533045</v>
      </c>
      <c r="U29">
        <f t="shared" si="0"/>
        <v>0.69096981309589589</v>
      </c>
      <c r="W29">
        <f t="shared" si="11"/>
        <v>1.604647082672667E-2</v>
      </c>
      <c r="X29">
        <f t="shared" si="12"/>
        <v>0.98395352917327328</v>
      </c>
      <c r="Y29">
        <f t="shared" si="13"/>
        <v>1</v>
      </c>
      <c r="Z29">
        <f t="shared" si="14"/>
        <v>0.98395352907327327</v>
      </c>
      <c r="AA29">
        <f t="shared" si="15"/>
        <v>0.98395352907327327</v>
      </c>
      <c r="AB29">
        <f t="shared" si="16"/>
        <v>-1.6176609596643882E-2</v>
      </c>
      <c r="AD29">
        <f t="shared" si="17"/>
        <v>0.98395352917327328</v>
      </c>
    </row>
    <row r="30" spans="1:35" x14ac:dyDescent="0.45">
      <c r="A30">
        <v>29</v>
      </c>
      <c r="B30">
        <v>0</v>
      </c>
      <c r="C30">
        <v>1.7684150845501732</v>
      </c>
      <c r="D30">
        <v>0.70658105656762571</v>
      </c>
      <c r="E30">
        <f t="shared" si="1"/>
        <v>0.37755535597609924</v>
      </c>
      <c r="F30">
        <f t="shared" si="1"/>
        <v>-12.309915495899409</v>
      </c>
      <c r="G30">
        <f t="shared" si="1"/>
        <v>24.282867553158059</v>
      </c>
      <c r="H30">
        <f t="shared" si="2"/>
        <v>-21.769040252486441</v>
      </c>
      <c r="I30">
        <f t="shared" si="2"/>
        <v>17.157814212202137</v>
      </c>
      <c r="J30">
        <f t="shared" si="3"/>
        <v>-4.2336706843082048</v>
      </c>
      <c r="K30">
        <f t="shared" si="4"/>
        <v>4.2336706843082048</v>
      </c>
      <c r="L30">
        <f t="shared" si="5"/>
        <v>68.969934952010064</v>
      </c>
      <c r="M30">
        <f t="shared" si="6"/>
        <v>1.4291852646223912E-2</v>
      </c>
      <c r="N30">
        <f t="shared" si="7"/>
        <v>1.4291852646223912E-2</v>
      </c>
      <c r="O30">
        <f t="shared" si="8"/>
        <v>2.5273927805750676E-2</v>
      </c>
      <c r="P30">
        <f t="shared" si="9"/>
        <v>1.0098352343077708E-2</v>
      </c>
      <c r="R30">
        <v>176.8415084550173</v>
      </c>
      <c r="S30">
        <v>70.658105656762572</v>
      </c>
      <c r="T30">
        <f t="shared" si="10"/>
        <v>1.7684150845501732</v>
      </c>
      <c r="U30">
        <f t="shared" si="0"/>
        <v>0.70658105656762571</v>
      </c>
      <c r="W30">
        <f t="shared" si="11"/>
        <v>1.4291852646223912E-2</v>
      </c>
      <c r="X30">
        <f t="shared" si="12"/>
        <v>0.9857081473537761</v>
      </c>
      <c r="Y30">
        <f t="shared" si="13"/>
        <v>1</v>
      </c>
      <c r="Z30">
        <f t="shared" si="14"/>
        <v>0.98570814725377609</v>
      </c>
      <c r="AA30">
        <f t="shared" si="15"/>
        <v>0.98570814725377609</v>
      </c>
      <c r="AB30">
        <f t="shared" si="16"/>
        <v>-1.4394964895195506E-2</v>
      </c>
      <c r="AD30">
        <f t="shared" si="17"/>
        <v>0.9857081473537761</v>
      </c>
    </row>
    <row r="31" spans="1:35" x14ac:dyDescent="0.45">
      <c r="A31">
        <v>30</v>
      </c>
      <c r="B31">
        <v>0</v>
      </c>
      <c r="C31">
        <v>1.7374997737584814</v>
      </c>
      <c r="D31">
        <v>0.78011680365666214</v>
      </c>
      <c r="E31">
        <f t="shared" si="1"/>
        <v>0.37755535597609924</v>
      </c>
      <c r="F31">
        <f t="shared" si="1"/>
        <v>-12.309915495899409</v>
      </c>
      <c r="G31">
        <f t="shared" si="1"/>
        <v>24.282867553158059</v>
      </c>
      <c r="H31">
        <f t="shared" si="2"/>
        <v>-21.388475389111246</v>
      </c>
      <c r="I31">
        <f t="shared" si="2"/>
        <v>18.943473019187739</v>
      </c>
      <c r="J31">
        <f t="shared" si="3"/>
        <v>-2.0674470139474082</v>
      </c>
      <c r="K31">
        <f t="shared" si="4"/>
        <v>2.0674470139474082</v>
      </c>
      <c r="L31">
        <f t="shared" si="5"/>
        <v>7.9046169589561455</v>
      </c>
      <c r="M31">
        <f t="shared" si="6"/>
        <v>0.11230129320657789</v>
      </c>
      <c r="N31">
        <f t="shared" si="7"/>
        <v>0.11230129320657789</v>
      </c>
      <c r="O31">
        <f t="shared" si="8"/>
        <v>0.19512347153921397</v>
      </c>
      <c r="P31">
        <f t="shared" si="9"/>
        <v>8.7608125902825171E-2</v>
      </c>
      <c r="R31">
        <v>173.74997737584815</v>
      </c>
      <c r="S31">
        <v>78.011680365666209</v>
      </c>
      <c r="T31">
        <f t="shared" si="10"/>
        <v>1.7374997737584814</v>
      </c>
      <c r="U31">
        <f t="shared" si="0"/>
        <v>0.78011680365666214</v>
      </c>
      <c r="W31">
        <f t="shared" si="11"/>
        <v>0.11230129320657789</v>
      </c>
      <c r="X31">
        <f t="shared" si="12"/>
        <v>0.88769870679342211</v>
      </c>
      <c r="Y31">
        <f t="shared" si="13"/>
        <v>1</v>
      </c>
      <c r="Z31">
        <f t="shared" si="14"/>
        <v>0.8876987066934221</v>
      </c>
      <c r="AA31">
        <f t="shared" si="15"/>
        <v>0.8876987066934221</v>
      </c>
      <c r="AB31">
        <f t="shared" si="16"/>
        <v>-0.11912288782745337</v>
      </c>
      <c r="AD31">
        <f t="shared" si="17"/>
        <v>0.88769870679342211</v>
      </c>
    </row>
    <row r="32" spans="1:35" x14ac:dyDescent="0.45">
      <c r="A32">
        <v>31</v>
      </c>
      <c r="B32">
        <v>1</v>
      </c>
      <c r="C32">
        <v>1.822316868684458</v>
      </c>
      <c r="D32">
        <v>1.0943914479900543</v>
      </c>
      <c r="E32">
        <f t="shared" si="1"/>
        <v>0.37755535597609924</v>
      </c>
      <c r="F32">
        <f t="shared" si="1"/>
        <v>-12.309915495899409</v>
      </c>
      <c r="G32">
        <f t="shared" si="1"/>
        <v>24.282867553158059</v>
      </c>
      <c r="H32">
        <f t="shared" si="2"/>
        <v>-22.432566660257699</v>
      </c>
      <c r="I32">
        <f t="shared" si="2"/>
        <v>26.574962582851356</v>
      </c>
      <c r="J32">
        <f t="shared" si="3"/>
        <v>4.5199512785697564</v>
      </c>
      <c r="K32">
        <f t="shared" si="4"/>
        <v>-4.5199512785697564</v>
      </c>
      <c r="L32">
        <f t="shared" si="5"/>
        <v>1.0889554210285805E-2</v>
      </c>
      <c r="M32">
        <f t="shared" si="6"/>
        <v>0.98922775078154523</v>
      </c>
      <c r="N32">
        <f t="shared" si="7"/>
        <v>-1.0772249218454766E-2</v>
      </c>
      <c r="O32">
        <f t="shared" si="8"/>
        <v>-1.963045146446309E-2</v>
      </c>
      <c r="P32">
        <f t="shared" si="9"/>
        <v>-1.1789057420294442E-2</v>
      </c>
      <c r="R32">
        <v>182.23168686844579</v>
      </c>
      <c r="S32">
        <v>109.43914479900543</v>
      </c>
      <c r="T32">
        <f t="shared" si="10"/>
        <v>1.822316868684458</v>
      </c>
      <c r="U32">
        <f t="shared" si="0"/>
        <v>1.0943914479900543</v>
      </c>
      <c r="W32">
        <f t="shared" si="11"/>
        <v>0.98922775078154523</v>
      </c>
      <c r="X32">
        <f t="shared" si="12"/>
        <v>1.0772249218454766E-2</v>
      </c>
      <c r="Y32">
        <f t="shared" si="13"/>
        <v>0.98922774978154526</v>
      </c>
      <c r="Z32">
        <f t="shared" si="14"/>
        <v>1</v>
      </c>
      <c r="AA32">
        <f t="shared" si="15"/>
        <v>0.98922774978154526</v>
      </c>
      <c r="AB32">
        <f t="shared" si="16"/>
        <v>-1.0830690977088123E-2</v>
      </c>
      <c r="AD32">
        <f>+M32</f>
        <v>0.98922775078154523</v>
      </c>
    </row>
    <row r="33" spans="1:30" x14ac:dyDescent="0.45">
      <c r="A33">
        <v>32</v>
      </c>
      <c r="B33">
        <v>1</v>
      </c>
      <c r="C33">
        <v>1.8609100143927848</v>
      </c>
      <c r="D33">
        <v>1.4189607474459984</v>
      </c>
      <c r="E33">
        <f t="shared" si="1"/>
        <v>0.37755535597609924</v>
      </c>
      <c r="F33">
        <f t="shared" si="1"/>
        <v>-12.309915495899409</v>
      </c>
      <c r="G33">
        <f t="shared" si="1"/>
        <v>24.282867553158059</v>
      </c>
      <c r="H33">
        <f t="shared" si="2"/>
        <v>-22.907645022648133</v>
      </c>
      <c r="I33">
        <f t="shared" si="2"/>
        <v>34.456435893361345</v>
      </c>
      <c r="J33">
        <f t="shared" si="3"/>
        <v>11.926346226689311</v>
      </c>
      <c r="K33">
        <f t="shared" si="4"/>
        <v>-11.926346226689311</v>
      </c>
      <c r="L33">
        <f t="shared" si="5"/>
        <v>6.6138393923054509E-6</v>
      </c>
      <c r="M33">
        <f t="shared" si="6"/>
        <v>0.99999338620435019</v>
      </c>
      <c r="N33">
        <f t="shared" si="7"/>
        <v>-6.6137956498124595E-6</v>
      </c>
      <c r="O33">
        <f t="shared" si="8"/>
        <v>-1.2307678557883442E-5</v>
      </c>
      <c r="P33">
        <f t="shared" si="9"/>
        <v>-9.3847164187129808E-6</v>
      </c>
      <c r="R33">
        <v>186.09100143927847</v>
      </c>
      <c r="S33">
        <v>141.89607474459984</v>
      </c>
      <c r="T33">
        <f t="shared" si="10"/>
        <v>1.8609100143927848</v>
      </c>
      <c r="U33">
        <f t="shared" si="0"/>
        <v>1.4189607474459984</v>
      </c>
      <c r="W33">
        <f t="shared" si="11"/>
        <v>0.99999338620435019</v>
      </c>
      <c r="X33">
        <f t="shared" si="12"/>
        <v>6.6137956498124595E-6</v>
      </c>
      <c r="Y33">
        <f t="shared" si="13"/>
        <v>0.99999338520435022</v>
      </c>
      <c r="Z33">
        <f t="shared" si="14"/>
        <v>1</v>
      </c>
      <c r="AA33">
        <f t="shared" si="15"/>
        <v>0.99999338520435022</v>
      </c>
      <c r="AB33">
        <f t="shared" si="16"/>
        <v>-6.6148175276413999E-6</v>
      </c>
      <c r="AD33">
        <v>0.98922775078154523</v>
      </c>
    </row>
    <row r="34" spans="1:30" x14ac:dyDescent="0.45">
      <c r="A34">
        <v>33</v>
      </c>
      <c r="B34">
        <v>1</v>
      </c>
      <c r="C34">
        <v>1.8585322658357735</v>
      </c>
      <c r="D34">
        <v>1.4763270278242928</v>
      </c>
      <c r="E34">
        <f t="shared" si="1"/>
        <v>0.37755535597609924</v>
      </c>
      <c r="F34">
        <f t="shared" si="1"/>
        <v>-12.309915495899409</v>
      </c>
      <c r="G34">
        <f t="shared" si="1"/>
        <v>24.282867553158059</v>
      </c>
      <c r="H34">
        <f t="shared" si="2"/>
        <v>-22.878375138840827</v>
      </c>
      <c r="I34">
        <f t="shared" si="2"/>
        <v>35.849453681804796</v>
      </c>
      <c r="J34">
        <f t="shared" si="3"/>
        <v>13.348633898940069</v>
      </c>
      <c r="K34">
        <f t="shared" si="4"/>
        <v>-13.348633898940069</v>
      </c>
      <c r="L34">
        <f t="shared" si="5"/>
        <v>1.5950046618527119E-6</v>
      </c>
      <c r="M34">
        <f t="shared" si="6"/>
        <v>0.99999840499788217</v>
      </c>
      <c r="N34">
        <f t="shared" si="7"/>
        <v>-1.5950021178268159E-6</v>
      </c>
      <c r="O34">
        <f t="shared" si="8"/>
        <v>-2.9643629000575297E-6</v>
      </c>
      <c r="P34">
        <f t="shared" si="9"/>
        <v>-2.3547447359847155E-6</v>
      </c>
      <c r="R34">
        <v>185.85322658357734</v>
      </c>
      <c r="S34">
        <v>147.63270278242928</v>
      </c>
      <c r="T34">
        <f t="shared" si="10"/>
        <v>1.8585322658357735</v>
      </c>
      <c r="U34">
        <f t="shared" si="0"/>
        <v>1.4763270278242928</v>
      </c>
      <c r="W34">
        <f t="shared" si="11"/>
        <v>0.99999840499788217</v>
      </c>
      <c r="X34">
        <f t="shared" si="12"/>
        <v>1.5950021178268159E-6</v>
      </c>
      <c r="Y34">
        <f t="shared" si="13"/>
        <v>0.9999984039978822</v>
      </c>
      <c r="Z34">
        <f t="shared" si="14"/>
        <v>1</v>
      </c>
      <c r="AA34">
        <f t="shared" si="15"/>
        <v>0.9999984039978822</v>
      </c>
      <c r="AB34">
        <f t="shared" si="16"/>
        <v>-1.5960033914112692E-6</v>
      </c>
      <c r="AD34">
        <v>0.98922775078154523</v>
      </c>
    </row>
    <row r="35" spans="1:30" s="1" customFormat="1" x14ac:dyDescent="0.45">
      <c r="A35" s="1">
        <v>34</v>
      </c>
      <c r="B35" s="1">
        <v>1</v>
      </c>
      <c r="C35" s="1">
        <v>1.5204123623631067</v>
      </c>
      <c r="D35" s="2">
        <v>0.92578528101790203</v>
      </c>
      <c r="E35" s="1">
        <f t="shared" si="1"/>
        <v>0.37755535597609924</v>
      </c>
      <c r="F35" s="1">
        <f t="shared" si="1"/>
        <v>-12.309915495899409</v>
      </c>
      <c r="G35" s="1">
        <f t="shared" si="1"/>
        <v>24.282867553158059</v>
      </c>
      <c r="H35" s="1">
        <f t="shared" si="2"/>
        <v>-18.716147699610634</v>
      </c>
      <c r="I35" s="1">
        <f t="shared" si="2"/>
        <v>22.48072136162093</v>
      </c>
      <c r="J35" s="1">
        <f t="shared" si="3"/>
        <v>4.1421290179863952</v>
      </c>
      <c r="K35" s="1">
        <f t="shared" si="4"/>
        <v>-4.1421290179863952</v>
      </c>
      <c r="L35" s="1">
        <f t="shared" si="5"/>
        <v>1.5888987528562149E-2</v>
      </c>
      <c r="M35" s="1">
        <f t="shared" si="6"/>
        <v>0.98435952380267788</v>
      </c>
      <c r="N35" s="1">
        <f t="shared" si="7"/>
        <v>-1.5640476197322117E-2</v>
      </c>
      <c r="O35" s="1">
        <f t="shared" si="8"/>
        <v>-2.377997336365446E-2</v>
      </c>
      <c r="P35" s="1">
        <f t="shared" si="9"/>
        <v>-1.4479722651591665E-2</v>
      </c>
      <c r="R35" s="1">
        <v>152.04123623631068</v>
      </c>
      <c r="S35" s="1">
        <v>92.578528101790198</v>
      </c>
      <c r="T35" s="1">
        <f t="shared" si="10"/>
        <v>1.5204123623631067</v>
      </c>
      <c r="U35" s="1">
        <f t="shared" si="0"/>
        <v>0.92578528101790203</v>
      </c>
      <c r="W35">
        <f t="shared" si="11"/>
        <v>0.98435952380267788</v>
      </c>
      <c r="X35">
        <f t="shared" si="12"/>
        <v>1.5640476197322117E-2</v>
      </c>
      <c r="Y35">
        <f t="shared" si="13"/>
        <v>0.98435952280267791</v>
      </c>
      <c r="Z35">
        <f t="shared" si="14"/>
        <v>1</v>
      </c>
      <c r="AA35">
        <f t="shared" si="15"/>
        <v>0.98435952280267791</v>
      </c>
      <c r="AB35">
        <f t="shared" si="16"/>
        <v>-1.5764079958865591E-2</v>
      </c>
      <c r="AD35" s="1">
        <v>0.98922775078154523</v>
      </c>
    </row>
    <row r="36" spans="1:30" x14ac:dyDescent="0.45">
      <c r="A36">
        <v>35</v>
      </c>
      <c r="B36">
        <v>1</v>
      </c>
      <c r="C36">
        <v>2.0253936203169296</v>
      </c>
      <c r="D36">
        <v>2.1688694224299825</v>
      </c>
      <c r="E36">
        <f t="shared" si="1"/>
        <v>0.37755535597609924</v>
      </c>
      <c r="F36">
        <f t="shared" si="1"/>
        <v>-12.309915495899409</v>
      </c>
      <c r="G36">
        <f t="shared" si="1"/>
        <v>24.282867553158059</v>
      </c>
      <c r="H36">
        <f t="shared" si="2"/>
        <v>-24.932424312035174</v>
      </c>
      <c r="I36">
        <f t="shared" si="2"/>
        <v>52.666368924961681</v>
      </c>
      <c r="J36">
        <f t="shared" si="3"/>
        <v>28.111499968902606</v>
      </c>
      <c r="K36">
        <f t="shared" si="4"/>
        <v>-28.111499968902606</v>
      </c>
      <c r="L36">
        <f t="shared" si="5"/>
        <v>6.1848715647092285E-13</v>
      </c>
      <c r="M36">
        <f t="shared" si="6"/>
        <v>0.99999999999938161</v>
      </c>
      <c r="N36">
        <f t="shared" si="7"/>
        <v>-6.1839422471621219E-13</v>
      </c>
      <c r="O36">
        <f t="shared" si="8"/>
        <v>-1.2524917175810498E-12</v>
      </c>
      <c r="P36">
        <f t="shared" si="9"/>
        <v>-1.341216324994288E-12</v>
      </c>
      <c r="R36">
        <v>202.53936203169295</v>
      </c>
      <c r="S36">
        <v>216.88694224299823</v>
      </c>
      <c r="T36">
        <f t="shared" si="10"/>
        <v>2.0253936203169296</v>
      </c>
      <c r="U36">
        <f t="shared" si="0"/>
        <v>2.1688694224299825</v>
      </c>
      <c r="W36">
        <f t="shared" si="11"/>
        <v>0.99999999999938161</v>
      </c>
      <c r="X36">
        <f t="shared" si="12"/>
        <v>6.1839422471621219E-13</v>
      </c>
      <c r="Y36">
        <f t="shared" si="13"/>
        <v>0.99999999899938163</v>
      </c>
      <c r="Z36">
        <f t="shared" si="14"/>
        <v>1</v>
      </c>
      <c r="AA36">
        <f t="shared" si="15"/>
        <v>0.99999999899938163</v>
      </c>
      <c r="AB36">
        <f t="shared" si="16"/>
        <v>-1.0006183664434033E-9</v>
      </c>
      <c r="AD36">
        <v>0.98922775078154523</v>
      </c>
    </row>
    <row r="37" spans="1:30" x14ac:dyDescent="0.45">
      <c r="A37">
        <v>36</v>
      </c>
      <c r="B37">
        <v>1</v>
      </c>
      <c r="C37">
        <v>2.0331082227377224</v>
      </c>
      <c r="D37">
        <v>2.2722483143399987</v>
      </c>
      <c r="E37">
        <f t="shared" si="1"/>
        <v>0.37755535597609924</v>
      </c>
      <c r="F37">
        <f t="shared" si="1"/>
        <v>-12.309915495899409</v>
      </c>
      <c r="G37">
        <f t="shared" si="1"/>
        <v>24.282867553158059</v>
      </c>
      <c r="H37">
        <f t="shared" si="2"/>
        <v>-25.027390415919594</v>
      </c>
      <c r="I37">
        <f t="shared" si="2"/>
        <v>55.176704865004851</v>
      </c>
      <c r="J37">
        <f t="shared" si="3"/>
        <v>30.526869805061356</v>
      </c>
      <c r="K37">
        <f t="shared" si="4"/>
        <v>-30.526869805061356</v>
      </c>
      <c r="L37">
        <f t="shared" si="5"/>
        <v>5.5252113322610021E-14</v>
      </c>
      <c r="M37">
        <f t="shared" si="6"/>
        <v>0.99999999999994471</v>
      </c>
      <c r="N37">
        <f t="shared" si="7"/>
        <v>-5.5289106626332796E-14</v>
      </c>
      <c r="O37">
        <f t="shared" si="8"/>
        <v>-1.124087373098199E-13</v>
      </c>
      <c r="P37">
        <f t="shared" si="9"/>
        <v>-1.2563057933304914E-13</v>
      </c>
      <c r="R37">
        <v>203.31082227377226</v>
      </c>
      <c r="S37">
        <v>227.2248314339999</v>
      </c>
      <c r="T37">
        <f t="shared" si="10"/>
        <v>2.0331082227377224</v>
      </c>
      <c r="U37">
        <f t="shared" si="0"/>
        <v>2.2722483143399987</v>
      </c>
      <c r="W37">
        <f t="shared" si="11"/>
        <v>0.99999999999994471</v>
      </c>
      <c r="X37">
        <f t="shared" si="12"/>
        <v>5.5289106626332796E-14</v>
      </c>
      <c r="Y37">
        <f t="shared" si="13"/>
        <v>0.99999999899994474</v>
      </c>
      <c r="Z37">
        <f t="shared" si="14"/>
        <v>1</v>
      </c>
      <c r="AA37">
        <f t="shared" si="15"/>
        <v>0.99999999899994474</v>
      </c>
      <c r="AB37">
        <f t="shared" si="16"/>
        <v>-1.0000552613247502E-9</v>
      </c>
      <c r="AD37">
        <v>0.98922775078154523</v>
      </c>
    </row>
    <row r="38" spans="1:30" x14ac:dyDescent="0.45">
      <c r="A38">
        <v>37</v>
      </c>
      <c r="B38">
        <v>1</v>
      </c>
      <c r="C38">
        <v>1.6489743335167781</v>
      </c>
      <c r="D38">
        <v>1.0539620728958239</v>
      </c>
      <c r="E38">
        <f t="shared" si="1"/>
        <v>0.37755535597609924</v>
      </c>
      <c r="F38">
        <f t="shared" si="1"/>
        <v>-12.309915495899409</v>
      </c>
      <c r="G38">
        <f t="shared" si="1"/>
        <v>24.282867553158059</v>
      </c>
      <c r="H38">
        <f t="shared" si="2"/>
        <v>-20.298734700498589</v>
      </c>
      <c r="I38">
        <f t="shared" si="2"/>
        <v>25.593221422181212</v>
      </c>
      <c r="J38">
        <f t="shared" si="3"/>
        <v>5.6720420776587233</v>
      </c>
      <c r="K38">
        <f t="shared" si="4"/>
        <v>-5.6720420776587233</v>
      </c>
      <c r="L38">
        <f t="shared" si="5"/>
        <v>3.4408316515005706E-3</v>
      </c>
      <c r="M38">
        <f t="shared" si="6"/>
        <v>0.99657096707352677</v>
      </c>
      <c r="N38">
        <f t="shared" si="7"/>
        <v>-3.42903292647323E-3</v>
      </c>
      <c r="O38">
        <f t="shared" si="8"/>
        <v>-5.6543872845382821E-3</v>
      </c>
      <c r="P38">
        <f t="shared" si="9"/>
        <v>-3.6140706512137587E-3</v>
      </c>
      <c r="R38">
        <v>164.89743335167782</v>
      </c>
      <c r="S38">
        <v>105.39620728958238</v>
      </c>
      <c r="T38">
        <f t="shared" si="10"/>
        <v>1.6489743335167781</v>
      </c>
      <c r="U38">
        <f t="shared" si="0"/>
        <v>1.0539620728958239</v>
      </c>
      <c r="W38">
        <f t="shared" si="11"/>
        <v>0.99657096707352677</v>
      </c>
      <c r="X38">
        <f t="shared" si="12"/>
        <v>3.42903292647323E-3</v>
      </c>
      <c r="Y38">
        <f t="shared" si="13"/>
        <v>0.9965709660735268</v>
      </c>
      <c r="Z38">
        <f t="shared" si="14"/>
        <v>1</v>
      </c>
      <c r="AA38">
        <f t="shared" si="15"/>
        <v>0.9965709660735268</v>
      </c>
      <c r="AB38">
        <f t="shared" si="16"/>
        <v>-3.4349265378067688E-3</v>
      </c>
      <c r="AD38">
        <v>0.98922775078154523</v>
      </c>
    </row>
    <row r="39" spans="1:30" x14ac:dyDescent="0.45">
      <c r="A39">
        <v>38</v>
      </c>
      <c r="B39">
        <v>1</v>
      </c>
      <c r="C39">
        <v>1.4984847253384737</v>
      </c>
      <c r="D39">
        <v>0.83005367147446674</v>
      </c>
      <c r="E39">
        <f t="shared" si="1"/>
        <v>0.37755535597609924</v>
      </c>
      <c r="F39">
        <f t="shared" si="1"/>
        <v>-12.309915495899409</v>
      </c>
      <c r="G39">
        <f t="shared" si="1"/>
        <v>24.282867553158059</v>
      </c>
      <c r="H39">
        <f t="shared" si="2"/>
        <v>-18.446220340812648</v>
      </c>
      <c r="I39">
        <f t="shared" si="2"/>
        <v>20.156083366427048</v>
      </c>
      <c r="J39">
        <f t="shared" si="3"/>
        <v>2.0874183815904992</v>
      </c>
      <c r="K39">
        <f t="shared" si="4"/>
        <v>-2.0874183815904992</v>
      </c>
      <c r="L39">
        <f t="shared" si="5"/>
        <v>0.12400686133136163</v>
      </c>
      <c r="M39">
        <f t="shared" si="6"/>
        <v>0.88967428438605956</v>
      </c>
      <c r="N39">
        <f t="shared" si="7"/>
        <v>-0.11032571561394044</v>
      </c>
      <c r="O39">
        <f t="shared" si="8"/>
        <v>-0.16532139965952611</v>
      </c>
      <c r="P39">
        <f t="shared" si="9"/>
        <v>-9.1576265303399171E-2</v>
      </c>
      <c r="R39">
        <v>149.84847253384737</v>
      </c>
      <c r="S39">
        <v>83.005367147446677</v>
      </c>
      <c r="T39">
        <f t="shared" si="10"/>
        <v>1.4984847253384737</v>
      </c>
      <c r="U39">
        <f t="shared" si="0"/>
        <v>0.83005367147446674</v>
      </c>
      <c r="W39">
        <f t="shared" si="11"/>
        <v>0.88967428438605956</v>
      </c>
      <c r="X39">
        <f t="shared" si="12"/>
        <v>0.11032571561394044</v>
      </c>
      <c r="Y39">
        <f t="shared" si="13"/>
        <v>0.88967428338605958</v>
      </c>
      <c r="Z39">
        <f t="shared" si="14"/>
        <v>1</v>
      </c>
      <c r="AA39">
        <f t="shared" si="15"/>
        <v>0.88967428338605958</v>
      </c>
      <c r="AB39">
        <f t="shared" si="16"/>
        <v>-0.11689985696420685</v>
      </c>
      <c r="AD39">
        <v>0.98922775078154523</v>
      </c>
    </row>
    <row r="40" spans="1:30" x14ac:dyDescent="0.45">
      <c r="A40">
        <v>39</v>
      </c>
      <c r="B40">
        <v>1</v>
      </c>
      <c r="C40">
        <v>1.7673955136671509</v>
      </c>
      <c r="D40">
        <v>1.4552283938098751</v>
      </c>
      <c r="E40">
        <f t="shared" si="1"/>
        <v>0.37755535597609924</v>
      </c>
      <c r="F40">
        <f t="shared" si="1"/>
        <v>-12.309915495899409</v>
      </c>
      <c r="G40">
        <f t="shared" si="1"/>
        <v>24.282867553158059</v>
      </c>
      <c r="H40">
        <f t="shared" si="2"/>
        <v>-21.756489421074356</v>
      </c>
      <c r="I40">
        <f t="shared" si="2"/>
        <v>35.337118346480132</v>
      </c>
      <c r="J40">
        <f t="shared" si="3"/>
        <v>13.958184281381875</v>
      </c>
      <c r="K40">
        <f t="shared" si="4"/>
        <v>-13.958184281381875</v>
      </c>
      <c r="L40">
        <f t="shared" si="5"/>
        <v>8.6703691659164902E-7</v>
      </c>
      <c r="M40">
        <f t="shared" si="6"/>
        <v>0.99999913296383525</v>
      </c>
      <c r="N40">
        <f t="shared" si="7"/>
        <v>-8.6703616475336531E-7</v>
      </c>
      <c r="O40">
        <f t="shared" si="8"/>
        <v>-1.5323958277722706E-6</v>
      </c>
      <c r="P40">
        <f t="shared" si="9"/>
        <v>-1.2617356454091141E-6</v>
      </c>
      <c r="R40">
        <v>176.73955136671509</v>
      </c>
      <c r="S40">
        <v>145.52283938098751</v>
      </c>
      <c r="T40">
        <f t="shared" si="10"/>
        <v>1.7673955136671509</v>
      </c>
      <c r="U40">
        <f t="shared" si="0"/>
        <v>1.4552283938098751</v>
      </c>
      <c r="W40">
        <f t="shared" si="11"/>
        <v>0.99999913296383525</v>
      </c>
      <c r="X40">
        <f t="shared" si="12"/>
        <v>8.6703616475336531E-7</v>
      </c>
      <c r="Y40">
        <f t="shared" si="13"/>
        <v>0.99999913196383527</v>
      </c>
      <c r="Z40">
        <f t="shared" si="14"/>
        <v>1</v>
      </c>
      <c r="AA40">
        <f t="shared" si="15"/>
        <v>0.99999913196383527</v>
      </c>
      <c r="AB40">
        <f t="shared" si="16"/>
        <v>-8.6803654146869306E-7</v>
      </c>
      <c r="AD40">
        <v>0.98922775078154523</v>
      </c>
    </row>
    <row r="41" spans="1:30" s="3" customFormat="1" x14ac:dyDescent="0.45">
      <c r="A41" s="3">
        <v>40</v>
      </c>
      <c r="B41" s="3">
        <v>1</v>
      </c>
      <c r="C41" s="3">
        <v>1.5254072583182932</v>
      </c>
      <c r="D41" s="3">
        <v>0.792285659736083</v>
      </c>
      <c r="E41" s="3">
        <f t="shared" si="1"/>
        <v>0.37755535597609924</v>
      </c>
      <c r="F41" s="3">
        <f t="shared" si="1"/>
        <v>-12.309915495899409</v>
      </c>
      <c r="G41" s="3">
        <f t="shared" si="1"/>
        <v>24.282867553158059</v>
      </c>
      <c r="H41" s="3">
        <f t="shared" si="2"/>
        <v>-18.777634446729788</v>
      </c>
      <c r="I41" s="3">
        <f t="shared" si="2"/>
        <v>19.238967739637758</v>
      </c>
      <c r="J41" s="3">
        <f t="shared" si="3"/>
        <v>0.838888648884069</v>
      </c>
      <c r="K41" s="3">
        <f t="shared" si="4"/>
        <v>-0.838888648884069</v>
      </c>
      <c r="L41" s="3">
        <f t="shared" si="5"/>
        <v>0.43219057210295742</v>
      </c>
      <c r="M41" s="3">
        <f t="shared" si="6"/>
        <v>0.69823110099911478</v>
      </c>
      <c r="N41" s="3">
        <f t="shared" si="7"/>
        <v>-0.30176889900088522</v>
      </c>
      <c r="O41" s="3">
        <f t="shared" si="8"/>
        <v>-0.46032046887067024</v>
      </c>
      <c r="P41" s="3">
        <f t="shared" si="9"/>
        <v>-0.23908717123274775</v>
      </c>
      <c r="R41" s="3">
        <v>152.54072583182932</v>
      </c>
      <c r="S41" s="3">
        <v>79.228565973608298</v>
      </c>
      <c r="T41" s="3">
        <f t="shared" si="10"/>
        <v>1.5254072583182932</v>
      </c>
      <c r="U41" s="3">
        <f t="shared" si="0"/>
        <v>0.792285659736083</v>
      </c>
      <c r="W41">
        <f t="shared" si="11"/>
        <v>0.69823110099911478</v>
      </c>
      <c r="X41">
        <f t="shared" si="12"/>
        <v>0.30176889900088522</v>
      </c>
      <c r="Y41">
        <f t="shared" si="13"/>
        <v>0.69823109999911481</v>
      </c>
      <c r="Z41">
        <f t="shared" si="14"/>
        <v>1</v>
      </c>
      <c r="AA41">
        <f t="shared" si="15"/>
        <v>0.69823109999911481</v>
      </c>
      <c r="AB41">
        <f t="shared" si="16"/>
        <v>-0.35920514219362759</v>
      </c>
      <c r="AD41" s="3">
        <v>0.98922775078154523</v>
      </c>
    </row>
    <row r="42" spans="1:30" x14ac:dyDescent="0.45">
      <c r="A42">
        <v>41</v>
      </c>
      <c r="B42">
        <v>1</v>
      </c>
      <c r="C42">
        <v>1.8070205858980599</v>
      </c>
      <c r="D42">
        <v>1.3883451779588036</v>
      </c>
      <c r="E42">
        <f t="shared" si="1"/>
        <v>0.37755535597609924</v>
      </c>
      <c r="F42">
        <f t="shared" si="1"/>
        <v>-12.309915495899409</v>
      </c>
      <c r="G42">
        <f t="shared" si="1"/>
        <v>24.282867553158059</v>
      </c>
      <c r="H42">
        <f t="shared" si="2"/>
        <v>-22.244270711755757</v>
      </c>
      <c r="I42">
        <f t="shared" si="2"/>
        <v>33.713002074439288</v>
      </c>
      <c r="J42">
        <f t="shared" si="3"/>
        <v>11.846286718659631</v>
      </c>
      <c r="K42">
        <f t="shared" si="4"/>
        <v>-11.846286718659631</v>
      </c>
      <c r="L42">
        <f t="shared" si="5"/>
        <v>7.165113050437456E-6</v>
      </c>
      <c r="M42">
        <f t="shared" si="6"/>
        <v>0.99999283493828806</v>
      </c>
      <c r="N42">
        <f t="shared" si="7"/>
        <v>-7.1650617119445315E-6</v>
      </c>
      <c r="O42">
        <f t="shared" si="8"/>
        <v>-1.2947414012713764E-5</v>
      </c>
      <c r="P42">
        <f t="shared" si="9"/>
        <v>-9.9475788775554399E-6</v>
      </c>
      <c r="R42">
        <v>180.702058589806</v>
      </c>
      <c r="S42">
        <v>138.83451779588037</v>
      </c>
      <c r="T42">
        <f t="shared" si="10"/>
        <v>1.8070205858980599</v>
      </c>
      <c r="U42">
        <f t="shared" si="0"/>
        <v>1.3883451779588036</v>
      </c>
      <c r="W42">
        <f t="shared" si="11"/>
        <v>0.99999283493828806</v>
      </c>
      <c r="X42">
        <f t="shared" si="12"/>
        <v>7.1650617119445315E-6</v>
      </c>
      <c r="Y42">
        <f t="shared" si="13"/>
        <v>0.99999283393828808</v>
      </c>
      <c r="Z42">
        <f t="shared" si="14"/>
        <v>1</v>
      </c>
      <c r="AA42">
        <f t="shared" si="15"/>
        <v>0.99999283393828808</v>
      </c>
      <c r="AB42">
        <f t="shared" si="16"/>
        <v>-7.1660873882591449E-6</v>
      </c>
      <c r="AD42">
        <v>0.98922775078154523</v>
      </c>
    </row>
    <row r="43" spans="1:30" x14ac:dyDescent="0.45">
      <c r="A43">
        <v>42</v>
      </c>
      <c r="B43">
        <v>1</v>
      </c>
      <c r="C43">
        <v>1.6403078819789081</v>
      </c>
      <c r="D43">
        <v>1.0284533616030758</v>
      </c>
      <c r="E43">
        <f t="shared" si="1"/>
        <v>0.37755535597609924</v>
      </c>
      <c r="F43">
        <f t="shared" si="1"/>
        <v>-12.309915495899409</v>
      </c>
      <c r="G43">
        <f t="shared" si="1"/>
        <v>24.282867553158059</v>
      </c>
      <c r="H43">
        <f t="shared" si="2"/>
        <v>-20.192051414418099</v>
      </c>
      <c r="I43">
        <f t="shared" si="2"/>
        <v>24.973796764407663</v>
      </c>
      <c r="J43">
        <f t="shared" si="3"/>
        <v>5.1593007059656628</v>
      </c>
      <c r="K43">
        <f t="shared" si="4"/>
        <v>-5.1593007059656628</v>
      </c>
      <c r="L43">
        <f t="shared" si="5"/>
        <v>5.74571622619908E-3</v>
      </c>
      <c r="M43">
        <f t="shared" si="6"/>
        <v>0.99428710842760692</v>
      </c>
      <c r="N43">
        <f t="shared" si="7"/>
        <v>-5.7128915723930751E-3</v>
      </c>
      <c r="O43">
        <f t="shared" si="8"/>
        <v>-9.3709010750872394E-3</v>
      </c>
      <c r="P43">
        <f t="shared" si="9"/>
        <v>-5.8754425421015397E-3</v>
      </c>
      <c r="R43">
        <v>164.03078819789081</v>
      </c>
      <c r="S43">
        <v>102.84533616030757</v>
      </c>
      <c r="T43">
        <f t="shared" si="10"/>
        <v>1.6403078819789081</v>
      </c>
      <c r="U43">
        <f t="shared" si="0"/>
        <v>1.0284533616030758</v>
      </c>
      <c r="W43">
        <f t="shared" si="11"/>
        <v>0.99428710842760692</v>
      </c>
      <c r="X43">
        <f t="shared" si="12"/>
        <v>5.7128915723930751E-3</v>
      </c>
      <c r="Y43">
        <f t="shared" si="13"/>
        <v>0.99428710742760695</v>
      </c>
      <c r="Z43">
        <f t="shared" si="14"/>
        <v>1</v>
      </c>
      <c r="AA43">
        <f t="shared" si="15"/>
        <v>0.99428710742760695</v>
      </c>
      <c r="AB43">
        <f t="shared" si="16"/>
        <v>-5.7292735615113652E-3</v>
      </c>
      <c r="AD43">
        <v>0.98922775078154523</v>
      </c>
    </row>
    <row r="44" spans="1:30" x14ac:dyDescent="0.45">
      <c r="A44">
        <v>43</v>
      </c>
      <c r="B44">
        <v>1</v>
      </c>
      <c r="C44">
        <v>1.6462329317387807</v>
      </c>
      <c r="D44">
        <v>0.95836663804035371</v>
      </c>
      <c r="E44">
        <f t="shared" si="1"/>
        <v>0.37755535597609924</v>
      </c>
      <c r="F44">
        <f t="shared" si="1"/>
        <v>-12.309915495899409</v>
      </c>
      <c r="G44">
        <f t="shared" si="1"/>
        <v>24.282867553158059</v>
      </c>
      <c r="H44">
        <f t="shared" si="2"/>
        <v>-20.264988276271129</v>
      </c>
      <c r="I44">
        <f t="shared" si="2"/>
        <v>23.27189013889928</v>
      </c>
      <c r="J44">
        <f t="shared" si="3"/>
        <v>3.3844572186042505</v>
      </c>
      <c r="K44">
        <f t="shared" si="4"/>
        <v>-3.3844572186042505</v>
      </c>
      <c r="L44">
        <f t="shared" si="5"/>
        <v>3.389603549094837E-2</v>
      </c>
      <c r="M44">
        <f t="shared" si="6"/>
        <v>0.96721523796650144</v>
      </c>
      <c r="N44">
        <f t="shared" si="7"/>
        <v>-3.278476203349856E-2</v>
      </c>
      <c r="O44">
        <f t="shared" si="8"/>
        <v>-5.3971354918764605E-2</v>
      </c>
      <c r="P44">
        <f t="shared" si="9"/>
        <v>-3.1419822168997046E-2</v>
      </c>
      <c r="R44">
        <v>164.62329317387807</v>
      </c>
      <c r="S44">
        <v>95.836663804035368</v>
      </c>
      <c r="T44">
        <f t="shared" si="10"/>
        <v>1.6462329317387807</v>
      </c>
      <c r="U44">
        <f t="shared" si="0"/>
        <v>0.95836663804035371</v>
      </c>
      <c r="W44">
        <f t="shared" si="11"/>
        <v>0.96721523796650144</v>
      </c>
      <c r="X44">
        <f t="shared" si="12"/>
        <v>3.278476203349856E-2</v>
      </c>
      <c r="Y44">
        <f t="shared" si="13"/>
        <v>0.96721523696650147</v>
      </c>
      <c r="Z44">
        <f t="shared" si="14"/>
        <v>1</v>
      </c>
      <c r="AA44">
        <f t="shared" si="15"/>
        <v>0.96721523696650147</v>
      </c>
      <c r="AB44">
        <f t="shared" si="16"/>
        <v>-3.3334226118192346E-2</v>
      </c>
      <c r="AD44">
        <v>0.98922775078154523</v>
      </c>
    </row>
    <row r="45" spans="1:30" x14ac:dyDescent="0.45">
      <c r="A45">
        <v>44</v>
      </c>
      <c r="B45">
        <v>1</v>
      </c>
      <c r="C45">
        <v>1.9431416408891042</v>
      </c>
      <c r="D45">
        <v>1.4408720102525796</v>
      </c>
      <c r="E45">
        <f t="shared" si="1"/>
        <v>0.37755535597609924</v>
      </c>
      <c r="F45">
        <f t="shared" si="1"/>
        <v>-12.309915495899409</v>
      </c>
      <c r="G45">
        <f t="shared" si="1"/>
        <v>24.282867553158059</v>
      </c>
      <c r="H45">
        <f t="shared" si="2"/>
        <v>-23.919909395908189</v>
      </c>
      <c r="I45">
        <f t="shared" si="2"/>
        <v>34.988504186015994</v>
      </c>
      <c r="J45">
        <f t="shared" si="3"/>
        <v>11.446150146083905</v>
      </c>
      <c r="K45">
        <f t="shared" si="4"/>
        <v>-11.446150146083905</v>
      </c>
      <c r="L45">
        <f t="shared" si="5"/>
        <v>1.069055254663568E-5</v>
      </c>
      <c r="M45">
        <f t="shared" si="6"/>
        <v>0.99998930956174015</v>
      </c>
      <c r="N45">
        <f t="shared" si="7"/>
        <v>-1.0690438259852719E-5</v>
      </c>
      <c r="O45">
        <f t="shared" si="8"/>
        <v>-2.0773035742073874E-5</v>
      </c>
      <c r="P45">
        <f t="shared" si="9"/>
        <v>-1.5403553265955075E-5</v>
      </c>
      <c r="R45">
        <v>194.31416408891042</v>
      </c>
      <c r="S45">
        <v>144.08720102525797</v>
      </c>
      <c r="T45">
        <f t="shared" si="10"/>
        <v>1.9431416408891042</v>
      </c>
      <c r="U45">
        <f t="shared" si="0"/>
        <v>1.4408720102525796</v>
      </c>
      <c r="W45">
        <f t="shared" si="11"/>
        <v>0.99998930956174015</v>
      </c>
      <c r="X45">
        <f t="shared" si="12"/>
        <v>1.0690438259852719E-5</v>
      </c>
      <c r="Y45">
        <f t="shared" si="13"/>
        <v>0.99998930856174018</v>
      </c>
      <c r="Z45">
        <f t="shared" si="14"/>
        <v>1</v>
      </c>
      <c r="AA45">
        <f t="shared" si="15"/>
        <v>0.99998930856174018</v>
      </c>
      <c r="AB45">
        <f t="shared" si="16"/>
        <v>-1.0691495413657841E-5</v>
      </c>
      <c r="AD45">
        <v>0.98922775078154523</v>
      </c>
    </row>
    <row r="46" spans="1:30" x14ac:dyDescent="0.45">
      <c r="A46">
        <v>45</v>
      </c>
      <c r="B46">
        <v>1</v>
      </c>
      <c r="C46">
        <v>1.447685854555629</v>
      </c>
      <c r="D46">
        <v>0.77986702319694812</v>
      </c>
      <c r="E46">
        <f t="shared" si="1"/>
        <v>0.37755535597609924</v>
      </c>
      <c r="F46">
        <f t="shared" si="1"/>
        <v>-12.309915495899409</v>
      </c>
      <c r="G46">
        <f t="shared" si="1"/>
        <v>24.282867553158059</v>
      </c>
      <c r="H46">
        <f t="shared" si="2"/>
        <v>-17.820890534188717</v>
      </c>
      <c r="I46">
        <f t="shared" si="2"/>
        <v>18.937407633367133</v>
      </c>
      <c r="J46">
        <f t="shared" si="3"/>
        <v>1.4940724551545159</v>
      </c>
      <c r="K46">
        <f t="shared" si="4"/>
        <v>-1.4940724551545159</v>
      </c>
      <c r="L46">
        <f t="shared" si="5"/>
        <v>0.2244567018627518</v>
      </c>
      <c r="M46">
        <f t="shared" si="6"/>
        <v>0.8166887391597526</v>
      </c>
      <c r="N46">
        <f t="shared" si="7"/>
        <v>-0.1833112608402474</v>
      </c>
      <c r="O46">
        <f t="shared" si="8"/>
        <v>-0.26537711929918339</v>
      </c>
      <c r="P46">
        <f t="shared" si="9"/>
        <v>-0.14295840730996304</v>
      </c>
      <c r="R46">
        <v>144.76858545556291</v>
      </c>
      <c r="S46">
        <v>77.986702319694814</v>
      </c>
      <c r="T46">
        <f t="shared" si="10"/>
        <v>1.447685854555629</v>
      </c>
      <c r="U46">
        <f t="shared" si="0"/>
        <v>0.77986702319694812</v>
      </c>
      <c r="W46">
        <f t="shared" si="11"/>
        <v>0.8166887391597526</v>
      </c>
      <c r="X46">
        <f t="shared" si="12"/>
        <v>0.1833112608402474</v>
      </c>
      <c r="Y46">
        <f t="shared" si="13"/>
        <v>0.81668873815975263</v>
      </c>
      <c r="Z46">
        <f t="shared" si="14"/>
        <v>1</v>
      </c>
      <c r="AA46">
        <f t="shared" si="15"/>
        <v>0.81668873815975263</v>
      </c>
      <c r="AB46">
        <f t="shared" si="16"/>
        <v>-0.20249723815861398</v>
      </c>
      <c r="AD46">
        <v>0.98922775078154523</v>
      </c>
    </row>
    <row r="47" spans="1:30" x14ac:dyDescent="0.45">
      <c r="A47">
        <v>46</v>
      </c>
      <c r="B47">
        <v>1</v>
      </c>
      <c r="C47">
        <v>1.654054183346533</v>
      </c>
      <c r="D47">
        <v>1.0662349927725365</v>
      </c>
      <c r="E47">
        <f t="shared" si="1"/>
        <v>0.37755535597609924</v>
      </c>
      <c r="F47">
        <f t="shared" si="1"/>
        <v>-12.309915495899409</v>
      </c>
      <c r="G47">
        <f t="shared" si="1"/>
        <v>24.282867553158059</v>
      </c>
      <c r="H47">
        <f t="shared" si="2"/>
        <v>-20.361267222634726</v>
      </c>
      <c r="I47">
        <f t="shared" si="2"/>
        <v>25.891243110037944</v>
      </c>
      <c r="J47">
        <f t="shared" si="3"/>
        <v>5.9075312433793172</v>
      </c>
      <c r="K47">
        <f t="shared" si="4"/>
        <v>-5.9075312433793172</v>
      </c>
      <c r="L47">
        <f t="shared" si="5"/>
        <v>2.7188908885901475E-3</v>
      </c>
      <c r="M47">
        <f t="shared" si="6"/>
        <v>0.99728848143453164</v>
      </c>
      <c r="N47">
        <f t="shared" si="7"/>
        <v>-2.7115185654683627E-3</v>
      </c>
      <c r="O47">
        <f t="shared" si="8"/>
        <v>-4.4849986264347353E-3</v>
      </c>
      <c r="P47">
        <f t="shared" si="9"/>
        <v>-2.8911159780547584E-3</v>
      </c>
      <c r="R47">
        <v>165.40541833465329</v>
      </c>
      <c r="S47">
        <v>106.62349927725364</v>
      </c>
      <c r="T47">
        <f t="shared" si="10"/>
        <v>1.654054183346533</v>
      </c>
      <c r="U47">
        <f t="shared" si="0"/>
        <v>1.0662349927725365</v>
      </c>
      <c r="W47">
        <f t="shared" si="11"/>
        <v>0.99728848143453164</v>
      </c>
      <c r="X47">
        <f t="shared" si="12"/>
        <v>2.7115185654683627E-3</v>
      </c>
      <c r="Y47">
        <f t="shared" si="13"/>
        <v>0.99728848043453167</v>
      </c>
      <c r="Z47">
        <f t="shared" si="14"/>
        <v>1</v>
      </c>
      <c r="AA47">
        <f t="shared" si="15"/>
        <v>0.99728848043453167</v>
      </c>
      <c r="AB47">
        <f t="shared" si="16"/>
        <v>-2.7152023935253277E-3</v>
      </c>
      <c r="AD47">
        <v>0.98922775078154523</v>
      </c>
    </row>
    <row r="48" spans="1:30" x14ac:dyDescent="0.45">
      <c r="A48">
        <v>47</v>
      </c>
      <c r="B48">
        <v>1</v>
      </c>
      <c r="C48">
        <v>1.787587813525374</v>
      </c>
      <c r="D48">
        <v>1.2273399674742835</v>
      </c>
      <c r="E48">
        <f t="shared" si="1"/>
        <v>0.37755535597609924</v>
      </c>
      <c r="F48">
        <f t="shared" si="1"/>
        <v>-12.309915495899409</v>
      </c>
      <c r="G48">
        <f t="shared" si="1"/>
        <v>24.282867553158059</v>
      </c>
      <c r="H48">
        <f t="shared" si="2"/>
        <v>-22.005054925996944</v>
      </c>
      <c r="I48">
        <f>+G48*D48</f>
        <v>29.803333872875349</v>
      </c>
      <c r="J48">
        <f t="shared" si="3"/>
        <v>8.1758343028545042</v>
      </c>
      <c r="K48">
        <f t="shared" si="4"/>
        <v>-8.1758343028545042</v>
      </c>
      <c r="L48">
        <f t="shared" si="5"/>
        <v>2.813716111069517E-4</v>
      </c>
      <c r="M48">
        <f t="shared" si="6"/>
        <v>0.99971870753660663</v>
      </c>
      <c r="N48">
        <f t="shared" si="7"/>
        <v>-2.8129246339336778E-4</v>
      </c>
      <c r="O48">
        <f t="shared" si="8"/>
        <v>-5.0283497959851663E-4</v>
      </c>
      <c r="P48">
        <f t="shared" si="9"/>
        <v>-3.4524148287197709E-4</v>
      </c>
      <c r="R48">
        <v>178.7587813525374</v>
      </c>
      <c r="S48">
        <v>122.73399674742835</v>
      </c>
      <c r="T48">
        <f t="shared" si="10"/>
        <v>1.787587813525374</v>
      </c>
      <c r="U48">
        <f t="shared" si="0"/>
        <v>1.2273399674742835</v>
      </c>
      <c r="W48">
        <f t="shared" si="11"/>
        <v>0.99971870753660663</v>
      </c>
      <c r="X48">
        <f t="shared" si="12"/>
        <v>2.8129246339336778E-4</v>
      </c>
      <c r="Y48">
        <f t="shared" si="13"/>
        <v>0.99971870653660666</v>
      </c>
      <c r="Z48">
        <f t="shared" si="14"/>
        <v>1</v>
      </c>
      <c r="AA48">
        <f t="shared" si="15"/>
        <v>0.99971870653660666</v>
      </c>
      <c r="AB48">
        <f t="shared" si="16"/>
        <v>-2.8133303382038902E-4</v>
      </c>
      <c r="AD48">
        <v>0.98922775078154523</v>
      </c>
    </row>
    <row r="49" spans="1:28" x14ac:dyDescent="0.45">
      <c r="N49">
        <f>AVERAGE(N2:N48)</f>
        <v>-6.0167166047357754E-4</v>
      </c>
      <c r="O49">
        <f>AVERAGE(O2:O48)</f>
        <v>1.3003917699903557E-3</v>
      </c>
      <c r="P49">
        <f>AVERAGE(P2:P48)</f>
        <v>-1.9473184405412363E-3</v>
      </c>
      <c r="Q49" t="s">
        <v>22</v>
      </c>
      <c r="AB49">
        <f>AVERAGE(AB2:AB48)</f>
        <v>-3.0035052286683368E-2</v>
      </c>
    </row>
    <row r="50" spans="1:28" x14ac:dyDescent="0.45">
      <c r="A50">
        <f>+A52</f>
        <v>0.37755535597609924</v>
      </c>
      <c r="B50">
        <f>+B52</f>
        <v>-12.309915495899409</v>
      </c>
      <c r="C50">
        <f>+C52</f>
        <v>24.282867553158059</v>
      </c>
      <c r="N50">
        <v>0.5</v>
      </c>
      <c r="O50">
        <v>0.5</v>
      </c>
      <c r="P50">
        <v>0.5</v>
      </c>
      <c r="AB50">
        <f>-AB49</f>
        <v>3.0035052286683368E-2</v>
      </c>
    </row>
    <row r="51" spans="1:28" x14ac:dyDescent="0.45">
      <c r="C51">
        <f>-B52/C52</f>
        <v>0.50693829585618555</v>
      </c>
      <c r="N51">
        <f>+A52-N50*N49</f>
        <v>0.37785619180633601</v>
      </c>
      <c r="O51">
        <f>+B52-O50*O49</f>
        <v>-12.310565691784404</v>
      </c>
      <c r="P51">
        <f>+C52-P50*P49</f>
        <v>24.283841212378331</v>
      </c>
    </row>
    <row r="52" spans="1:28" x14ac:dyDescent="0.45">
      <c r="A52">
        <v>0.37755535597609924</v>
      </c>
      <c r="B52">
        <v>-12.309915495899409</v>
      </c>
      <c r="C52">
        <v>24.282867553158059</v>
      </c>
      <c r="D52">
        <f>+N49</f>
        <v>-6.0167166047357754E-4</v>
      </c>
      <c r="E52">
        <f>+O49</f>
        <v>1.3003917699903557E-3</v>
      </c>
      <c r="F52">
        <f>+P49</f>
        <v>-1.9473184405412363E-3</v>
      </c>
      <c r="H52">
        <v>1</v>
      </c>
      <c r="I52">
        <v>-1.6864350686651801</v>
      </c>
      <c r="J52">
        <v>-6.2112778151657242</v>
      </c>
      <c r="K52">
        <v>14.130937413705919</v>
      </c>
      <c r="L52">
        <v>-5.9732435862306342E-4</v>
      </c>
      <c r="M52">
        <v>3.7933914278697892E-3</v>
      </c>
      <c r="N52">
        <v>-7.2099829281016938E-3</v>
      </c>
      <c r="P52">
        <f>-A52/C52</f>
        <v>-1.5548219548189111E-2</v>
      </c>
      <c r="Q52">
        <f>-B52/C52</f>
        <v>0.50693829585618555</v>
      </c>
    </row>
    <row r="53" spans="1:28" x14ac:dyDescent="0.45">
      <c r="I53">
        <f>+M41</f>
        <v>0.69823110099911478</v>
      </c>
      <c r="P53">
        <v>8.5000000000000006E-2</v>
      </c>
      <c r="Q53">
        <v>0.42447867251089361</v>
      </c>
      <c r="S53">
        <f>-A52/C52</f>
        <v>-1.5548219548189111E-2</v>
      </c>
      <c r="T53">
        <f>-B52/C52</f>
        <v>0.50693829585618555</v>
      </c>
    </row>
    <row r="54" spans="1:28" x14ac:dyDescent="0.45">
      <c r="O54">
        <v>0</v>
      </c>
      <c r="P54">
        <f t="shared" ref="P54:P79" si="18">+R54*O54+Q54</f>
        <v>8.5000000000000006E-2</v>
      </c>
      <c r="Q54">
        <v>8.5000000000000006E-2</v>
      </c>
      <c r="R54">
        <v>0.42447867251089361</v>
      </c>
      <c r="S54">
        <v>0</v>
      </c>
      <c r="T54">
        <f>+V54*S54+U54</f>
        <v>-1.5548219548189111E-2</v>
      </c>
      <c r="U54">
        <f>+S$53</f>
        <v>-1.5548219548189111E-2</v>
      </c>
      <c r="V54">
        <f>+T$53</f>
        <v>0.50693829585618555</v>
      </c>
    </row>
    <row r="55" spans="1:28" x14ac:dyDescent="0.45">
      <c r="O55">
        <f>+O54+0.1</f>
        <v>0.1</v>
      </c>
      <c r="P55">
        <f t="shared" si="18"/>
        <v>0.12744786725108936</v>
      </c>
      <c r="Q55">
        <v>8.5000000000000006E-2</v>
      </c>
      <c r="R55">
        <v>0.42447867251089361</v>
      </c>
      <c r="S55">
        <v>0.1</v>
      </c>
      <c r="T55">
        <f t="shared" ref="T55:T79" si="19">+V55*S55+U55</f>
        <v>3.5145610037429442E-2</v>
      </c>
      <c r="U55">
        <f t="shared" ref="U55:V79" si="20">+S$53</f>
        <v>-1.5548219548189111E-2</v>
      </c>
      <c r="V55">
        <f t="shared" si="20"/>
        <v>0.50693829585618555</v>
      </c>
    </row>
    <row r="56" spans="1:28" x14ac:dyDescent="0.45">
      <c r="O56">
        <f t="shared" ref="O56:O79" si="21">+O55+0.1</f>
        <v>0.2</v>
      </c>
      <c r="P56">
        <f t="shared" si="18"/>
        <v>0.16989573450217874</v>
      </c>
      <c r="Q56">
        <v>8.5000000000000006E-2</v>
      </c>
      <c r="R56">
        <v>0.42447867251089361</v>
      </c>
      <c r="S56">
        <v>0.2</v>
      </c>
      <c r="T56">
        <f t="shared" si="19"/>
        <v>8.5839439623048006E-2</v>
      </c>
      <c r="U56">
        <f t="shared" si="20"/>
        <v>-1.5548219548189111E-2</v>
      </c>
      <c r="V56">
        <f t="shared" si="20"/>
        <v>0.50693829585618555</v>
      </c>
    </row>
    <row r="57" spans="1:28" x14ac:dyDescent="0.45">
      <c r="O57">
        <f t="shared" si="21"/>
        <v>0.30000000000000004</v>
      </c>
      <c r="P57">
        <f t="shared" si="18"/>
        <v>0.21234360175326811</v>
      </c>
      <c r="Q57">
        <v>8.5000000000000006E-2</v>
      </c>
      <c r="R57">
        <v>0.42447867251089361</v>
      </c>
      <c r="S57">
        <v>0.30000000000000004</v>
      </c>
      <c r="T57">
        <f t="shared" si="19"/>
        <v>0.13653326920866657</v>
      </c>
      <c r="U57">
        <f t="shared" si="20"/>
        <v>-1.5548219548189111E-2</v>
      </c>
      <c r="V57">
        <f t="shared" si="20"/>
        <v>0.50693829585618555</v>
      </c>
    </row>
    <row r="58" spans="1:28" x14ac:dyDescent="0.45">
      <c r="O58">
        <f t="shared" si="21"/>
        <v>0.4</v>
      </c>
      <c r="P58">
        <f t="shared" si="18"/>
        <v>0.25479146900435745</v>
      </c>
      <c r="Q58">
        <v>8.5000000000000006E-2</v>
      </c>
      <c r="R58">
        <v>0.42447867251089361</v>
      </c>
      <c r="S58">
        <v>0.4</v>
      </c>
      <c r="T58">
        <f t="shared" si="19"/>
        <v>0.18722709879428512</v>
      </c>
      <c r="U58">
        <f t="shared" si="20"/>
        <v>-1.5548219548189111E-2</v>
      </c>
      <c r="V58">
        <f t="shared" si="20"/>
        <v>0.50693829585618555</v>
      </c>
    </row>
    <row r="59" spans="1:28" x14ac:dyDescent="0.45">
      <c r="O59">
        <f t="shared" si="21"/>
        <v>0.5</v>
      </c>
      <c r="P59">
        <f t="shared" si="18"/>
        <v>0.2972393362554468</v>
      </c>
      <c r="Q59">
        <v>8.5000000000000006E-2</v>
      </c>
      <c r="R59">
        <v>0.42447867251089361</v>
      </c>
      <c r="S59">
        <v>0.5</v>
      </c>
      <c r="T59">
        <f t="shared" si="19"/>
        <v>0.23792092837990367</v>
      </c>
      <c r="U59">
        <f t="shared" si="20"/>
        <v>-1.5548219548189111E-2</v>
      </c>
      <c r="V59">
        <f t="shared" si="20"/>
        <v>0.50693829585618555</v>
      </c>
    </row>
    <row r="60" spans="1:28" x14ac:dyDescent="0.45">
      <c r="O60">
        <f t="shared" si="21"/>
        <v>0.6</v>
      </c>
      <c r="P60">
        <f t="shared" si="18"/>
        <v>0.33968720350653619</v>
      </c>
      <c r="Q60">
        <v>8.5000000000000006E-2</v>
      </c>
      <c r="R60">
        <v>0.42447867251089361</v>
      </c>
      <c r="S60">
        <v>0.6</v>
      </c>
      <c r="T60">
        <f t="shared" si="19"/>
        <v>0.28861475796552216</v>
      </c>
      <c r="U60">
        <f t="shared" si="20"/>
        <v>-1.5548219548189111E-2</v>
      </c>
      <c r="V60">
        <f t="shared" si="20"/>
        <v>0.50693829585618555</v>
      </c>
    </row>
    <row r="61" spans="1:28" x14ac:dyDescent="0.45">
      <c r="O61">
        <f t="shared" si="21"/>
        <v>0.7</v>
      </c>
      <c r="P61">
        <f t="shared" si="18"/>
        <v>0.38213507075762554</v>
      </c>
      <c r="Q61">
        <v>8.5000000000000006E-2</v>
      </c>
      <c r="R61">
        <v>0.42447867251089361</v>
      </c>
      <c r="S61">
        <v>0.7</v>
      </c>
      <c r="T61">
        <f t="shared" si="19"/>
        <v>0.33930858755114074</v>
      </c>
      <c r="U61">
        <f t="shared" si="20"/>
        <v>-1.5548219548189111E-2</v>
      </c>
      <c r="V61">
        <f t="shared" si="20"/>
        <v>0.50693829585618555</v>
      </c>
    </row>
    <row r="62" spans="1:28" x14ac:dyDescent="0.45">
      <c r="K62" t="s">
        <v>17</v>
      </c>
      <c r="L62" t="s">
        <v>17</v>
      </c>
      <c r="M62" t="s">
        <v>17</v>
      </c>
      <c r="O62">
        <f t="shared" si="21"/>
        <v>0.79999999999999993</v>
      </c>
      <c r="P62">
        <f t="shared" si="18"/>
        <v>0.42458293800871488</v>
      </c>
      <c r="Q62">
        <v>8.5000000000000006E-2</v>
      </c>
      <c r="R62">
        <v>0.42447867251089361</v>
      </c>
      <c r="S62">
        <v>0.79999999999999993</v>
      </c>
      <c r="T62">
        <f t="shared" si="19"/>
        <v>0.39000241713675926</v>
      </c>
      <c r="U62">
        <f t="shared" si="20"/>
        <v>-1.5548219548189111E-2</v>
      </c>
      <c r="V62">
        <f t="shared" si="20"/>
        <v>0.50693829585618555</v>
      </c>
    </row>
    <row r="63" spans="1:28" x14ac:dyDescent="0.45">
      <c r="O63">
        <f t="shared" si="21"/>
        <v>0.89999999999999991</v>
      </c>
      <c r="P63">
        <f t="shared" si="18"/>
        <v>0.46703080525980423</v>
      </c>
      <c r="Q63">
        <v>8.5000000000000006E-2</v>
      </c>
      <c r="R63">
        <v>0.42447867251089361</v>
      </c>
      <c r="S63">
        <v>0.89999999999999991</v>
      </c>
      <c r="T63">
        <f t="shared" si="19"/>
        <v>0.44069624672237784</v>
      </c>
      <c r="U63">
        <f t="shared" si="20"/>
        <v>-1.5548219548189111E-2</v>
      </c>
      <c r="V63">
        <f t="shared" si="20"/>
        <v>0.50693829585618555</v>
      </c>
    </row>
    <row r="64" spans="1:28" x14ac:dyDescent="0.45">
      <c r="O64">
        <f t="shared" si="21"/>
        <v>0.99999999999999989</v>
      </c>
      <c r="P64">
        <f t="shared" si="18"/>
        <v>0.50947867251089352</v>
      </c>
      <c r="Q64">
        <v>8.5000000000000006E-2</v>
      </c>
      <c r="R64">
        <v>0.42447867251089361</v>
      </c>
      <c r="S64">
        <v>0.99999999999999989</v>
      </c>
      <c r="T64">
        <f t="shared" si="19"/>
        <v>0.4913900763079963</v>
      </c>
      <c r="U64">
        <f t="shared" si="20"/>
        <v>-1.5548219548189111E-2</v>
      </c>
      <c r="V64">
        <f t="shared" si="20"/>
        <v>0.50693829585618555</v>
      </c>
    </row>
    <row r="65" spans="1:22" x14ac:dyDescent="0.45">
      <c r="O65">
        <f t="shared" si="21"/>
        <v>1.0999999999999999</v>
      </c>
      <c r="P65">
        <f t="shared" si="18"/>
        <v>0.55192653976198291</v>
      </c>
      <c r="Q65">
        <v>8.5000000000000006E-2</v>
      </c>
      <c r="R65">
        <v>0.42447867251089361</v>
      </c>
      <c r="S65">
        <v>1.0999999999999999</v>
      </c>
      <c r="T65">
        <f t="shared" si="19"/>
        <v>0.54208390589361499</v>
      </c>
      <c r="U65">
        <f t="shared" si="20"/>
        <v>-1.5548219548189111E-2</v>
      </c>
      <c r="V65">
        <f t="shared" si="20"/>
        <v>0.50693829585618555</v>
      </c>
    </row>
    <row r="66" spans="1:22" x14ac:dyDescent="0.45">
      <c r="O66">
        <f t="shared" si="21"/>
        <v>1.2</v>
      </c>
      <c r="P66">
        <f t="shared" si="18"/>
        <v>0.59437440701307231</v>
      </c>
      <c r="Q66">
        <v>8.5000000000000006E-2</v>
      </c>
      <c r="R66">
        <v>0.42447867251089361</v>
      </c>
      <c r="S66">
        <v>1.2</v>
      </c>
      <c r="T66">
        <f t="shared" si="19"/>
        <v>0.59277773547923351</v>
      </c>
      <c r="U66">
        <f t="shared" si="20"/>
        <v>-1.5548219548189111E-2</v>
      </c>
      <c r="V66">
        <f t="shared" si="20"/>
        <v>0.50693829585618555</v>
      </c>
    </row>
    <row r="67" spans="1:22" x14ac:dyDescent="0.45">
      <c r="O67">
        <f t="shared" si="21"/>
        <v>1.3</v>
      </c>
      <c r="P67">
        <f t="shared" si="18"/>
        <v>0.63682227426416171</v>
      </c>
      <c r="Q67">
        <v>8.5000000000000006E-2</v>
      </c>
      <c r="R67">
        <v>0.42447867251089361</v>
      </c>
      <c r="S67">
        <v>1.3</v>
      </c>
      <c r="T67">
        <f t="shared" si="19"/>
        <v>0.64347156506485215</v>
      </c>
      <c r="U67">
        <f t="shared" si="20"/>
        <v>-1.5548219548189111E-2</v>
      </c>
      <c r="V67">
        <f t="shared" si="20"/>
        <v>0.50693829585618555</v>
      </c>
    </row>
    <row r="68" spans="1:22" x14ac:dyDescent="0.45">
      <c r="A68" t="s">
        <v>18</v>
      </c>
      <c r="O68">
        <f t="shared" si="21"/>
        <v>1.4000000000000001</v>
      </c>
      <c r="P68">
        <f t="shared" si="18"/>
        <v>0.67927014151525111</v>
      </c>
      <c r="Q68">
        <v>8.5000000000000006E-2</v>
      </c>
      <c r="R68">
        <v>0.42447867251089361</v>
      </c>
      <c r="S68">
        <v>1.4000000000000001</v>
      </c>
      <c r="T68">
        <f t="shared" si="19"/>
        <v>0.69416539465047078</v>
      </c>
      <c r="U68">
        <f t="shared" si="20"/>
        <v>-1.5548219548189111E-2</v>
      </c>
      <c r="V68">
        <f t="shared" si="20"/>
        <v>0.50693829585618555</v>
      </c>
    </row>
    <row r="69" spans="1:22" x14ac:dyDescent="0.45">
      <c r="A69">
        <v>0.37755535597609924</v>
      </c>
      <c r="B69">
        <v>-12.309915495899409</v>
      </c>
      <c r="C69">
        <v>24.282867553158059</v>
      </c>
      <c r="D69">
        <v>-6.0167166047357754E-4</v>
      </c>
      <c r="E69">
        <v>1.3003917699903557E-3</v>
      </c>
      <c r="F69">
        <v>-1.9473184405412363E-3</v>
      </c>
      <c r="O69">
        <f t="shared" si="21"/>
        <v>1.5000000000000002</v>
      </c>
      <c r="P69">
        <f t="shared" si="18"/>
        <v>0.72171800876634051</v>
      </c>
      <c r="Q69">
        <v>8.5000000000000006E-2</v>
      </c>
      <c r="R69">
        <v>0.42447867251089361</v>
      </c>
      <c r="S69">
        <v>1.5000000000000002</v>
      </c>
      <c r="T69">
        <f t="shared" si="19"/>
        <v>0.74485922423608941</v>
      </c>
      <c r="U69">
        <f t="shared" si="20"/>
        <v>-1.5548219548189111E-2</v>
      </c>
      <c r="V69">
        <f t="shared" si="20"/>
        <v>0.50693829585618555</v>
      </c>
    </row>
    <row r="70" spans="1:22" x14ac:dyDescent="0.45">
      <c r="A70" t="s">
        <v>19</v>
      </c>
      <c r="O70">
        <f t="shared" si="21"/>
        <v>1.6000000000000003</v>
      </c>
      <c r="P70">
        <f t="shared" si="18"/>
        <v>0.76416587601742991</v>
      </c>
      <c r="Q70">
        <v>8.5000000000000006E-2</v>
      </c>
      <c r="R70">
        <v>0.42447867251089361</v>
      </c>
      <c r="S70">
        <v>1.6000000000000003</v>
      </c>
      <c r="T70">
        <f t="shared" si="19"/>
        <v>0.79555305382170793</v>
      </c>
      <c r="U70">
        <f t="shared" si="20"/>
        <v>-1.5548219548189111E-2</v>
      </c>
      <c r="V70">
        <f t="shared" si="20"/>
        <v>0.50693829585618555</v>
      </c>
    </row>
    <row r="71" spans="1:22" x14ac:dyDescent="0.45">
      <c r="A71">
        <v>-8.5000000000000006E-2</v>
      </c>
      <c r="B71">
        <v>-0.424479</v>
      </c>
      <c r="C71">
        <v>1</v>
      </c>
      <c r="D71">
        <v>0.1494236080285184</v>
      </c>
      <c r="E71">
        <v>0.23449208601053947</v>
      </c>
      <c r="F71">
        <v>1.2025443550226521E-2</v>
      </c>
      <c r="O71">
        <f t="shared" si="21"/>
        <v>1.7000000000000004</v>
      </c>
      <c r="P71">
        <f t="shared" si="18"/>
        <v>0.80661374326851931</v>
      </c>
      <c r="Q71">
        <v>8.5000000000000006E-2</v>
      </c>
      <c r="R71">
        <v>0.42447867251089361</v>
      </c>
      <c r="S71">
        <v>1.7000000000000004</v>
      </c>
      <c r="T71">
        <f t="shared" si="19"/>
        <v>0.84624688340732657</v>
      </c>
      <c r="U71">
        <f t="shared" si="20"/>
        <v>-1.5548219548189111E-2</v>
      </c>
      <c r="V71">
        <f t="shared" si="20"/>
        <v>0.50693829585618555</v>
      </c>
    </row>
    <row r="72" spans="1:22" x14ac:dyDescent="0.45">
      <c r="A72" t="s">
        <v>20</v>
      </c>
      <c r="O72">
        <f t="shared" si="21"/>
        <v>1.8000000000000005</v>
      </c>
      <c r="P72">
        <f t="shared" si="18"/>
        <v>0.84906161051960871</v>
      </c>
      <c r="Q72">
        <v>8.5000000000000006E-2</v>
      </c>
      <c r="R72">
        <v>0.42447867251089361</v>
      </c>
      <c r="S72">
        <v>1.8000000000000005</v>
      </c>
      <c r="T72">
        <f t="shared" si="19"/>
        <v>0.8969407129929452</v>
      </c>
      <c r="U72">
        <f t="shared" si="20"/>
        <v>-1.5548219548189111E-2</v>
      </c>
      <c r="V72">
        <f t="shared" si="20"/>
        <v>0.50693829585618555</v>
      </c>
    </row>
    <row r="73" spans="1:22" x14ac:dyDescent="0.45">
      <c r="A73">
        <v>-1.6289791308077701</v>
      </c>
      <c r="B73">
        <v>-3.151267962310627</v>
      </c>
      <c r="C73">
        <v>7.6579168373716708</v>
      </c>
      <c r="D73">
        <v>2.108536279563956E-3</v>
      </c>
      <c r="E73">
        <v>8.4507263136258219E-3</v>
      </c>
      <c r="F73">
        <v>-2.013904095075671E-2</v>
      </c>
      <c r="O73">
        <f t="shared" si="21"/>
        <v>1.9000000000000006</v>
      </c>
      <c r="P73">
        <f t="shared" si="18"/>
        <v>0.89150947777069811</v>
      </c>
      <c r="Q73">
        <v>8.5000000000000006E-2</v>
      </c>
      <c r="R73">
        <v>0.42447867251089361</v>
      </c>
      <c r="S73">
        <v>1.9000000000000006</v>
      </c>
      <c r="T73">
        <f t="shared" si="19"/>
        <v>0.94763454257856372</v>
      </c>
      <c r="U73">
        <f t="shared" si="20"/>
        <v>-1.5548219548189111E-2</v>
      </c>
      <c r="V73">
        <f t="shared" si="20"/>
        <v>0.50693829585618555</v>
      </c>
    </row>
    <row r="74" spans="1:22" x14ac:dyDescent="0.45">
      <c r="A74" t="s">
        <v>21</v>
      </c>
      <c r="O74">
        <f t="shared" si="21"/>
        <v>2.0000000000000004</v>
      </c>
      <c r="P74">
        <f t="shared" si="18"/>
        <v>0.9339573450217874</v>
      </c>
      <c r="Q74">
        <v>8.5000000000000006E-2</v>
      </c>
      <c r="R74">
        <v>0.42447867251089361</v>
      </c>
      <c r="S74">
        <v>2.0000000000000004</v>
      </c>
      <c r="T74">
        <f t="shared" si="19"/>
        <v>0.99832837216418224</v>
      </c>
      <c r="U74">
        <f t="shared" si="20"/>
        <v>-1.5548219548189111E-2</v>
      </c>
      <c r="V74">
        <f t="shared" si="20"/>
        <v>0.50693829585618555</v>
      </c>
    </row>
    <row r="75" spans="1:22" x14ac:dyDescent="0.45">
      <c r="A75">
        <v>-1.6864350686651801</v>
      </c>
      <c r="B75">
        <v>-6.2112778151657242</v>
      </c>
      <c r="C75">
        <v>14.130937413705919</v>
      </c>
      <c r="D75">
        <v>-5.9732435862306342E-4</v>
      </c>
      <c r="E75">
        <v>3.7933914278697892E-3</v>
      </c>
      <c r="F75">
        <v>-7.2099829281016938E-3</v>
      </c>
      <c r="O75">
        <f t="shared" si="21"/>
        <v>2.1000000000000005</v>
      </c>
      <c r="P75">
        <f t="shared" si="18"/>
        <v>0.9764052122728768</v>
      </c>
      <c r="Q75">
        <v>8.5000000000000006E-2</v>
      </c>
      <c r="R75">
        <v>0.42447867251089361</v>
      </c>
      <c r="S75">
        <v>2.1000000000000005</v>
      </c>
      <c r="T75">
        <f t="shared" si="19"/>
        <v>1.0490222017498008</v>
      </c>
      <c r="U75">
        <f t="shared" si="20"/>
        <v>-1.5548219548189111E-2</v>
      </c>
      <c r="V75">
        <f t="shared" si="20"/>
        <v>0.50693829585618555</v>
      </c>
    </row>
    <row r="76" spans="1:22" x14ac:dyDescent="0.45">
      <c r="O76">
        <f t="shared" si="21"/>
        <v>2.2000000000000006</v>
      </c>
      <c r="P76">
        <f t="shared" si="18"/>
        <v>1.0188530795239663</v>
      </c>
      <c r="Q76">
        <v>8.5000000000000006E-2</v>
      </c>
      <c r="R76">
        <v>0.42447867251089361</v>
      </c>
      <c r="S76">
        <v>2.2000000000000006</v>
      </c>
      <c r="T76">
        <f t="shared" si="19"/>
        <v>1.0997160313354195</v>
      </c>
      <c r="U76">
        <f t="shared" si="20"/>
        <v>-1.5548219548189111E-2</v>
      </c>
      <c r="V76">
        <f t="shared" si="20"/>
        <v>0.50693829585618555</v>
      </c>
    </row>
    <row r="77" spans="1:22" x14ac:dyDescent="0.45">
      <c r="O77">
        <f t="shared" si="21"/>
        <v>2.3000000000000007</v>
      </c>
      <c r="P77">
        <f t="shared" si="18"/>
        <v>1.0613009467750556</v>
      </c>
      <c r="Q77">
        <v>8.5000000000000006E-2</v>
      </c>
      <c r="R77">
        <v>0.42447867251089361</v>
      </c>
      <c r="S77">
        <v>2.3000000000000007</v>
      </c>
      <c r="T77">
        <f t="shared" si="19"/>
        <v>1.150409860921038</v>
      </c>
      <c r="U77">
        <f t="shared" si="20"/>
        <v>-1.5548219548189111E-2</v>
      </c>
      <c r="V77">
        <f t="shared" si="20"/>
        <v>0.50693829585618555</v>
      </c>
    </row>
    <row r="78" spans="1:22" x14ac:dyDescent="0.45">
      <c r="O78">
        <f t="shared" si="21"/>
        <v>2.4000000000000008</v>
      </c>
      <c r="P78">
        <f t="shared" si="18"/>
        <v>1.1037488140261449</v>
      </c>
      <c r="Q78">
        <v>8.5000000000000006E-2</v>
      </c>
      <c r="R78">
        <v>0.42447867251089361</v>
      </c>
      <c r="S78">
        <v>2.4000000000000008</v>
      </c>
      <c r="T78">
        <f t="shared" si="19"/>
        <v>1.2011036905066566</v>
      </c>
      <c r="U78">
        <f t="shared" si="20"/>
        <v>-1.5548219548189111E-2</v>
      </c>
      <c r="V78">
        <f t="shared" si="20"/>
        <v>0.50693829585618555</v>
      </c>
    </row>
    <row r="79" spans="1:22" x14ac:dyDescent="0.45">
      <c r="O79">
        <f t="shared" si="21"/>
        <v>2.5000000000000009</v>
      </c>
      <c r="P79">
        <f t="shared" si="18"/>
        <v>1.1461966812772344</v>
      </c>
      <c r="Q79">
        <v>8.5000000000000006E-2</v>
      </c>
      <c r="R79">
        <v>0.42447867251089361</v>
      </c>
      <c r="S79">
        <v>2.5000000000000009</v>
      </c>
      <c r="T79">
        <f t="shared" si="19"/>
        <v>1.2517975200922753</v>
      </c>
      <c r="U79">
        <f t="shared" si="20"/>
        <v>-1.5548219548189111E-2</v>
      </c>
      <c r="V79">
        <f t="shared" si="20"/>
        <v>0.50693829585618555</v>
      </c>
    </row>
    <row r="81" spans="19:22" x14ac:dyDescent="0.45">
      <c r="S81">
        <v>140</v>
      </c>
      <c r="T81">
        <f t="shared" ref="T81:T89" si="22">+V81*S81+U81</f>
        <v>69.416539465047066</v>
      </c>
      <c r="U81">
        <f>+S$53*100</f>
        <v>-1.5548219548189111</v>
      </c>
      <c r="V81">
        <f>+T$53</f>
        <v>0.50693829585618555</v>
      </c>
    </row>
    <row r="82" spans="19:22" x14ac:dyDescent="0.45">
      <c r="S82">
        <f>+S81+10</f>
        <v>150</v>
      </c>
      <c r="T82">
        <f t="shared" si="22"/>
        <v>74.485922423608926</v>
      </c>
      <c r="U82">
        <f t="shared" ref="U82:U89" si="23">+S$53*100</f>
        <v>-1.5548219548189111</v>
      </c>
      <c r="V82">
        <f t="shared" ref="V82:V89" si="24">+T$53</f>
        <v>0.50693829585618555</v>
      </c>
    </row>
    <row r="83" spans="19:22" x14ac:dyDescent="0.45">
      <c r="S83">
        <f t="shared" ref="S83:S89" si="25">+S82+10</f>
        <v>160</v>
      </c>
      <c r="T83">
        <f t="shared" si="22"/>
        <v>79.555305382170786</v>
      </c>
      <c r="U83">
        <f t="shared" si="23"/>
        <v>-1.5548219548189111</v>
      </c>
      <c r="V83">
        <f t="shared" si="24"/>
        <v>0.50693829585618555</v>
      </c>
    </row>
    <row r="84" spans="19:22" x14ac:dyDescent="0.45">
      <c r="S84">
        <f t="shared" si="25"/>
        <v>170</v>
      </c>
      <c r="T84">
        <f t="shared" si="22"/>
        <v>84.624688340732632</v>
      </c>
      <c r="U84">
        <f t="shared" si="23"/>
        <v>-1.5548219548189111</v>
      </c>
      <c r="V84">
        <f t="shared" si="24"/>
        <v>0.50693829585618555</v>
      </c>
    </row>
    <row r="85" spans="19:22" x14ac:dyDescent="0.45">
      <c r="S85">
        <f t="shared" si="25"/>
        <v>180</v>
      </c>
      <c r="T85">
        <f t="shared" si="22"/>
        <v>89.694071299294492</v>
      </c>
      <c r="U85">
        <f t="shared" si="23"/>
        <v>-1.5548219548189111</v>
      </c>
      <c r="V85">
        <f t="shared" si="24"/>
        <v>0.50693829585618555</v>
      </c>
    </row>
    <row r="86" spans="19:22" x14ac:dyDescent="0.45">
      <c r="S86">
        <f t="shared" si="25"/>
        <v>190</v>
      </c>
      <c r="T86">
        <f t="shared" si="22"/>
        <v>94.763454257856353</v>
      </c>
      <c r="U86">
        <f t="shared" si="23"/>
        <v>-1.5548219548189111</v>
      </c>
      <c r="V86">
        <f t="shared" si="24"/>
        <v>0.50693829585618555</v>
      </c>
    </row>
    <row r="87" spans="19:22" x14ac:dyDescent="0.45">
      <c r="S87">
        <f t="shared" si="25"/>
        <v>200</v>
      </c>
      <c r="T87">
        <f t="shared" si="22"/>
        <v>99.832837216418199</v>
      </c>
      <c r="U87">
        <f t="shared" si="23"/>
        <v>-1.5548219548189111</v>
      </c>
      <c r="V87">
        <f t="shared" si="24"/>
        <v>0.50693829585618555</v>
      </c>
    </row>
    <row r="88" spans="19:22" x14ac:dyDescent="0.45">
      <c r="S88">
        <f t="shared" si="25"/>
        <v>210</v>
      </c>
      <c r="T88">
        <f t="shared" si="22"/>
        <v>104.90222017498006</v>
      </c>
      <c r="U88">
        <f t="shared" si="23"/>
        <v>-1.5548219548189111</v>
      </c>
      <c r="V88">
        <f t="shared" si="24"/>
        <v>0.50693829585618555</v>
      </c>
    </row>
    <row r="89" spans="19:22" x14ac:dyDescent="0.45">
      <c r="S89">
        <f t="shared" si="25"/>
        <v>220</v>
      </c>
      <c r="T89">
        <f t="shared" si="22"/>
        <v>109.97160313354192</v>
      </c>
      <c r="U89">
        <f t="shared" si="23"/>
        <v>-1.5548219548189111</v>
      </c>
      <c r="V89">
        <f t="shared" si="24"/>
        <v>0.50693829585618555</v>
      </c>
    </row>
    <row r="130" spans="1:16" x14ac:dyDescent="0.45">
      <c r="J130" t="e">
        <f>-H128/J128</f>
        <v>#DIV/0!</v>
      </c>
      <c r="K130" t="e">
        <f>-I128/J128</f>
        <v>#DIV/0!</v>
      </c>
      <c r="L130" t="s">
        <v>16</v>
      </c>
      <c r="M130" t="s">
        <v>16</v>
      </c>
    </row>
    <row r="132" spans="1:16" x14ac:dyDescent="0.45">
      <c r="J132">
        <v>140</v>
      </c>
      <c r="K132">
        <v>9.6705960429348856</v>
      </c>
      <c r="L132">
        <v>0.42418781599088695</v>
      </c>
      <c r="M132">
        <f>+L132*J132+K132</f>
        <v>69.056890281659065</v>
      </c>
      <c r="O132">
        <v>140</v>
      </c>
      <c r="P132">
        <v>69.056890281659065</v>
      </c>
    </row>
    <row r="133" spans="1:16" x14ac:dyDescent="0.45">
      <c r="A133">
        <v>100</v>
      </c>
      <c r="B133" t="e">
        <f>+M$130*A133</f>
        <v>#VALUE!</v>
      </c>
      <c r="C133" t="e">
        <f>+B133+L$130</f>
        <v>#VALUE!</v>
      </c>
      <c r="E133">
        <v>100</v>
      </c>
      <c r="F133">
        <v>52.089377642023685</v>
      </c>
      <c r="J133">
        <f>+J132+1</f>
        <v>141</v>
      </c>
      <c r="K133">
        <v>9.6705960429348856</v>
      </c>
      <c r="L133">
        <v>0.42418781599088695</v>
      </c>
      <c r="M133">
        <f t="shared" ref="M133:M196" si="26">+L133*J133+K133</f>
        <v>69.481078097649942</v>
      </c>
      <c r="O133">
        <v>141</v>
      </c>
      <c r="P133">
        <v>69.481078097649942</v>
      </c>
    </row>
    <row r="134" spans="1:16" x14ac:dyDescent="0.45">
      <c r="A134">
        <f>+A133+1</f>
        <v>101</v>
      </c>
      <c r="B134" t="e">
        <f>+M$130*A134</f>
        <v>#VALUE!</v>
      </c>
      <c r="C134" t="e">
        <f>+B134+L$130</f>
        <v>#VALUE!</v>
      </c>
      <c r="E134">
        <v>101</v>
      </c>
      <c r="F134">
        <v>52.513565458014568</v>
      </c>
      <c r="J134">
        <f t="shared" ref="J134:J197" si="27">+J133+1</f>
        <v>142</v>
      </c>
      <c r="K134">
        <v>9.6705960429348856</v>
      </c>
      <c r="L134">
        <v>0.42418781599088695</v>
      </c>
      <c r="M134">
        <f t="shared" si="26"/>
        <v>69.905265913640832</v>
      </c>
      <c r="O134">
        <v>142</v>
      </c>
      <c r="P134">
        <v>69.905265913640832</v>
      </c>
    </row>
    <row r="135" spans="1:16" x14ac:dyDescent="0.45">
      <c r="A135">
        <f t="shared" ref="A135:A198" si="28">+A134+1</f>
        <v>102</v>
      </c>
      <c r="B135" t="e">
        <f t="shared" ref="B135:B198" si="29">+M$130*A135</f>
        <v>#VALUE!</v>
      </c>
      <c r="C135" t="e">
        <f t="shared" ref="C135:C198" si="30">+B135+L$130</f>
        <v>#VALUE!</v>
      </c>
      <c r="E135">
        <v>102</v>
      </c>
      <c r="F135">
        <v>52.937753274005459</v>
      </c>
      <c r="J135">
        <f t="shared" si="27"/>
        <v>143</v>
      </c>
      <c r="K135">
        <v>9.6705960429348856</v>
      </c>
      <c r="L135">
        <v>0.42418781599088695</v>
      </c>
      <c r="M135">
        <f t="shared" si="26"/>
        <v>70.329453729631723</v>
      </c>
      <c r="O135">
        <v>143</v>
      </c>
      <c r="P135">
        <v>70.329453729631723</v>
      </c>
    </row>
    <row r="136" spans="1:16" x14ac:dyDescent="0.45">
      <c r="A136">
        <f t="shared" si="28"/>
        <v>103</v>
      </c>
      <c r="B136" t="e">
        <f t="shared" si="29"/>
        <v>#VALUE!</v>
      </c>
      <c r="C136" t="e">
        <f t="shared" si="30"/>
        <v>#VALUE!</v>
      </c>
      <c r="E136">
        <v>103</v>
      </c>
      <c r="F136">
        <v>53.361941089996343</v>
      </c>
      <c r="J136">
        <f t="shared" si="27"/>
        <v>144</v>
      </c>
      <c r="K136">
        <v>9.6705960429348856</v>
      </c>
      <c r="L136">
        <v>0.42418781599088695</v>
      </c>
      <c r="M136">
        <f t="shared" si="26"/>
        <v>70.753641545622614</v>
      </c>
      <c r="O136">
        <v>144</v>
      </c>
      <c r="P136">
        <v>70.753641545622614</v>
      </c>
    </row>
    <row r="137" spans="1:16" x14ac:dyDescent="0.45">
      <c r="A137">
        <f t="shared" si="28"/>
        <v>104</v>
      </c>
      <c r="B137" t="e">
        <f t="shared" si="29"/>
        <v>#VALUE!</v>
      </c>
      <c r="C137" t="e">
        <f t="shared" si="30"/>
        <v>#VALUE!</v>
      </c>
      <c r="E137">
        <v>104</v>
      </c>
      <c r="F137">
        <v>53.786128905987233</v>
      </c>
      <c r="J137">
        <f t="shared" si="27"/>
        <v>145</v>
      </c>
      <c r="K137">
        <v>9.6705960429348856</v>
      </c>
      <c r="L137">
        <v>0.42418781599088695</v>
      </c>
      <c r="M137">
        <f t="shared" si="26"/>
        <v>71.17782936161349</v>
      </c>
      <c r="O137">
        <v>145</v>
      </c>
      <c r="P137">
        <v>71.17782936161349</v>
      </c>
    </row>
    <row r="138" spans="1:16" x14ac:dyDescent="0.45">
      <c r="A138">
        <f t="shared" si="28"/>
        <v>105</v>
      </c>
      <c r="B138" t="e">
        <f t="shared" si="29"/>
        <v>#VALUE!</v>
      </c>
      <c r="C138" t="e">
        <f t="shared" si="30"/>
        <v>#VALUE!</v>
      </c>
      <c r="E138">
        <v>105</v>
      </c>
      <c r="F138">
        <v>54.210316721978124</v>
      </c>
      <c r="J138">
        <f t="shared" si="27"/>
        <v>146</v>
      </c>
      <c r="K138">
        <v>9.6705960429348856</v>
      </c>
      <c r="L138">
        <v>0.42418781599088695</v>
      </c>
      <c r="M138">
        <f t="shared" si="26"/>
        <v>71.602017177604381</v>
      </c>
      <c r="O138">
        <v>146</v>
      </c>
      <c r="P138">
        <v>71.602017177604381</v>
      </c>
    </row>
    <row r="139" spans="1:16" x14ac:dyDescent="0.45">
      <c r="A139">
        <f t="shared" si="28"/>
        <v>106</v>
      </c>
      <c r="B139" t="e">
        <f t="shared" si="29"/>
        <v>#VALUE!</v>
      </c>
      <c r="C139" t="e">
        <f t="shared" si="30"/>
        <v>#VALUE!</v>
      </c>
      <c r="E139">
        <v>106</v>
      </c>
      <c r="F139">
        <v>54.634504537969008</v>
      </c>
      <c r="J139">
        <f t="shared" si="27"/>
        <v>147</v>
      </c>
      <c r="K139">
        <v>9.6705960429348856</v>
      </c>
      <c r="L139">
        <v>0.42418781599088695</v>
      </c>
      <c r="M139">
        <f t="shared" si="26"/>
        <v>72.026204993595272</v>
      </c>
      <c r="O139">
        <v>147</v>
      </c>
      <c r="P139">
        <v>72.026204993595272</v>
      </c>
    </row>
    <row r="140" spans="1:16" x14ac:dyDescent="0.45">
      <c r="A140">
        <f t="shared" si="28"/>
        <v>107</v>
      </c>
      <c r="B140" t="e">
        <f t="shared" si="29"/>
        <v>#VALUE!</v>
      </c>
      <c r="C140" t="e">
        <f t="shared" si="30"/>
        <v>#VALUE!</v>
      </c>
      <c r="E140">
        <v>107</v>
      </c>
      <c r="F140">
        <v>55.058692353959898</v>
      </c>
      <c r="J140">
        <f t="shared" si="27"/>
        <v>148</v>
      </c>
      <c r="K140">
        <v>9.6705960429348856</v>
      </c>
      <c r="L140">
        <v>0.42418781599088695</v>
      </c>
      <c r="M140">
        <f t="shared" si="26"/>
        <v>72.450392809586148</v>
      </c>
      <c r="O140">
        <v>148</v>
      </c>
      <c r="P140">
        <v>72.450392809586148</v>
      </c>
    </row>
    <row r="141" spans="1:16" x14ac:dyDescent="0.45">
      <c r="A141">
        <f t="shared" si="28"/>
        <v>108</v>
      </c>
      <c r="B141" t="e">
        <f t="shared" si="29"/>
        <v>#VALUE!</v>
      </c>
      <c r="C141" t="e">
        <f t="shared" si="30"/>
        <v>#VALUE!</v>
      </c>
      <c r="E141">
        <v>108</v>
      </c>
      <c r="F141">
        <v>55.482880169950782</v>
      </c>
      <c r="J141">
        <f t="shared" si="27"/>
        <v>149</v>
      </c>
      <c r="K141">
        <v>9.6705960429348856</v>
      </c>
      <c r="L141">
        <v>0.42418781599088695</v>
      </c>
      <c r="M141">
        <f t="shared" si="26"/>
        <v>72.874580625577039</v>
      </c>
      <c r="O141">
        <v>149</v>
      </c>
      <c r="P141">
        <v>72.874580625577039</v>
      </c>
    </row>
    <row r="142" spans="1:16" x14ac:dyDescent="0.45">
      <c r="A142">
        <f t="shared" si="28"/>
        <v>109</v>
      </c>
      <c r="B142" t="e">
        <f t="shared" si="29"/>
        <v>#VALUE!</v>
      </c>
      <c r="C142" t="e">
        <f t="shared" si="30"/>
        <v>#VALUE!</v>
      </c>
      <c r="E142">
        <v>109</v>
      </c>
      <c r="F142">
        <v>55.907067985941673</v>
      </c>
      <c r="J142">
        <f t="shared" si="27"/>
        <v>150</v>
      </c>
      <c r="K142">
        <v>9.6705960429348856</v>
      </c>
      <c r="L142">
        <v>0.42418781599088695</v>
      </c>
      <c r="M142">
        <f t="shared" si="26"/>
        <v>73.29876844156793</v>
      </c>
      <c r="O142">
        <v>150</v>
      </c>
      <c r="P142">
        <v>73.29876844156793</v>
      </c>
    </row>
    <row r="143" spans="1:16" x14ac:dyDescent="0.45">
      <c r="A143">
        <f t="shared" si="28"/>
        <v>110</v>
      </c>
      <c r="B143" t="e">
        <f t="shared" si="29"/>
        <v>#VALUE!</v>
      </c>
      <c r="C143" t="e">
        <f t="shared" si="30"/>
        <v>#VALUE!</v>
      </c>
      <c r="E143">
        <v>110</v>
      </c>
      <c r="F143">
        <v>56.331255801932556</v>
      </c>
      <c r="J143">
        <f t="shared" si="27"/>
        <v>151</v>
      </c>
      <c r="K143">
        <v>9.6705960429348856</v>
      </c>
      <c r="L143">
        <v>0.42418781599088695</v>
      </c>
      <c r="M143">
        <f t="shared" si="26"/>
        <v>73.72295625755882</v>
      </c>
      <c r="O143">
        <v>151</v>
      </c>
      <c r="P143">
        <v>73.72295625755882</v>
      </c>
    </row>
    <row r="144" spans="1:16" x14ac:dyDescent="0.45">
      <c r="A144">
        <f t="shared" si="28"/>
        <v>111</v>
      </c>
      <c r="B144" t="e">
        <f t="shared" si="29"/>
        <v>#VALUE!</v>
      </c>
      <c r="C144" t="e">
        <f t="shared" si="30"/>
        <v>#VALUE!</v>
      </c>
      <c r="E144">
        <v>111</v>
      </c>
      <c r="F144">
        <v>56.755443617923447</v>
      </c>
      <c r="J144">
        <f t="shared" si="27"/>
        <v>152</v>
      </c>
      <c r="K144">
        <v>9.6705960429348856</v>
      </c>
      <c r="L144">
        <v>0.42418781599088695</v>
      </c>
      <c r="M144">
        <f t="shared" si="26"/>
        <v>74.147144073549711</v>
      </c>
      <c r="O144">
        <v>152</v>
      </c>
      <c r="P144">
        <v>74.147144073549711</v>
      </c>
    </row>
    <row r="145" spans="1:16" x14ac:dyDescent="0.45">
      <c r="A145">
        <f t="shared" si="28"/>
        <v>112</v>
      </c>
      <c r="B145" t="e">
        <f t="shared" si="29"/>
        <v>#VALUE!</v>
      </c>
      <c r="C145" t="e">
        <f t="shared" si="30"/>
        <v>#VALUE!</v>
      </c>
      <c r="E145">
        <v>112</v>
      </c>
      <c r="F145">
        <v>57.179631433914338</v>
      </c>
      <c r="J145">
        <f t="shared" si="27"/>
        <v>153</v>
      </c>
      <c r="K145">
        <v>9.6705960429348856</v>
      </c>
      <c r="L145">
        <v>0.42418781599088695</v>
      </c>
      <c r="M145">
        <f t="shared" si="26"/>
        <v>74.571331889540588</v>
      </c>
      <c r="O145">
        <v>153</v>
      </c>
      <c r="P145">
        <v>74.571331889540588</v>
      </c>
    </row>
    <row r="146" spans="1:16" x14ac:dyDescent="0.45">
      <c r="A146">
        <f t="shared" si="28"/>
        <v>113</v>
      </c>
      <c r="B146" t="e">
        <f t="shared" si="29"/>
        <v>#VALUE!</v>
      </c>
      <c r="C146" t="e">
        <f t="shared" si="30"/>
        <v>#VALUE!</v>
      </c>
      <c r="E146">
        <v>113</v>
      </c>
      <c r="F146">
        <v>57.603819249905222</v>
      </c>
      <c r="J146">
        <f t="shared" si="27"/>
        <v>154</v>
      </c>
      <c r="K146">
        <v>9.6705960429348856</v>
      </c>
      <c r="L146">
        <v>0.42418781599088695</v>
      </c>
      <c r="M146">
        <f t="shared" si="26"/>
        <v>74.995519705531478</v>
      </c>
      <c r="O146">
        <v>154</v>
      </c>
      <c r="P146">
        <v>74.995519705531478</v>
      </c>
    </row>
    <row r="147" spans="1:16" x14ac:dyDescent="0.45">
      <c r="A147">
        <f t="shared" si="28"/>
        <v>114</v>
      </c>
      <c r="B147" t="e">
        <f t="shared" si="29"/>
        <v>#VALUE!</v>
      </c>
      <c r="C147" t="e">
        <f t="shared" si="30"/>
        <v>#VALUE!</v>
      </c>
      <c r="E147">
        <v>114</v>
      </c>
      <c r="F147">
        <v>58.028007065896112</v>
      </c>
      <c r="J147">
        <f t="shared" si="27"/>
        <v>155</v>
      </c>
      <c r="K147">
        <v>9.6705960429348856</v>
      </c>
      <c r="L147">
        <v>0.42418781599088695</v>
      </c>
      <c r="M147">
        <f t="shared" si="26"/>
        <v>75.419707521522369</v>
      </c>
      <c r="O147">
        <v>155</v>
      </c>
      <c r="P147">
        <v>75.419707521522369</v>
      </c>
    </row>
    <row r="148" spans="1:16" x14ac:dyDescent="0.45">
      <c r="A148">
        <f t="shared" si="28"/>
        <v>115</v>
      </c>
      <c r="B148" t="e">
        <f t="shared" si="29"/>
        <v>#VALUE!</v>
      </c>
      <c r="C148" t="e">
        <f t="shared" si="30"/>
        <v>#VALUE!</v>
      </c>
      <c r="E148">
        <v>115</v>
      </c>
      <c r="F148">
        <v>58.452194881886996</v>
      </c>
      <c r="J148">
        <f t="shared" si="27"/>
        <v>156</v>
      </c>
      <c r="K148">
        <v>9.6705960429348856</v>
      </c>
      <c r="L148">
        <v>0.42418781599088695</v>
      </c>
      <c r="M148">
        <f t="shared" si="26"/>
        <v>75.84389533751326</v>
      </c>
      <c r="O148">
        <v>156</v>
      </c>
      <c r="P148">
        <v>75.84389533751326</v>
      </c>
    </row>
    <row r="149" spans="1:16" x14ac:dyDescent="0.45">
      <c r="A149">
        <f t="shared" si="28"/>
        <v>116</v>
      </c>
      <c r="B149" t="e">
        <f t="shared" si="29"/>
        <v>#VALUE!</v>
      </c>
      <c r="C149" t="e">
        <f t="shared" si="30"/>
        <v>#VALUE!</v>
      </c>
      <c r="E149">
        <v>116</v>
      </c>
      <c r="F149">
        <v>58.876382697877887</v>
      </c>
      <c r="J149">
        <f t="shared" si="27"/>
        <v>157</v>
      </c>
      <c r="K149">
        <v>9.6705960429348856</v>
      </c>
      <c r="L149">
        <v>0.42418781599088695</v>
      </c>
      <c r="M149">
        <f t="shared" si="26"/>
        <v>76.268083153504136</v>
      </c>
      <c r="O149">
        <v>157</v>
      </c>
      <c r="P149">
        <v>76.268083153504136</v>
      </c>
    </row>
    <row r="150" spans="1:16" x14ac:dyDescent="0.45">
      <c r="A150">
        <f t="shared" si="28"/>
        <v>117</v>
      </c>
      <c r="B150" t="e">
        <f t="shared" si="29"/>
        <v>#VALUE!</v>
      </c>
      <c r="C150" t="e">
        <f t="shared" si="30"/>
        <v>#VALUE!</v>
      </c>
      <c r="E150">
        <v>117</v>
      </c>
      <c r="F150">
        <v>59.300570513868777</v>
      </c>
      <c r="J150">
        <f t="shared" si="27"/>
        <v>158</v>
      </c>
      <c r="K150">
        <v>9.6705960429348856</v>
      </c>
      <c r="L150">
        <v>0.42418781599088695</v>
      </c>
      <c r="M150">
        <f t="shared" si="26"/>
        <v>76.692270969495027</v>
      </c>
      <c r="O150">
        <v>158</v>
      </c>
      <c r="P150">
        <v>76.692270969495027</v>
      </c>
    </row>
    <row r="151" spans="1:16" x14ac:dyDescent="0.45">
      <c r="A151">
        <f t="shared" si="28"/>
        <v>118</v>
      </c>
      <c r="B151" t="e">
        <f t="shared" si="29"/>
        <v>#VALUE!</v>
      </c>
      <c r="C151" t="e">
        <f t="shared" si="30"/>
        <v>#VALUE!</v>
      </c>
      <c r="E151">
        <v>118</v>
      </c>
      <c r="F151">
        <v>59.724758329859661</v>
      </c>
      <c r="J151">
        <f t="shared" si="27"/>
        <v>159</v>
      </c>
      <c r="K151">
        <v>9.6705960429348856</v>
      </c>
      <c r="L151">
        <v>0.42418781599088695</v>
      </c>
      <c r="M151">
        <f t="shared" si="26"/>
        <v>77.116458785485918</v>
      </c>
      <c r="O151">
        <v>159</v>
      </c>
      <c r="P151">
        <v>77.116458785485918</v>
      </c>
    </row>
    <row r="152" spans="1:16" x14ac:dyDescent="0.45">
      <c r="A152">
        <f t="shared" si="28"/>
        <v>119</v>
      </c>
      <c r="B152" t="e">
        <f t="shared" si="29"/>
        <v>#VALUE!</v>
      </c>
      <c r="C152" t="e">
        <f t="shared" si="30"/>
        <v>#VALUE!</v>
      </c>
      <c r="E152">
        <v>119</v>
      </c>
      <c r="F152">
        <v>60.148946145850552</v>
      </c>
      <c r="J152">
        <f t="shared" si="27"/>
        <v>160</v>
      </c>
      <c r="K152">
        <v>9.6705960429348856</v>
      </c>
      <c r="L152">
        <v>0.42418781599088695</v>
      </c>
      <c r="M152">
        <f t="shared" si="26"/>
        <v>77.540646601476809</v>
      </c>
      <c r="O152">
        <v>160</v>
      </c>
      <c r="P152">
        <v>77.540646601476809</v>
      </c>
    </row>
    <row r="153" spans="1:16" x14ac:dyDescent="0.45">
      <c r="A153">
        <f t="shared" si="28"/>
        <v>120</v>
      </c>
      <c r="B153" t="e">
        <f t="shared" si="29"/>
        <v>#VALUE!</v>
      </c>
      <c r="C153" t="e">
        <f t="shared" si="30"/>
        <v>#VALUE!</v>
      </c>
      <c r="E153">
        <v>120</v>
      </c>
      <c r="F153">
        <v>60.573133961841435</v>
      </c>
      <c r="J153">
        <f t="shared" si="27"/>
        <v>161</v>
      </c>
      <c r="K153">
        <v>9.6705960429348856</v>
      </c>
      <c r="L153">
        <v>0.42418781599088695</v>
      </c>
      <c r="M153">
        <f t="shared" si="26"/>
        <v>77.964834417467685</v>
      </c>
      <c r="O153">
        <v>161</v>
      </c>
      <c r="P153">
        <v>77.964834417467685</v>
      </c>
    </row>
    <row r="154" spans="1:16" x14ac:dyDescent="0.45">
      <c r="A154">
        <f t="shared" si="28"/>
        <v>121</v>
      </c>
      <c r="B154" t="e">
        <f t="shared" si="29"/>
        <v>#VALUE!</v>
      </c>
      <c r="C154" t="e">
        <f t="shared" si="30"/>
        <v>#VALUE!</v>
      </c>
      <c r="E154">
        <v>121</v>
      </c>
      <c r="F154">
        <v>60.997321777832326</v>
      </c>
      <c r="J154">
        <f t="shared" si="27"/>
        <v>162</v>
      </c>
      <c r="K154">
        <v>9.6705960429348856</v>
      </c>
      <c r="L154">
        <v>0.42418781599088695</v>
      </c>
      <c r="M154">
        <f t="shared" si="26"/>
        <v>78.389022233458576</v>
      </c>
      <c r="O154">
        <v>162</v>
      </c>
      <c r="P154">
        <v>78.389022233458576</v>
      </c>
    </row>
    <row r="155" spans="1:16" x14ac:dyDescent="0.45">
      <c r="A155">
        <f t="shared" si="28"/>
        <v>122</v>
      </c>
      <c r="B155" t="e">
        <f t="shared" si="29"/>
        <v>#VALUE!</v>
      </c>
      <c r="C155" t="e">
        <f t="shared" si="30"/>
        <v>#VALUE!</v>
      </c>
      <c r="E155">
        <v>122</v>
      </c>
      <c r="F155">
        <v>61.42150959382321</v>
      </c>
      <c r="J155">
        <f t="shared" si="27"/>
        <v>163</v>
      </c>
      <c r="K155">
        <v>9.6705960429348856</v>
      </c>
      <c r="L155">
        <v>0.42418781599088695</v>
      </c>
      <c r="M155">
        <f t="shared" si="26"/>
        <v>78.813210049449467</v>
      </c>
      <c r="O155">
        <v>163</v>
      </c>
      <c r="P155">
        <v>78.813210049449467</v>
      </c>
    </row>
    <row r="156" spans="1:16" x14ac:dyDescent="0.45">
      <c r="A156">
        <f t="shared" si="28"/>
        <v>123</v>
      </c>
      <c r="B156" t="e">
        <f t="shared" si="29"/>
        <v>#VALUE!</v>
      </c>
      <c r="C156" t="e">
        <f t="shared" si="30"/>
        <v>#VALUE!</v>
      </c>
      <c r="E156">
        <v>123</v>
      </c>
      <c r="F156">
        <v>61.8456974098141</v>
      </c>
      <c r="J156">
        <f t="shared" si="27"/>
        <v>164</v>
      </c>
      <c r="K156">
        <v>9.6705960429348856</v>
      </c>
      <c r="L156">
        <v>0.42418781599088695</v>
      </c>
      <c r="M156">
        <f t="shared" si="26"/>
        <v>79.237397865440343</v>
      </c>
      <c r="O156">
        <v>164</v>
      </c>
      <c r="P156">
        <v>79.237397865440343</v>
      </c>
    </row>
    <row r="157" spans="1:16" x14ac:dyDescent="0.45">
      <c r="A157">
        <f t="shared" si="28"/>
        <v>124</v>
      </c>
      <c r="B157" t="e">
        <f t="shared" si="29"/>
        <v>#VALUE!</v>
      </c>
      <c r="C157" t="e">
        <f t="shared" si="30"/>
        <v>#VALUE!</v>
      </c>
      <c r="E157">
        <v>124</v>
      </c>
      <c r="F157">
        <v>62.269885225804991</v>
      </c>
      <c r="J157">
        <f t="shared" si="27"/>
        <v>165</v>
      </c>
      <c r="K157">
        <v>9.6705960429348856</v>
      </c>
      <c r="L157">
        <v>0.42418781599088695</v>
      </c>
      <c r="M157">
        <f t="shared" si="26"/>
        <v>79.661585681431234</v>
      </c>
      <c r="O157">
        <v>165</v>
      </c>
      <c r="P157">
        <v>79.661585681431234</v>
      </c>
    </row>
    <row r="158" spans="1:16" x14ac:dyDescent="0.45">
      <c r="A158">
        <f t="shared" si="28"/>
        <v>125</v>
      </c>
      <c r="B158" t="e">
        <f t="shared" si="29"/>
        <v>#VALUE!</v>
      </c>
      <c r="C158" t="e">
        <f t="shared" si="30"/>
        <v>#VALUE!</v>
      </c>
      <c r="E158">
        <v>125</v>
      </c>
      <c r="F158">
        <v>62.694073041795875</v>
      </c>
      <c r="J158">
        <f t="shared" si="27"/>
        <v>166</v>
      </c>
      <c r="K158">
        <v>9.6705960429348856</v>
      </c>
      <c r="L158">
        <v>0.42418781599088695</v>
      </c>
      <c r="M158">
        <f t="shared" si="26"/>
        <v>80.085773497422124</v>
      </c>
      <c r="O158">
        <v>166</v>
      </c>
      <c r="P158">
        <v>80.085773497422124</v>
      </c>
    </row>
    <row r="159" spans="1:16" x14ac:dyDescent="0.45">
      <c r="A159">
        <f t="shared" si="28"/>
        <v>126</v>
      </c>
      <c r="B159" t="e">
        <f t="shared" si="29"/>
        <v>#VALUE!</v>
      </c>
      <c r="C159" t="e">
        <f t="shared" si="30"/>
        <v>#VALUE!</v>
      </c>
      <c r="E159">
        <v>126</v>
      </c>
      <c r="F159">
        <v>63.118260857786765</v>
      </c>
      <c r="J159">
        <f t="shared" si="27"/>
        <v>167</v>
      </c>
      <c r="K159">
        <v>9.6705960429348856</v>
      </c>
      <c r="L159">
        <v>0.42418781599088695</v>
      </c>
      <c r="M159">
        <f t="shared" si="26"/>
        <v>80.509961313413015</v>
      </c>
      <c r="O159">
        <v>167</v>
      </c>
      <c r="P159">
        <v>80.509961313413015</v>
      </c>
    </row>
    <row r="160" spans="1:16" x14ac:dyDescent="0.45">
      <c r="A160">
        <f t="shared" si="28"/>
        <v>127</v>
      </c>
      <c r="B160" t="e">
        <f t="shared" si="29"/>
        <v>#VALUE!</v>
      </c>
      <c r="C160" t="e">
        <f t="shared" si="30"/>
        <v>#VALUE!</v>
      </c>
      <c r="E160">
        <v>127</v>
      </c>
      <c r="F160">
        <v>63.542448673777649</v>
      </c>
      <c r="J160">
        <f t="shared" si="27"/>
        <v>168</v>
      </c>
      <c r="K160">
        <v>9.6705960429348856</v>
      </c>
      <c r="L160">
        <v>0.42418781599088695</v>
      </c>
      <c r="M160">
        <f t="shared" si="26"/>
        <v>80.934149129403892</v>
      </c>
      <c r="O160">
        <v>168</v>
      </c>
      <c r="P160">
        <v>80.934149129403892</v>
      </c>
    </row>
    <row r="161" spans="1:16" x14ac:dyDescent="0.45">
      <c r="A161">
        <f t="shared" si="28"/>
        <v>128</v>
      </c>
      <c r="B161" t="e">
        <f t="shared" si="29"/>
        <v>#VALUE!</v>
      </c>
      <c r="C161" t="e">
        <f t="shared" si="30"/>
        <v>#VALUE!</v>
      </c>
      <c r="E161">
        <v>128</v>
      </c>
      <c r="F161">
        <v>63.96663648976854</v>
      </c>
      <c r="J161">
        <f t="shared" si="27"/>
        <v>169</v>
      </c>
      <c r="K161">
        <v>9.6705960429348856</v>
      </c>
      <c r="L161">
        <v>0.42418781599088695</v>
      </c>
      <c r="M161">
        <f t="shared" si="26"/>
        <v>81.358336945394782</v>
      </c>
      <c r="O161">
        <v>169</v>
      </c>
      <c r="P161">
        <v>81.358336945394782</v>
      </c>
    </row>
    <row r="162" spans="1:16" x14ac:dyDescent="0.45">
      <c r="A162">
        <f t="shared" si="28"/>
        <v>129</v>
      </c>
      <c r="B162" t="e">
        <f t="shared" si="29"/>
        <v>#VALUE!</v>
      </c>
      <c r="C162" t="e">
        <f t="shared" si="30"/>
        <v>#VALUE!</v>
      </c>
      <c r="E162">
        <v>129</v>
      </c>
      <c r="F162">
        <v>64.390824305759438</v>
      </c>
      <c r="J162">
        <f t="shared" si="27"/>
        <v>170</v>
      </c>
      <c r="K162">
        <v>9.6705960429348856</v>
      </c>
      <c r="L162">
        <v>0.42418781599088695</v>
      </c>
      <c r="M162">
        <f t="shared" si="26"/>
        <v>81.782524761385673</v>
      </c>
      <c r="O162">
        <v>170</v>
      </c>
      <c r="P162">
        <v>81.782524761385673</v>
      </c>
    </row>
    <row r="163" spans="1:16" x14ac:dyDescent="0.45">
      <c r="A163">
        <f t="shared" si="28"/>
        <v>130</v>
      </c>
      <c r="B163" t="e">
        <f t="shared" si="29"/>
        <v>#VALUE!</v>
      </c>
      <c r="C163" t="e">
        <f t="shared" si="30"/>
        <v>#VALUE!</v>
      </c>
      <c r="E163">
        <v>130</v>
      </c>
      <c r="F163">
        <v>64.815012121750314</v>
      </c>
      <c r="J163">
        <f t="shared" si="27"/>
        <v>171</v>
      </c>
      <c r="K163">
        <v>9.6705960429348856</v>
      </c>
      <c r="L163">
        <v>0.42418781599088695</v>
      </c>
      <c r="M163">
        <f t="shared" si="26"/>
        <v>82.206712577376564</v>
      </c>
      <c r="O163">
        <v>171</v>
      </c>
      <c r="P163">
        <v>82.206712577376564</v>
      </c>
    </row>
    <row r="164" spans="1:16" x14ac:dyDescent="0.45">
      <c r="A164">
        <f t="shared" si="28"/>
        <v>131</v>
      </c>
      <c r="B164" t="e">
        <f t="shared" si="29"/>
        <v>#VALUE!</v>
      </c>
      <c r="C164" t="e">
        <f t="shared" si="30"/>
        <v>#VALUE!</v>
      </c>
      <c r="E164">
        <v>131</v>
      </c>
      <c r="F164">
        <v>65.239199937741205</v>
      </c>
      <c r="J164">
        <f t="shared" si="27"/>
        <v>172</v>
      </c>
      <c r="K164">
        <v>9.6705960429348856</v>
      </c>
      <c r="L164">
        <v>0.42418781599088695</v>
      </c>
      <c r="M164">
        <f t="shared" si="26"/>
        <v>82.63090039336744</v>
      </c>
      <c r="O164">
        <v>172</v>
      </c>
      <c r="P164">
        <v>82.63090039336744</v>
      </c>
    </row>
    <row r="165" spans="1:16" x14ac:dyDescent="0.45">
      <c r="A165">
        <f t="shared" si="28"/>
        <v>132</v>
      </c>
      <c r="B165" t="e">
        <f t="shared" si="29"/>
        <v>#VALUE!</v>
      </c>
      <c r="C165" t="e">
        <f t="shared" si="30"/>
        <v>#VALUE!</v>
      </c>
      <c r="E165">
        <v>132</v>
      </c>
      <c r="F165">
        <v>65.663387753732096</v>
      </c>
      <c r="J165">
        <f t="shared" si="27"/>
        <v>173</v>
      </c>
      <c r="K165">
        <v>9.6705960429348856</v>
      </c>
      <c r="L165">
        <v>0.42418781599088695</v>
      </c>
      <c r="M165">
        <f t="shared" si="26"/>
        <v>83.055088209358331</v>
      </c>
      <c r="O165">
        <v>173</v>
      </c>
      <c r="P165">
        <v>83.055088209358331</v>
      </c>
    </row>
    <row r="166" spans="1:16" x14ac:dyDescent="0.45">
      <c r="A166">
        <f t="shared" si="28"/>
        <v>133</v>
      </c>
      <c r="B166" t="e">
        <f t="shared" si="29"/>
        <v>#VALUE!</v>
      </c>
      <c r="C166" t="e">
        <f t="shared" si="30"/>
        <v>#VALUE!</v>
      </c>
      <c r="E166">
        <v>133</v>
      </c>
      <c r="F166">
        <v>66.087575569722986</v>
      </c>
      <c r="J166">
        <f t="shared" si="27"/>
        <v>174</v>
      </c>
      <c r="K166">
        <v>9.6705960429348856</v>
      </c>
      <c r="L166">
        <v>0.42418781599088695</v>
      </c>
      <c r="M166">
        <f t="shared" si="26"/>
        <v>83.479276025349222</v>
      </c>
      <c r="O166">
        <v>174</v>
      </c>
      <c r="P166">
        <v>83.479276025349222</v>
      </c>
    </row>
    <row r="167" spans="1:16" x14ac:dyDescent="0.45">
      <c r="A167">
        <f t="shared" si="28"/>
        <v>134</v>
      </c>
      <c r="B167" t="e">
        <f t="shared" si="29"/>
        <v>#VALUE!</v>
      </c>
      <c r="C167" t="e">
        <f t="shared" si="30"/>
        <v>#VALUE!</v>
      </c>
      <c r="E167">
        <v>134</v>
      </c>
      <c r="F167">
        <v>66.511763385713877</v>
      </c>
      <c r="J167">
        <f t="shared" si="27"/>
        <v>175</v>
      </c>
      <c r="K167">
        <v>9.6705960429348856</v>
      </c>
      <c r="L167">
        <v>0.42418781599088695</v>
      </c>
      <c r="M167">
        <f t="shared" si="26"/>
        <v>83.903463841340113</v>
      </c>
      <c r="O167">
        <v>175</v>
      </c>
      <c r="P167">
        <v>83.903463841340113</v>
      </c>
    </row>
    <row r="168" spans="1:16" x14ac:dyDescent="0.45">
      <c r="A168">
        <f t="shared" si="28"/>
        <v>135</v>
      </c>
      <c r="B168" t="e">
        <f t="shared" si="29"/>
        <v>#VALUE!</v>
      </c>
      <c r="C168" t="e">
        <f t="shared" si="30"/>
        <v>#VALUE!</v>
      </c>
      <c r="E168">
        <v>135</v>
      </c>
      <c r="F168">
        <v>66.935951201704754</v>
      </c>
      <c r="J168">
        <f t="shared" si="27"/>
        <v>176</v>
      </c>
      <c r="K168">
        <v>9.6705960429348856</v>
      </c>
      <c r="L168">
        <v>0.42418781599088695</v>
      </c>
      <c r="M168">
        <f t="shared" si="26"/>
        <v>84.327651657330989</v>
      </c>
      <c r="O168">
        <v>176</v>
      </c>
      <c r="P168">
        <v>84.327651657330989</v>
      </c>
    </row>
    <row r="169" spans="1:16" x14ac:dyDescent="0.45">
      <c r="A169">
        <f t="shared" si="28"/>
        <v>136</v>
      </c>
      <c r="B169" t="e">
        <f t="shared" si="29"/>
        <v>#VALUE!</v>
      </c>
      <c r="C169" t="e">
        <f t="shared" si="30"/>
        <v>#VALUE!</v>
      </c>
      <c r="E169">
        <v>136</v>
      </c>
      <c r="F169">
        <v>67.360139017695644</v>
      </c>
      <c r="J169">
        <f t="shared" si="27"/>
        <v>177</v>
      </c>
      <c r="K169">
        <v>9.6705960429348856</v>
      </c>
      <c r="L169">
        <v>0.42418781599088695</v>
      </c>
      <c r="M169">
        <f t="shared" si="26"/>
        <v>84.75183947332188</v>
      </c>
      <c r="O169">
        <v>177</v>
      </c>
      <c r="P169">
        <v>84.75183947332188</v>
      </c>
    </row>
    <row r="170" spans="1:16" x14ac:dyDescent="0.45">
      <c r="A170">
        <f t="shared" si="28"/>
        <v>137</v>
      </c>
      <c r="B170" t="e">
        <f t="shared" si="29"/>
        <v>#VALUE!</v>
      </c>
      <c r="C170" t="e">
        <f t="shared" si="30"/>
        <v>#VALUE!</v>
      </c>
      <c r="E170">
        <v>137</v>
      </c>
      <c r="F170">
        <v>67.784326833686535</v>
      </c>
      <c r="J170">
        <f t="shared" si="27"/>
        <v>178</v>
      </c>
      <c r="K170">
        <v>9.6705960429348856</v>
      </c>
      <c r="L170">
        <v>0.42418781599088695</v>
      </c>
      <c r="M170">
        <f t="shared" si="26"/>
        <v>85.176027289312771</v>
      </c>
      <c r="O170">
        <v>178</v>
      </c>
      <c r="P170">
        <v>85.176027289312771</v>
      </c>
    </row>
    <row r="171" spans="1:16" x14ac:dyDescent="0.45">
      <c r="A171">
        <f t="shared" si="28"/>
        <v>138</v>
      </c>
      <c r="B171" t="e">
        <f t="shared" si="29"/>
        <v>#VALUE!</v>
      </c>
      <c r="C171" t="e">
        <f t="shared" si="30"/>
        <v>#VALUE!</v>
      </c>
      <c r="E171">
        <v>138</v>
      </c>
      <c r="F171">
        <v>68.208514649677426</v>
      </c>
      <c r="J171">
        <f t="shared" si="27"/>
        <v>179</v>
      </c>
      <c r="K171">
        <v>9.6705960429348856</v>
      </c>
      <c r="L171">
        <v>0.42418781599088695</v>
      </c>
      <c r="M171">
        <f t="shared" si="26"/>
        <v>85.600215105303647</v>
      </c>
      <c r="O171">
        <v>179</v>
      </c>
      <c r="P171">
        <v>85.600215105303647</v>
      </c>
    </row>
    <row r="172" spans="1:16" x14ac:dyDescent="0.45">
      <c r="A172">
        <f t="shared" si="28"/>
        <v>139</v>
      </c>
      <c r="B172" t="e">
        <f t="shared" si="29"/>
        <v>#VALUE!</v>
      </c>
      <c r="C172" t="e">
        <f t="shared" si="30"/>
        <v>#VALUE!</v>
      </c>
      <c r="E172">
        <v>139</v>
      </c>
      <c r="F172">
        <v>68.632702465668302</v>
      </c>
      <c r="J172">
        <f t="shared" si="27"/>
        <v>180</v>
      </c>
      <c r="K172">
        <v>9.6705960429348856</v>
      </c>
      <c r="L172">
        <v>0.42418781599088695</v>
      </c>
      <c r="M172">
        <f t="shared" si="26"/>
        <v>86.024402921294538</v>
      </c>
      <c r="O172">
        <v>180</v>
      </c>
      <c r="P172">
        <v>86.024402921294538</v>
      </c>
    </row>
    <row r="173" spans="1:16" x14ac:dyDescent="0.45">
      <c r="A173">
        <f t="shared" si="28"/>
        <v>140</v>
      </c>
      <c r="B173" t="e">
        <f t="shared" si="29"/>
        <v>#VALUE!</v>
      </c>
      <c r="C173" t="e">
        <f t="shared" si="30"/>
        <v>#VALUE!</v>
      </c>
      <c r="E173">
        <v>140</v>
      </c>
      <c r="F173">
        <v>69.056890281659193</v>
      </c>
      <c r="J173">
        <f t="shared" si="27"/>
        <v>181</v>
      </c>
      <c r="K173">
        <v>9.6705960429348856</v>
      </c>
      <c r="L173">
        <v>0.42418781599088695</v>
      </c>
      <c r="M173">
        <f t="shared" si="26"/>
        <v>86.448590737285429</v>
      </c>
      <c r="O173">
        <v>181</v>
      </c>
      <c r="P173">
        <v>86.448590737285429</v>
      </c>
    </row>
    <row r="174" spans="1:16" x14ac:dyDescent="0.45">
      <c r="A174">
        <f t="shared" si="28"/>
        <v>141</v>
      </c>
      <c r="B174" t="e">
        <f t="shared" si="29"/>
        <v>#VALUE!</v>
      </c>
      <c r="C174" t="e">
        <f t="shared" si="30"/>
        <v>#VALUE!</v>
      </c>
      <c r="E174">
        <v>141</v>
      </c>
      <c r="F174">
        <v>69.481078097650084</v>
      </c>
      <c r="J174">
        <f t="shared" si="27"/>
        <v>182</v>
      </c>
      <c r="K174">
        <v>9.6705960429348856</v>
      </c>
      <c r="L174">
        <v>0.42418781599088695</v>
      </c>
      <c r="M174">
        <f t="shared" si="26"/>
        <v>86.872778553276319</v>
      </c>
      <c r="O174">
        <v>182</v>
      </c>
      <c r="P174">
        <v>86.872778553276319</v>
      </c>
    </row>
    <row r="175" spans="1:16" x14ac:dyDescent="0.45">
      <c r="A175">
        <f t="shared" si="28"/>
        <v>142</v>
      </c>
      <c r="B175" t="e">
        <f t="shared" si="29"/>
        <v>#VALUE!</v>
      </c>
      <c r="C175" t="e">
        <f t="shared" si="30"/>
        <v>#VALUE!</v>
      </c>
      <c r="E175">
        <v>142</v>
      </c>
      <c r="F175">
        <v>69.905265913640974</v>
      </c>
      <c r="J175">
        <f t="shared" si="27"/>
        <v>183</v>
      </c>
      <c r="K175">
        <v>9.6705960429348856</v>
      </c>
      <c r="L175">
        <v>0.42418781599088695</v>
      </c>
      <c r="M175">
        <f t="shared" si="26"/>
        <v>87.296966369267196</v>
      </c>
      <c r="O175">
        <v>183</v>
      </c>
      <c r="P175">
        <v>87.296966369267196</v>
      </c>
    </row>
    <row r="176" spans="1:16" x14ac:dyDescent="0.45">
      <c r="A176">
        <f t="shared" si="28"/>
        <v>143</v>
      </c>
      <c r="B176" t="e">
        <f t="shared" si="29"/>
        <v>#VALUE!</v>
      </c>
      <c r="C176" t="e">
        <f t="shared" si="30"/>
        <v>#VALUE!</v>
      </c>
      <c r="E176">
        <v>143</v>
      </c>
      <c r="F176">
        <v>70.329453729631865</v>
      </c>
      <c r="J176">
        <f t="shared" si="27"/>
        <v>184</v>
      </c>
      <c r="K176">
        <v>9.6705960429348856</v>
      </c>
      <c r="L176">
        <v>0.42418781599088695</v>
      </c>
      <c r="M176">
        <f t="shared" si="26"/>
        <v>87.721154185258086</v>
      </c>
      <c r="O176">
        <v>184</v>
      </c>
      <c r="P176">
        <v>87.721154185258086</v>
      </c>
    </row>
    <row r="177" spans="1:16" x14ac:dyDescent="0.45">
      <c r="A177">
        <f t="shared" si="28"/>
        <v>144</v>
      </c>
      <c r="B177" t="e">
        <f t="shared" si="29"/>
        <v>#VALUE!</v>
      </c>
      <c r="C177" t="e">
        <f t="shared" si="30"/>
        <v>#VALUE!</v>
      </c>
      <c r="E177">
        <v>144</v>
      </c>
      <c r="F177">
        <v>70.753641545622742</v>
      </c>
      <c r="J177">
        <f t="shared" si="27"/>
        <v>185</v>
      </c>
      <c r="K177">
        <v>9.6705960429348856</v>
      </c>
      <c r="L177">
        <v>0.42418781599088695</v>
      </c>
      <c r="M177">
        <f t="shared" si="26"/>
        <v>88.145342001248977</v>
      </c>
      <c r="O177">
        <v>185</v>
      </c>
      <c r="P177">
        <v>88.145342001248977</v>
      </c>
    </row>
    <row r="178" spans="1:16" x14ac:dyDescent="0.45">
      <c r="A178">
        <f t="shared" si="28"/>
        <v>145</v>
      </c>
      <c r="B178" t="e">
        <f t="shared" si="29"/>
        <v>#VALUE!</v>
      </c>
      <c r="C178" t="e">
        <f t="shared" si="30"/>
        <v>#VALUE!</v>
      </c>
      <c r="E178">
        <v>145</v>
      </c>
      <c r="F178">
        <v>71.177829361613632</v>
      </c>
      <c r="J178">
        <f t="shared" si="27"/>
        <v>186</v>
      </c>
      <c r="K178">
        <v>9.6705960429348856</v>
      </c>
      <c r="L178">
        <v>0.42418781599088695</v>
      </c>
      <c r="M178">
        <f t="shared" si="26"/>
        <v>88.569529817239868</v>
      </c>
      <c r="O178">
        <v>186</v>
      </c>
      <c r="P178">
        <v>88.569529817239868</v>
      </c>
    </row>
    <row r="179" spans="1:16" x14ac:dyDescent="0.45">
      <c r="A179">
        <f t="shared" si="28"/>
        <v>146</v>
      </c>
      <c r="B179" t="e">
        <f t="shared" si="29"/>
        <v>#VALUE!</v>
      </c>
      <c r="C179" t="e">
        <f t="shared" si="30"/>
        <v>#VALUE!</v>
      </c>
      <c r="E179">
        <v>146</v>
      </c>
      <c r="F179">
        <v>71.602017177604523</v>
      </c>
      <c r="J179">
        <f t="shared" si="27"/>
        <v>187</v>
      </c>
      <c r="K179">
        <v>9.6705960429348856</v>
      </c>
      <c r="L179">
        <v>0.42418781599088695</v>
      </c>
      <c r="M179">
        <f t="shared" si="26"/>
        <v>88.993717633230744</v>
      </c>
      <c r="O179">
        <v>187</v>
      </c>
      <c r="P179">
        <v>88.993717633230744</v>
      </c>
    </row>
    <row r="180" spans="1:16" x14ac:dyDescent="0.45">
      <c r="A180">
        <f t="shared" si="28"/>
        <v>147</v>
      </c>
      <c r="B180" t="e">
        <f t="shared" si="29"/>
        <v>#VALUE!</v>
      </c>
      <c r="C180" t="e">
        <f t="shared" si="30"/>
        <v>#VALUE!</v>
      </c>
      <c r="E180">
        <v>147</v>
      </c>
      <c r="F180">
        <v>72.026204993595414</v>
      </c>
      <c r="J180">
        <f t="shared" si="27"/>
        <v>188</v>
      </c>
      <c r="K180">
        <v>9.6705960429348856</v>
      </c>
      <c r="L180">
        <v>0.42418781599088695</v>
      </c>
      <c r="M180">
        <f t="shared" si="26"/>
        <v>89.417905449221635</v>
      </c>
      <c r="O180">
        <v>188</v>
      </c>
      <c r="P180">
        <v>89.417905449221635</v>
      </c>
    </row>
    <row r="181" spans="1:16" x14ac:dyDescent="0.45">
      <c r="A181">
        <f t="shared" si="28"/>
        <v>148</v>
      </c>
      <c r="B181" t="e">
        <f t="shared" si="29"/>
        <v>#VALUE!</v>
      </c>
      <c r="C181" t="e">
        <f t="shared" si="30"/>
        <v>#VALUE!</v>
      </c>
      <c r="E181">
        <v>148</v>
      </c>
      <c r="F181">
        <v>72.450392809586305</v>
      </c>
      <c r="J181">
        <f t="shared" si="27"/>
        <v>189</v>
      </c>
      <c r="K181">
        <v>9.6705960429348856</v>
      </c>
      <c r="L181">
        <v>0.42418781599088695</v>
      </c>
      <c r="M181">
        <f t="shared" si="26"/>
        <v>89.842093265212526</v>
      </c>
      <c r="O181">
        <v>189</v>
      </c>
      <c r="P181">
        <v>89.842093265212526</v>
      </c>
    </row>
    <row r="182" spans="1:16" x14ac:dyDescent="0.45">
      <c r="A182">
        <f t="shared" si="28"/>
        <v>149</v>
      </c>
      <c r="B182" t="e">
        <f t="shared" si="29"/>
        <v>#VALUE!</v>
      </c>
      <c r="C182" t="e">
        <f t="shared" si="30"/>
        <v>#VALUE!</v>
      </c>
      <c r="E182">
        <v>149</v>
      </c>
      <c r="F182">
        <v>72.874580625577181</v>
      </c>
      <c r="J182">
        <f t="shared" si="27"/>
        <v>190</v>
      </c>
      <c r="K182">
        <v>9.6705960429348856</v>
      </c>
      <c r="L182">
        <v>0.42418781599088695</v>
      </c>
      <c r="M182">
        <f t="shared" si="26"/>
        <v>90.266281081203417</v>
      </c>
      <c r="O182">
        <v>190</v>
      </c>
      <c r="P182">
        <v>90.266281081203417</v>
      </c>
    </row>
    <row r="183" spans="1:16" x14ac:dyDescent="0.45">
      <c r="A183">
        <f t="shared" si="28"/>
        <v>150</v>
      </c>
      <c r="B183" t="e">
        <f t="shared" si="29"/>
        <v>#VALUE!</v>
      </c>
      <c r="C183" t="e">
        <f t="shared" si="30"/>
        <v>#VALUE!</v>
      </c>
      <c r="E183">
        <v>150</v>
      </c>
      <c r="F183">
        <v>73.298768441568072</v>
      </c>
      <c r="J183">
        <f t="shared" si="27"/>
        <v>191</v>
      </c>
      <c r="K183">
        <v>9.6705960429348856</v>
      </c>
      <c r="L183">
        <v>0.42418781599088695</v>
      </c>
      <c r="M183">
        <f t="shared" si="26"/>
        <v>90.690468897194293</v>
      </c>
      <c r="O183">
        <v>191</v>
      </c>
      <c r="P183">
        <v>90.690468897194293</v>
      </c>
    </row>
    <row r="184" spans="1:16" x14ac:dyDescent="0.45">
      <c r="A184">
        <f t="shared" si="28"/>
        <v>151</v>
      </c>
      <c r="B184" t="e">
        <f t="shared" si="29"/>
        <v>#VALUE!</v>
      </c>
      <c r="C184" t="e">
        <f t="shared" si="30"/>
        <v>#VALUE!</v>
      </c>
      <c r="E184">
        <v>151</v>
      </c>
      <c r="F184">
        <v>73.722956257558963</v>
      </c>
      <c r="J184">
        <f t="shared" si="27"/>
        <v>192</v>
      </c>
      <c r="K184">
        <v>9.6705960429348856</v>
      </c>
      <c r="L184">
        <v>0.42418781599088695</v>
      </c>
      <c r="M184">
        <f t="shared" si="26"/>
        <v>91.114656713185184</v>
      </c>
      <c r="O184">
        <v>192</v>
      </c>
      <c r="P184">
        <v>91.114656713185184</v>
      </c>
    </row>
    <row r="185" spans="1:16" x14ac:dyDescent="0.45">
      <c r="A185">
        <f t="shared" si="28"/>
        <v>152</v>
      </c>
      <c r="B185" t="e">
        <f t="shared" si="29"/>
        <v>#VALUE!</v>
      </c>
      <c r="C185" t="e">
        <f t="shared" si="30"/>
        <v>#VALUE!</v>
      </c>
      <c r="E185">
        <v>152</v>
      </c>
      <c r="F185">
        <v>74.147144073549853</v>
      </c>
      <c r="J185">
        <f t="shared" si="27"/>
        <v>193</v>
      </c>
      <c r="K185">
        <v>9.6705960429348856</v>
      </c>
      <c r="L185">
        <v>0.42418781599088695</v>
      </c>
      <c r="M185">
        <f t="shared" si="26"/>
        <v>91.538844529176075</v>
      </c>
      <c r="O185">
        <v>193</v>
      </c>
      <c r="P185">
        <v>91.538844529176075</v>
      </c>
    </row>
    <row r="186" spans="1:16" x14ac:dyDescent="0.45">
      <c r="A186">
        <f t="shared" si="28"/>
        <v>153</v>
      </c>
      <c r="B186" t="e">
        <f t="shared" si="29"/>
        <v>#VALUE!</v>
      </c>
      <c r="C186" t="e">
        <f t="shared" si="30"/>
        <v>#VALUE!</v>
      </c>
      <c r="E186">
        <v>153</v>
      </c>
      <c r="F186">
        <v>74.57133188954073</v>
      </c>
      <c r="J186">
        <f t="shared" si="27"/>
        <v>194</v>
      </c>
      <c r="K186">
        <v>9.6705960429348856</v>
      </c>
      <c r="L186">
        <v>0.42418781599088695</v>
      </c>
      <c r="M186">
        <f t="shared" si="26"/>
        <v>91.963032345166951</v>
      </c>
      <c r="O186">
        <v>194</v>
      </c>
      <c r="P186">
        <v>91.963032345166951</v>
      </c>
    </row>
    <row r="187" spans="1:16" x14ac:dyDescent="0.45">
      <c r="A187">
        <f t="shared" si="28"/>
        <v>154</v>
      </c>
      <c r="B187" t="e">
        <f t="shared" si="29"/>
        <v>#VALUE!</v>
      </c>
      <c r="C187" t="e">
        <f t="shared" si="30"/>
        <v>#VALUE!</v>
      </c>
      <c r="E187">
        <v>154</v>
      </c>
      <c r="F187">
        <v>74.995519705531621</v>
      </c>
      <c r="J187">
        <f t="shared" si="27"/>
        <v>195</v>
      </c>
      <c r="K187">
        <v>9.6705960429348856</v>
      </c>
      <c r="L187">
        <v>0.42418781599088695</v>
      </c>
      <c r="M187">
        <f t="shared" si="26"/>
        <v>92.387220161157842</v>
      </c>
      <c r="O187">
        <v>195</v>
      </c>
      <c r="P187">
        <v>92.387220161157842</v>
      </c>
    </row>
    <row r="188" spans="1:16" x14ac:dyDescent="0.45">
      <c r="A188">
        <f t="shared" si="28"/>
        <v>155</v>
      </c>
      <c r="B188" t="e">
        <f t="shared" si="29"/>
        <v>#VALUE!</v>
      </c>
      <c r="C188" t="e">
        <f t="shared" si="30"/>
        <v>#VALUE!</v>
      </c>
      <c r="E188">
        <v>155</v>
      </c>
      <c r="F188">
        <v>75.419707521522511</v>
      </c>
      <c r="J188">
        <f t="shared" si="27"/>
        <v>196</v>
      </c>
      <c r="K188">
        <v>9.6705960429348856</v>
      </c>
      <c r="L188">
        <v>0.42418781599088695</v>
      </c>
      <c r="M188">
        <f t="shared" si="26"/>
        <v>92.811407977148733</v>
      </c>
      <c r="O188">
        <v>196</v>
      </c>
      <c r="P188">
        <v>92.811407977148733</v>
      </c>
    </row>
    <row r="189" spans="1:16" x14ac:dyDescent="0.45">
      <c r="A189">
        <f t="shared" si="28"/>
        <v>156</v>
      </c>
      <c r="B189" t="e">
        <f t="shared" si="29"/>
        <v>#VALUE!</v>
      </c>
      <c r="C189" t="e">
        <f t="shared" si="30"/>
        <v>#VALUE!</v>
      </c>
      <c r="E189">
        <v>156</v>
      </c>
      <c r="F189">
        <v>75.843895337513402</v>
      </c>
      <c r="J189">
        <f t="shared" si="27"/>
        <v>197</v>
      </c>
      <c r="K189">
        <v>9.6705960429348856</v>
      </c>
      <c r="L189">
        <v>0.42418781599088695</v>
      </c>
      <c r="M189">
        <f t="shared" si="26"/>
        <v>93.235595793139623</v>
      </c>
      <c r="O189">
        <v>197</v>
      </c>
      <c r="P189">
        <v>93.235595793139623</v>
      </c>
    </row>
    <row r="190" spans="1:16" x14ac:dyDescent="0.45">
      <c r="A190">
        <f t="shared" si="28"/>
        <v>157</v>
      </c>
      <c r="B190" t="e">
        <f t="shared" si="29"/>
        <v>#VALUE!</v>
      </c>
      <c r="C190" t="e">
        <f t="shared" si="30"/>
        <v>#VALUE!</v>
      </c>
      <c r="E190">
        <v>157</v>
      </c>
      <c r="F190">
        <v>76.268083153504278</v>
      </c>
      <c r="J190">
        <f t="shared" si="27"/>
        <v>198</v>
      </c>
      <c r="K190">
        <v>9.6705960429348856</v>
      </c>
      <c r="L190">
        <v>0.42418781599088695</v>
      </c>
      <c r="M190">
        <f t="shared" si="26"/>
        <v>93.6597836091305</v>
      </c>
      <c r="O190">
        <v>198</v>
      </c>
      <c r="P190">
        <v>93.6597836091305</v>
      </c>
    </row>
    <row r="191" spans="1:16" x14ac:dyDescent="0.45">
      <c r="A191">
        <f t="shared" si="28"/>
        <v>158</v>
      </c>
      <c r="B191" t="e">
        <f t="shared" si="29"/>
        <v>#VALUE!</v>
      </c>
      <c r="C191" t="e">
        <f t="shared" si="30"/>
        <v>#VALUE!</v>
      </c>
      <c r="E191">
        <v>158</v>
      </c>
      <c r="F191">
        <v>76.692270969495169</v>
      </c>
      <c r="J191">
        <f t="shared" si="27"/>
        <v>199</v>
      </c>
      <c r="K191">
        <v>9.6705960429348856</v>
      </c>
      <c r="L191">
        <v>0.42418781599088695</v>
      </c>
      <c r="M191">
        <f t="shared" si="26"/>
        <v>94.083971425121391</v>
      </c>
      <c r="O191">
        <v>199</v>
      </c>
      <c r="P191">
        <v>94.083971425121391</v>
      </c>
    </row>
    <row r="192" spans="1:16" x14ac:dyDescent="0.45">
      <c r="A192">
        <f t="shared" si="28"/>
        <v>159</v>
      </c>
      <c r="B192" t="e">
        <f t="shared" si="29"/>
        <v>#VALUE!</v>
      </c>
      <c r="C192" t="e">
        <f t="shared" si="30"/>
        <v>#VALUE!</v>
      </c>
      <c r="E192">
        <v>159</v>
      </c>
      <c r="F192">
        <v>77.11645878548606</v>
      </c>
      <c r="J192">
        <f t="shared" si="27"/>
        <v>200</v>
      </c>
      <c r="K192">
        <v>9.6705960429348856</v>
      </c>
      <c r="L192">
        <v>0.42418781599088695</v>
      </c>
      <c r="M192">
        <f t="shared" si="26"/>
        <v>94.508159241112281</v>
      </c>
      <c r="O192">
        <v>200</v>
      </c>
      <c r="P192">
        <v>94.508159241112281</v>
      </c>
    </row>
    <row r="193" spans="1:16" x14ac:dyDescent="0.45">
      <c r="A193">
        <f t="shared" si="28"/>
        <v>160</v>
      </c>
      <c r="B193" t="e">
        <f t="shared" si="29"/>
        <v>#VALUE!</v>
      </c>
      <c r="C193" t="e">
        <f t="shared" si="30"/>
        <v>#VALUE!</v>
      </c>
      <c r="E193">
        <v>160</v>
      </c>
      <c r="F193">
        <v>77.540646601476951</v>
      </c>
      <c r="J193">
        <f t="shared" si="27"/>
        <v>201</v>
      </c>
      <c r="K193">
        <v>9.6705960429348856</v>
      </c>
      <c r="L193">
        <v>0.42418781599088695</v>
      </c>
      <c r="M193">
        <f t="shared" si="26"/>
        <v>94.932347057103172</v>
      </c>
      <c r="O193">
        <v>201</v>
      </c>
      <c r="P193">
        <v>94.932347057103172</v>
      </c>
    </row>
    <row r="194" spans="1:16" x14ac:dyDescent="0.45">
      <c r="A194">
        <f t="shared" si="28"/>
        <v>161</v>
      </c>
      <c r="B194" t="e">
        <f t="shared" si="29"/>
        <v>#VALUE!</v>
      </c>
      <c r="C194" t="e">
        <f t="shared" si="30"/>
        <v>#VALUE!</v>
      </c>
      <c r="E194">
        <v>161</v>
      </c>
      <c r="F194">
        <v>77.964834417467841</v>
      </c>
      <c r="J194">
        <f t="shared" si="27"/>
        <v>202</v>
      </c>
      <c r="K194">
        <v>9.6705960429348856</v>
      </c>
      <c r="L194">
        <v>0.42418781599088695</v>
      </c>
      <c r="M194">
        <f t="shared" si="26"/>
        <v>95.356534873094049</v>
      </c>
      <c r="O194">
        <v>202</v>
      </c>
      <c r="P194">
        <v>95.356534873094049</v>
      </c>
    </row>
    <row r="195" spans="1:16" x14ac:dyDescent="0.45">
      <c r="A195">
        <f t="shared" si="28"/>
        <v>162</v>
      </c>
      <c r="B195" t="e">
        <f t="shared" si="29"/>
        <v>#VALUE!</v>
      </c>
      <c r="C195" t="e">
        <f t="shared" si="30"/>
        <v>#VALUE!</v>
      </c>
      <c r="E195">
        <v>162</v>
      </c>
      <c r="F195">
        <v>78.389022233458718</v>
      </c>
      <c r="J195">
        <f t="shared" si="27"/>
        <v>203</v>
      </c>
      <c r="K195">
        <v>9.6705960429348856</v>
      </c>
      <c r="L195">
        <v>0.42418781599088695</v>
      </c>
      <c r="M195">
        <f t="shared" si="26"/>
        <v>95.780722689084939</v>
      </c>
      <c r="O195">
        <v>203</v>
      </c>
      <c r="P195">
        <v>95.780722689084939</v>
      </c>
    </row>
    <row r="196" spans="1:16" x14ac:dyDescent="0.45">
      <c r="A196">
        <f t="shared" si="28"/>
        <v>163</v>
      </c>
      <c r="B196" t="e">
        <f t="shared" si="29"/>
        <v>#VALUE!</v>
      </c>
      <c r="C196" t="e">
        <f t="shared" si="30"/>
        <v>#VALUE!</v>
      </c>
      <c r="E196">
        <v>163</v>
      </c>
      <c r="F196">
        <v>78.813210049449609</v>
      </c>
      <c r="J196">
        <f t="shared" si="27"/>
        <v>204</v>
      </c>
      <c r="K196">
        <v>9.6705960429348856</v>
      </c>
      <c r="L196">
        <v>0.42418781599088695</v>
      </c>
      <c r="M196">
        <f t="shared" si="26"/>
        <v>96.20491050507583</v>
      </c>
      <c r="O196">
        <v>204</v>
      </c>
      <c r="P196">
        <v>96.20491050507583</v>
      </c>
    </row>
    <row r="197" spans="1:16" x14ac:dyDescent="0.45">
      <c r="A197">
        <f t="shared" si="28"/>
        <v>164</v>
      </c>
      <c r="B197" t="e">
        <f t="shared" si="29"/>
        <v>#VALUE!</v>
      </c>
      <c r="C197" t="e">
        <f t="shared" si="30"/>
        <v>#VALUE!</v>
      </c>
      <c r="E197">
        <v>164</v>
      </c>
      <c r="F197">
        <v>79.237397865440499</v>
      </c>
      <c r="J197">
        <f t="shared" si="27"/>
        <v>205</v>
      </c>
      <c r="K197">
        <v>9.6705960429348856</v>
      </c>
      <c r="L197">
        <v>0.42418781599088695</v>
      </c>
      <c r="M197">
        <f t="shared" ref="M197:M212" si="31">+L197*J197+K197</f>
        <v>96.629098321066721</v>
      </c>
      <c r="O197">
        <v>205</v>
      </c>
      <c r="P197">
        <v>96.629098321066721</v>
      </c>
    </row>
    <row r="198" spans="1:16" x14ac:dyDescent="0.45">
      <c r="A198">
        <f t="shared" si="28"/>
        <v>165</v>
      </c>
      <c r="B198" t="e">
        <f t="shared" si="29"/>
        <v>#VALUE!</v>
      </c>
      <c r="C198" t="e">
        <f t="shared" si="30"/>
        <v>#VALUE!</v>
      </c>
      <c r="E198">
        <v>165</v>
      </c>
      <c r="F198">
        <v>79.66158568143139</v>
      </c>
      <c r="J198">
        <f t="shared" ref="J198:J249" si="32">+J197+1</f>
        <v>206</v>
      </c>
      <c r="K198">
        <v>9.6705960429348856</v>
      </c>
      <c r="L198">
        <v>0.42418781599088695</v>
      </c>
      <c r="M198">
        <f t="shared" si="31"/>
        <v>97.053286137057597</v>
      </c>
      <c r="O198">
        <v>206</v>
      </c>
      <c r="P198">
        <v>97.053286137057597</v>
      </c>
    </row>
    <row r="199" spans="1:16" x14ac:dyDescent="0.45">
      <c r="A199">
        <f t="shared" ref="A199:A250" si="33">+A198+1</f>
        <v>166</v>
      </c>
      <c r="B199" t="e">
        <f t="shared" ref="B199:B250" si="34">+M$130*A199</f>
        <v>#VALUE!</v>
      </c>
      <c r="C199" t="e">
        <f t="shared" ref="C199:C250" si="35">+B199+L$130</f>
        <v>#VALUE!</v>
      </c>
      <c r="E199">
        <v>166</v>
      </c>
      <c r="F199">
        <v>80.085773497422281</v>
      </c>
      <c r="J199">
        <f t="shared" si="32"/>
        <v>207</v>
      </c>
      <c r="K199">
        <v>9.6705960429348856</v>
      </c>
      <c r="L199">
        <v>0.42418781599088695</v>
      </c>
      <c r="M199">
        <f t="shared" si="31"/>
        <v>97.477473953048488</v>
      </c>
      <c r="O199">
        <v>207</v>
      </c>
      <c r="P199">
        <v>97.477473953048488</v>
      </c>
    </row>
    <row r="200" spans="1:16" x14ac:dyDescent="0.45">
      <c r="A200">
        <f t="shared" si="33"/>
        <v>167</v>
      </c>
      <c r="B200" t="e">
        <f t="shared" si="34"/>
        <v>#VALUE!</v>
      </c>
      <c r="C200" t="e">
        <f t="shared" si="35"/>
        <v>#VALUE!</v>
      </c>
      <c r="E200">
        <v>167</v>
      </c>
      <c r="F200">
        <v>80.509961313413157</v>
      </c>
      <c r="J200">
        <f t="shared" si="32"/>
        <v>208</v>
      </c>
      <c r="K200">
        <v>9.6705960429348856</v>
      </c>
      <c r="L200">
        <v>0.42418781599088695</v>
      </c>
      <c r="M200">
        <f t="shared" si="31"/>
        <v>97.901661769039379</v>
      </c>
      <c r="O200">
        <v>208</v>
      </c>
      <c r="P200">
        <v>97.901661769039379</v>
      </c>
    </row>
    <row r="201" spans="1:16" x14ac:dyDescent="0.45">
      <c r="A201">
        <f t="shared" si="33"/>
        <v>168</v>
      </c>
      <c r="B201" t="e">
        <f t="shared" si="34"/>
        <v>#VALUE!</v>
      </c>
      <c r="C201" t="e">
        <f t="shared" si="35"/>
        <v>#VALUE!</v>
      </c>
      <c r="E201">
        <v>168</v>
      </c>
      <c r="F201">
        <v>80.934149129404048</v>
      </c>
      <c r="J201">
        <f t="shared" si="32"/>
        <v>209</v>
      </c>
      <c r="K201">
        <v>9.6705960429348856</v>
      </c>
      <c r="L201">
        <v>0.42418781599088695</v>
      </c>
      <c r="M201">
        <f t="shared" si="31"/>
        <v>98.325849585030255</v>
      </c>
      <c r="O201">
        <v>209</v>
      </c>
      <c r="P201">
        <v>98.325849585030255</v>
      </c>
    </row>
    <row r="202" spans="1:16" x14ac:dyDescent="0.45">
      <c r="A202">
        <f t="shared" si="33"/>
        <v>169</v>
      </c>
      <c r="B202" t="e">
        <f t="shared" si="34"/>
        <v>#VALUE!</v>
      </c>
      <c r="C202" t="e">
        <f t="shared" si="35"/>
        <v>#VALUE!</v>
      </c>
      <c r="E202">
        <v>169</v>
      </c>
      <c r="F202">
        <v>81.358336945394939</v>
      </c>
      <c r="J202">
        <f t="shared" si="32"/>
        <v>210</v>
      </c>
      <c r="K202">
        <v>9.6705960429348856</v>
      </c>
      <c r="L202">
        <v>0.42418781599088695</v>
      </c>
      <c r="M202">
        <f t="shared" si="31"/>
        <v>98.750037401021146</v>
      </c>
      <c r="O202">
        <v>210</v>
      </c>
      <c r="P202">
        <v>98.750037401021146</v>
      </c>
    </row>
    <row r="203" spans="1:16" x14ac:dyDescent="0.45">
      <c r="A203">
        <f t="shared" si="33"/>
        <v>170</v>
      </c>
      <c r="B203" t="e">
        <f t="shared" si="34"/>
        <v>#VALUE!</v>
      </c>
      <c r="C203" t="e">
        <f t="shared" si="35"/>
        <v>#VALUE!</v>
      </c>
      <c r="E203">
        <v>170</v>
      </c>
      <c r="F203">
        <v>81.782524761385829</v>
      </c>
      <c r="J203">
        <f t="shared" si="32"/>
        <v>211</v>
      </c>
      <c r="K203">
        <v>9.6705960429348856</v>
      </c>
      <c r="L203">
        <v>0.42418781599088695</v>
      </c>
      <c r="M203">
        <f t="shared" si="31"/>
        <v>99.174225217012037</v>
      </c>
      <c r="O203">
        <v>211</v>
      </c>
      <c r="P203">
        <v>99.174225217012037</v>
      </c>
    </row>
    <row r="204" spans="1:16" x14ac:dyDescent="0.45">
      <c r="A204">
        <f t="shared" si="33"/>
        <v>171</v>
      </c>
      <c r="B204" t="e">
        <f t="shared" si="34"/>
        <v>#VALUE!</v>
      </c>
      <c r="C204" t="e">
        <f t="shared" si="35"/>
        <v>#VALUE!</v>
      </c>
      <c r="E204">
        <v>171</v>
      </c>
      <c r="F204">
        <v>82.20671257737672</v>
      </c>
      <c r="J204">
        <f t="shared" si="32"/>
        <v>212</v>
      </c>
      <c r="K204">
        <v>9.6705960429348856</v>
      </c>
      <c r="L204">
        <v>0.42418781599088695</v>
      </c>
      <c r="M204">
        <f t="shared" si="31"/>
        <v>99.598413033002927</v>
      </c>
      <c r="O204">
        <v>212</v>
      </c>
      <c r="P204">
        <v>99.598413033002927</v>
      </c>
    </row>
    <row r="205" spans="1:16" x14ac:dyDescent="0.45">
      <c r="A205">
        <f t="shared" si="33"/>
        <v>172</v>
      </c>
      <c r="B205" t="e">
        <f t="shared" si="34"/>
        <v>#VALUE!</v>
      </c>
      <c r="C205" t="e">
        <f t="shared" si="35"/>
        <v>#VALUE!</v>
      </c>
      <c r="E205">
        <v>172</v>
      </c>
      <c r="F205">
        <v>82.630900393367597</v>
      </c>
      <c r="J205">
        <f t="shared" si="32"/>
        <v>213</v>
      </c>
      <c r="K205">
        <v>9.6705960429348856</v>
      </c>
      <c r="L205">
        <v>0.42418781599088695</v>
      </c>
      <c r="M205">
        <f t="shared" si="31"/>
        <v>100.0226008489938</v>
      </c>
      <c r="O205">
        <v>213</v>
      </c>
      <c r="P205">
        <v>100.0226008489938</v>
      </c>
    </row>
    <row r="206" spans="1:16" x14ac:dyDescent="0.45">
      <c r="A206">
        <f t="shared" si="33"/>
        <v>173</v>
      </c>
      <c r="B206" t="e">
        <f t="shared" si="34"/>
        <v>#VALUE!</v>
      </c>
      <c r="C206" t="e">
        <f t="shared" si="35"/>
        <v>#VALUE!</v>
      </c>
      <c r="E206">
        <v>173</v>
      </c>
      <c r="F206">
        <v>83.055088209358487</v>
      </c>
      <c r="J206">
        <f t="shared" si="32"/>
        <v>214</v>
      </c>
      <c r="K206">
        <v>9.6705960429348856</v>
      </c>
      <c r="L206">
        <v>0.42418781599088695</v>
      </c>
      <c r="M206">
        <f t="shared" si="31"/>
        <v>100.44678866498469</v>
      </c>
      <c r="O206">
        <v>214</v>
      </c>
      <c r="P206">
        <v>100.44678866498469</v>
      </c>
    </row>
    <row r="207" spans="1:16" x14ac:dyDescent="0.45">
      <c r="A207">
        <f t="shared" si="33"/>
        <v>174</v>
      </c>
      <c r="B207" t="e">
        <f t="shared" si="34"/>
        <v>#VALUE!</v>
      </c>
      <c r="C207" t="e">
        <f t="shared" si="35"/>
        <v>#VALUE!</v>
      </c>
      <c r="E207">
        <v>174</v>
      </c>
      <c r="F207">
        <v>83.479276025349378</v>
      </c>
      <c r="J207">
        <f t="shared" si="32"/>
        <v>215</v>
      </c>
      <c r="K207">
        <v>9.6705960429348856</v>
      </c>
      <c r="L207">
        <v>0.42418781599088695</v>
      </c>
      <c r="M207">
        <f t="shared" si="31"/>
        <v>100.87097648097559</v>
      </c>
      <c r="O207">
        <v>215</v>
      </c>
      <c r="P207">
        <v>100.87097648097559</v>
      </c>
    </row>
    <row r="208" spans="1:16" x14ac:dyDescent="0.45">
      <c r="A208">
        <f t="shared" si="33"/>
        <v>175</v>
      </c>
      <c r="B208" t="e">
        <f t="shared" si="34"/>
        <v>#VALUE!</v>
      </c>
      <c r="C208" t="e">
        <f t="shared" si="35"/>
        <v>#VALUE!</v>
      </c>
      <c r="E208">
        <v>175</v>
      </c>
      <c r="F208">
        <v>83.903463841340269</v>
      </c>
      <c r="J208">
        <f t="shared" si="32"/>
        <v>216</v>
      </c>
      <c r="K208">
        <v>9.6705960429348856</v>
      </c>
      <c r="L208">
        <v>0.42418781599088695</v>
      </c>
      <c r="M208">
        <f t="shared" si="31"/>
        <v>101.29516429696648</v>
      </c>
      <c r="O208">
        <v>216</v>
      </c>
      <c r="P208">
        <v>101.29516429696648</v>
      </c>
    </row>
    <row r="209" spans="1:16" x14ac:dyDescent="0.45">
      <c r="A209">
        <f t="shared" si="33"/>
        <v>176</v>
      </c>
      <c r="B209" t="e">
        <f t="shared" si="34"/>
        <v>#VALUE!</v>
      </c>
      <c r="C209" t="e">
        <f t="shared" si="35"/>
        <v>#VALUE!</v>
      </c>
      <c r="E209">
        <v>176</v>
      </c>
      <c r="F209">
        <v>84.32765165733116</v>
      </c>
      <c r="J209">
        <f t="shared" si="32"/>
        <v>217</v>
      </c>
      <c r="K209">
        <v>9.6705960429348856</v>
      </c>
      <c r="L209">
        <v>0.42418781599088695</v>
      </c>
      <c r="M209">
        <f t="shared" si="31"/>
        <v>101.71935211295735</v>
      </c>
      <c r="O209">
        <v>217</v>
      </c>
      <c r="P209">
        <v>101.71935211295735</v>
      </c>
    </row>
    <row r="210" spans="1:16" x14ac:dyDescent="0.45">
      <c r="A210">
        <f t="shared" si="33"/>
        <v>177</v>
      </c>
      <c r="B210" t="e">
        <f t="shared" si="34"/>
        <v>#VALUE!</v>
      </c>
      <c r="C210" t="e">
        <f t="shared" si="35"/>
        <v>#VALUE!</v>
      </c>
      <c r="E210">
        <v>177</v>
      </c>
      <c r="F210">
        <v>84.751839473322036</v>
      </c>
      <c r="J210">
        <f t="shared" si="32"/>
        <v>218</v>
      </c>
      <c r="K210">
        <v>9.6705960429348856</v>
      </c>
      <c r="L210">
        <v>0.42418781599088695</v>
      </c>
      <c r="M210">
        <f t="shared" si="31"/>
        <v>102.14353992894824</v>
      </c>
      <c r="O210">
        <v>218</v>
      </c>
      <c r="P210">
        <v>102.14353992894824</v>
      </c>
    </row>
    <row r="211" spans="1:16" x14ac:dyDescent="0.45">
      <c r="A211">
        <f t="shared" si="33"/>
        <v>178</v>
      </c>
      <c r="B211" t="e">
        <f t="shared" si="34"/>
        <v>#VALUE!</v>
      </c>
      <c r="C211" t="e">
        <f t="shared" si="35"/>
        <v>#VALUE!</v>
      </c>
      <c r="E211">
        <v>178</v>
      </c>
      <c r="F211">
        <v>85.176027289312927</v>
      </c>
      <c r="J211">
        <f t="shared" si="32"/>
        <v>219</v>
      </c>
      <c r="K211">
        <v>9.6705960429348856</v>
      </c>
      <c r="L211">
        <v>0.42418781599088695</v>
      </c>
      <c r="M211">
        <f t="shared" si="31"/>
        <v>102.56772774493913</v>
      </c>
      <c r="O211">
        <v>219</v>
      </c>
      <c r="P211">
        <v>102.56772774493913</v>
      </c>
    </row>
    <row r="212" spans="1:16" x14ac:dyDescent="0.45">
      <c r="A212">
        <f t="shared" si="33"/>
        <v>179</v>
      </c>
      <c r="B212" t="e">
        <f t="shared" si="34"/>
        <v>#VALUE!</v>
      </c>
      <c r="C212" t="e">
        <f t="shared" si="35"/>
        <v>#VALUE!</v>
      </c>
      <c r="E212">
        <v>179</v>
      </c>
      <c r="F212">
        <v>85.600215105303818</v>
      </c>
      <c r="J212">
        <f t="shared" si="32"/>
        <v>220</v>
      </c>
      <c r="K212">
        <v>9.6705960429348856</v>
      </c>
      <c r="L212">
        <v>0.42418781599088695</v>
      </c>
      <c r="M212">
        <f t="shared" si="31"/>
        <v>102.99191556093002</v>
      </c>
      <c r="O212">
        <v>220</v>
      </c>
      <c r="P212">
        <v>102.99191556093002</v>
      </c>
    </row>
    <row r="213" spans="1:16" x14ac:dyDescent="0.45">
      <c r="A213">
        <f t="shared" si="33"/>
        <v>180</v>
      </c>
      <c r="B213" t="e">
        <f t="shared" si="34"/>
        <v>#VALUE!</v>
      </c>
      <c r="C213" t="e">
        <f t="shared" si="35"/>
        <v>#VALUE!</v>
      </c>
      <c r="E213">
        <v>180</v>
      </c>
      <c r="F213">
        <v>86.024402921294708</v>
      </c>
      <c r="J213">
        <f t="shared" si="32"/>
        <v>221</v>
      </c>
    </row>
    <row r="214" spans="1:16" x14ac:dyDescent="0.45">
      <c r="A214">
        <f t="shared" si="33"/>
        <v>181</v>
      </c>
      <c r="B214" t="e">
        <f t="shared" si="34"/>
        <v>#VALUE!</v>
      </c>
      <c r="C214" t="e">
        <f t="shared" si="35"/>
        <v>#VALUE!</v>
      </c>
      <c r="E214">
        <v>181</v>
      </c>
      <c r="F214">
        <v>86.448590737285599</v>
      </c>
      <c r="J214">
        <f t="shared" si="32"/>
        <v>222</v>
      </c>
    </row>
    <row r="215" spans="1:16" x14ac:dyDescent="0.45">
      <c r="A215">
        <f t="shared" si="33"/>
        <v>182</v>
      </c>
      <c r="B215" t="e">
        <f t="shared" si="34"/>
        <v>#VALUE!</v>
      </c>
      <c r="C215" t="e">
        <f t="shared" si="35"/>
        <v>#VALUE!</v>
      </c>
      <c r="E215">
        <v>182</v>
      </c>
      <c r="F215">
        <v>86.872778553276476</v>
      </c>
      <c r="J215">
        <f t="shared" si="32"/>
        <v>223</v>
      </c>
    </row>
    <row r="216" spans="1:16" x14ac:dyDescent="0.45">
      <c r="A216">
        <f t="shared" si="33"/>
        <v>183</v>
      </c>
      <c r="B216" t="e">
        <f t="shared" si="34"/>
        <v>#VALUE!</v>
      </c>
      <c r="C216" t="e">
        <f t="shared" si="35"/>
        <v>#VALUE!</v>
      </c>
      <c r="E216">
        <v>183</v>
      </c>
      <c r="F216">
        <v>87.296966369267366</v>
      </c>
      <c r="J216">
        <f t="shared" si="32"/>
        <v>224</v>
      </c>
    </row>
    <row r="217" spans="1:16" x14ac:dyDescent="0.45">
      <c r="A217">
        <f t="shared" si="33"/>
        <v>184</v>
      </c>
      <c r="B217" t="e">
        <f t="shared" si="34"/>
        <v>#VALUE!</v>
      </c>
      <c r="C217" t="e">
        <f t="shared" si="35"/>
        <v>#VALUE!</v>
      </c>
      <c r="E217">
        <v>184</v>
      </c>
      <c r="F217">
        <v>87.721154185258257</v>
      </c>
      <c r="J217">
        <f t="shared" si="32"/>
        <v>225</v>
      </c>
    </row>
    <row r="218" spans="1:16" x14ac:dyDescent="0.45">
      <c r="A218">
        <f t="shared" si="33"/>
        <v>185</v>
      </c>
      <c r="B218" t="e">
        <f t="shared" si="34"/>
        <v>#VALUE!</v>
      </c>
      <c r="C218" t="e">
        <f t="shared" si="35"/>
        <v>#VALUE!</v>
      </c>
      <c r="E218">
        <v>185</v>
      </c>
      <c r="F218">
        <v>88.145342001249148</v>
      </c>
      <c r="J218">
        <f t="shared" si="32"/>
        <v>226</v>
      </c>
    </row>
    <row r="219" spans="1:16" x14ac:dyDescent="0.45">
      <c r="A219">
        <f t="shared" si="33"/>
        <v>186</v>
      </c>
      <c r="B219" t="e">
        <f t="shared" si="34"/>
        <v>#VALUE!</v>
      </c>
      <c r="C219" t="e">
        <f t="shared" si="35"/>
        <v>#VALUE!</v>
      </c>
      <c r="E219">
        <v>186</v>
      </c>
      <c r="F219">
        <v>88.569529817240024</v>
      </c>
      <c r="J219">
        <f t="shared" si="32"/>
        <v>227</v>
      </c>
    </row>
    <row r="220" spans="1:16" x14ac:dyDescent="0.45">
      <c r="A220">
        <f t="shared" si="33"/>
        <v>187</v>
      </c>
      <c r="B220" t="e">
        <f t="shared" si="34"/>
        <v>#VALUE!</v>
      </c>
      <c r="C220" t="e">
        <f t="shared" si="35"/>
        <v>#VALUE!</v>
      </c>
      <c r="E220">
        <v>187</v>
      </c>
      <c r="F220">
        <v>88.993717633230915</v>
      </c>
      <c r="J220">
        <f t="shared" si="32"/>
        <v>228</v>
      </c>
    </row>
    <row r="221" spans="1:16" x14ac:dyDescent="0.45">
      <c r="A221">
        <f t="shared" si="33"/>
        <v>188</v>
      </c>
      <c r="B221" t="e">
        <f t="shared" si="34"/>
        <v>#VALUE!</v>
      </c>
      <c r="C221" t="e">
        <f t="shared" si="35"/>
        <v>#VALUE!</v>
      </c>
      <c r="E221">
        <v>188</v>
      </c>
      <c r="F221">
        <v>89.417905449221806</v>
      </c>
      <c r="J221">
        <f t="shared" si="32"/>
        <v>229</v>
      </c>
    </row>
    <row r="222" spans="1:16" x14ac:dyDescent="0.45">
      <c r="A222">
        <f t="shared" si="33"/>
        <v>189</v>
      </c>
      <c r="B222" t="e">
        <f t="shared" si="34"/>
        <v>#VALUE!</v>
      </c>
      <c r="C222" t="e">
        <f t="shared" si="35"/>
        <v>#VALUE!</v>
      </c>
      <c r="E222">
        <v>189</v>
      </c>
      <c r="F222">
        <v>89.842093265212696</v>
      </c>
      <c r="J222">
        <f t="shared" si="32"/>
        <v>230</v>
      </c>
    </row>
    <row r="223" spans="1:16" x14ac:dyDescent="0.45">
      <c r="A223">
        <f t="shared" si="33"/>
        <v>190</v>
      </c>
      <c r="B223" t="e">
        <f t="shared" si="34"/>
        <v>#VALUE!</v>
      </c>
      <c r="C223" t="e">
        <f t="shared" si="35"/>
        <v>#VALUE!</v>
      </c>
      <c r="E223">
        <v>190</v>
      </c>
      <c r="F223">
        <v>90.266281081203587</v>
      </c>
      <c r="J223">
        <f t="shared" si="32"/>
        <v>231</v>
      </c>
    </row>
    <row r="224" spans="1:16" x14ac:dyDescent="0.45">
      <c r="A224">
        <f t="shared" si="33"/>
        <v>191</v>
      </c>
      <c r="B224" t="e">
        <f t="shared" si="34"/>
        <v>#VALUE!</v>
      </c>
      <c r="C224" t="e">
        <f t="shared" si="35"/>
        <v>#VALUE!</v>
      </c>
      <c r="E224">
        <v>191</v>
      </c>
      <c r="F224">
        <v>90.690468897194464</v>
      </c>
      <c r="J224">
        <f t="shared" si="32"/>
        <v>232</v>
      </c>
    </row>
    <row r="225" spans="1:10" x14ac:dyDescent="0.45">
      <c r="A225">
        <f t="shared" si="33"/>
        <v>192</v>
      </c>
      <c r="B225" t="e">
        <f t="shared" si="34"/>
        <v>#VALUE!</v>
      </c>
      <c r="C225" t="e">
        <f t="shared" si="35"/>
        <v>#VALUE!</v>
      </c>
      <c r="E225">
        <v>192</v>
      </c>
      <c r="F225">
        <v>91.114656713185354</v>
      </c>
      <c r="J225">
        <f t="shared" si="32"/>
        <v>233</v>
      </c>
    </row>
    <row r="226" spans="1:10" x14ac:dyDescent="0.45">
      <c r="A226">
        <f t="shared" si="33"/>
        <v>193</v>
      </c>
      <c r="B226" t="e">
        <f t="shared" si="34"/>
        <v>#VALUE!</v>
      </c>
      <c r="C226" t="e">
        <f t="shared" si="35"/>
        <v>#VALUE!</v>
      </c>
      <c r="E226">
        <v>193</v>
      </c>
      <c r="F226">
        <v>91.538844529176245</v>
      </c>
      <c r="J226">
        <f t="shared" si="32"/>
        <v>234</v>
      </c>
    </row>
    <row r="227" spans="1:10" x14ac:dyDescent="0.45">
      <c r="A227">
        <f t="shared" si="33"/>
        <v>194</v>
      </c>
      <c r="B227" t="e">
        <f t="shared" si="34"/>
        <v>#VALUE!</v>
      </c>
      <c r="C227" t="e">
        <f t="shared" si="35"/>
        <v>#VALUE!</v>
      </c>
      <c r="E227">
        <v>194</v>
      </c>
      <c r="F227">
        <v>91.963032345167136</v>
      </c>
      <c r="J227">
        <f t="shared" si="32"/>
        <v>235</v>
      </c>
    </row>
    <row r="228" spans="1:10" x14ac:dyDescent="0.45">
      <c r="A228">
        <f t="shared" si="33"/>
        <v>195</v>
      </c>
      <c r="B228" t="e">
        <f t="shared" si="34"/>
        <v>#VALUE!</v>
      </c>
      <c r="C228" t="e">
        <f t="shared" si="35"/>
        <v>#VALUE!</v>
      </c>
      <c r="E228">
        <v>195</v>
      </c>
      <c r="F228">
        <v>92.387220161158027</v>
      </c>
      <c r="J228">
        <f t="shared" si="32"/>
        <v>236</v>
      </c>
    </row>
    <row r="229" spans="1:10" x14ac:dyDescent="0.45">
      <c r="A229">
        <f t="shared" si="33"/>
        <v>196</v>
      </c>
      <c r="B229" t="e">
        <f t="shared" si="34"/>
        <v>#VALUE!</v>
      </c>
      <c r="C229" t="e">
        <f t="shared" si="35"/>
        <v>#VALUE!</v>
      </c>
      <c r="E229">
        <v>196</v>
      </c>
      <c r="F229">
        <v>92.811407977148903</v>
      </c>
      <c r="J229">
        <f t="shared" si="32"/>
        <v>237</v>
      </c>
    </row>
    <row r="230" spans="1:10" x14ac:dyDescent="0.45">
      <c r="A230">
        <f t="shared" si="33"/>
        <v>197</v>
      </c>
      <c r="B230" t="e">
        <f t="shared" si="34"/>
        <v>#VALUE!</v>
      </c>
      <c r="C230" t="e">
        <f t="shared" si="35"/>
        <v>#VALUE!</v>
      </c>
      <c r="E230">
        <v>197</v>
      </c>
      <c r="F230">
        <v>93.235595793139794</v>
      </c>
      <c r="J230">
        <f t="shared" si="32"/>
        <v>238</v>
      </c>
    </row>
    <row r="231" spans="1:10" x14ac:dyDescent="0.45">
      <c r="A231">
        <f t="shared" si="33"/>
        <v>198</v>
      </c>
      <c r="B231" t="e">
        <f t="shared" si="34"/>
        <v>#VALUE!</v>
      </c>
      <c r="C231" t="e">
        <f t="shared" si="35"/>
        <v>#VALUE!</v>
      </c>
      <c r="E231">
        <v>198</v>
      </c>
      <c r="F231">
        <v>93.659783609130685</v>
      </c>
      <c r="J231">
        <f t="shared" si="32"/>
        <v>239</v>
      </c>
    </row>
    <row r="232" spans="1:10" x14ac:dyDescent="0.45">
      <c r="A232">
        <f t="shared" si="33"/>
        <v>199</v>
      </c>
      <c r="B232" t="e">
        <f t="shared" si="34"/>
        <v>#VALUE!</v>
      </c>
      <c r="C232" t="e">
        <f t="shared" si="35"/>
        <v>#VALUE!</v>
      </c>
      <c r="E232">
        <v>199</v>
      </c>
      <c r="F232">
        <v>94.083971425121575</v>
      </c>
      <c r="J232">
        <f t="shared" si="32"/>
        <v>240</v>
      </c>
    </row>
    <row r="233" spans="1:10" x14ac:dyDescent="0.45">
      <c r="A233">
        <f t="shared" si="33"/>
        <v>200</v>
      </c>
      <c r="B233" t="e">
        <f t="shared" si="34"/>
        <v>#VALUE!</v>
      </c>
      <c r="C233" t="e">
        <f t="shared" si="35"/>
        <v>#VALUE!</v>
      </c>
      <c r="E233">
        <v>200</v>
      </c>
      <c r="F233">
        <v>94.508159241112466</v>
      </c>
      <c r="J233">
        <f t="shared" si="32"/>
        <v>241</v>
      </c>
    </row>
    <row r="234" spans="1:10" x14ac:dyDescent="0.45">
      <c r="A234">
        <f t="shared" si="33"/>
        <v>201</v>
      </c>
      <c r="B234" t="e">
        <f t="shared" si="34"/>
        <v>#VALUE!</v>
      </c>
      <c r="C234" t="e">
        <f t="shared" si="35"/>
        <v>#VALUE!</v>
      </c>
      <c r="E234">
        <v>201</v>
      </c>
      <c r="F234">
        <v>94.932347057103343</v>
      </c>
      <c r="J234">
        <f t="shared" si="32"/>
        <v>242</v>
      </c>
    </row>
    <row r="235" spans="1:10" x14ac:dyDescent="0.45">
      <c r="A235">
        <f t="shared" si="33"/>
        <v>202</v>
      </c>
      <c r="B235" t="e">
        <f t="shared" si="34"/>
        <v>#VALUE!</v>
      </c>
      <c r="C235" t="e">
        <f t="shared" si="35"/>
        <v>#VALUE!</v>
      </c>
      <c r="E235">
        <v>202</v>
      </c>
      <c r="F235">
        <v>95.356534873094233</v>
      </c>
      <c r="J235">
        <f t="shared" si="32"/>
        <v>243</v>
      </c>
    </row>
    <row r="236" spans="1:10" x14ac:dyDescent="0.45">
      <c r="A236">
        <f t="shared" si="33"/>
        <v>203</v>
      </c>
      <c r="B236" t="e">
        <f t="shared" si="34"/>
        <v>#VALUE!</v>
      </c>
      <c r="C236" t="e">
        <f t="shared" si="35"/>
        <v>#VALUE!</v>
      </c>
      <c r="E236">
        <v>203</v>
      </c>
      <c r="F236">
        <v>95.780722689085124</v>
      </c>
      <c r="J236">
        <f t="shared" si="32"/>
        <v>244</v>
      </c>
    </row>
    <row r="237" spans="1:10" x14ac:dyDescent="0.45">
      <c r="A237">
        <f t="shared" si="33"/>
        <v>204</v>
      </c>
      <c r="B237" t="e">
        <f t="shared" si="34"/>
        <v>#VALUE!</v>
      </c>
      <c r="C237" t="e">
        <f t="shared" si="35"/>
        <v>#VALUE!</v>
      </c>
      <c r="E237">
        <v>204</v>
      </c>
      <c r="F237">
        <v>96.204910505076015</v>
      </c>
      <c r="J237">
        <f t="shared" si="32"/>
        <v>245</v>
      </c>
    </row>
    <row r="238" spans="1:10" x14ac:dyDescent="0.45">
      <c r="A238">
        <f t="shared" si="33"/>
        <v>205</v>
      </c>
      <c r="B238" t="e">
        <f t="shared" si="34"/>
        <v>#VALUE!</v>
      </c>
      <c r="C238" t="e">
        <f t="shared" si="35"/>
        <v>#VALUE!</v>
      </c>
      <c r="E238">
        <v>205</v>
      </c>
      <c r="F238">
        <v>96.629098321066905</v>
      </c>
      <c r="J238">
        <f t="shared" si="32"/>
        <v>246</v>
      </c>
    </row>
    <row r="239" spans="1:10" x14ac:dyDescent="0.45">
      <c r="A239">
        <f t="shared" si="33"/>
        <v>206</v>
      </c>
      <c r="B239" t="e">
        <f t="shared" si="34"/>
        <v>#VALUE!</v>
      </c>
      <c r="C239" t="e">
        <f t="shared" si="35"/>
        <v>#VALUE!</v>
      </c>
      <c r="E239">
        <v>206</v>
      </c>
      <c r="F239">
        <v>97.053286137057782</v>
      </c>
      <c r="J239">
        <f t="shared" si="32"/>
        <v>247</v>
      </c>
    </row>
    <row r="240" spans="1:10" x14ac:dyDescent="0.45">
      <c r="A240">
        <f t="shared" si="33"/>
        <v>207</v>
      </c>
      <c r="B240" t="e">
        <f t="shared" si="34"/>
        <v>#VALUE!</v>
      </c>
      <c r="C240" t="e">
        <f t="shared" si="35"/>
        <v>#VALUE!</v>
      </c>
      <c r="E240">
        <v>207</v>
      </c>
      <c r="F240">
        <v>97.477473953048673</v>
      </c>
      <c r="J240">
        <f t="shared" si="32"/>
        <v>248</v>
      </c>
    </row>
    <row r="241" spans="1:10" x14ac:dyDescent="0.45">
      <c r="A241">
        <f t="shared" si="33"/>
        <v>208</v>
      </c>
      <c r="B241" t="e">
        <f t="shared" si="34"/>
        <v>#VALUE!</v>
      </c>
      <c r="C241" t="e">
        <f t="shared" si="35"/>
        <v>#VALUE!</v>
      </c>
      <c r="E241">
        <v>208</v>
      </c>
      <c r="F241">
        <v>97.901661769039563</v>
      </c>
      <c r="J241">
        <f t="shared" si="32"/>
        <v>249</v>
      </c>
    </row>
    <row r="242" spans="1:10" x14ac:dyDescent="0.45">
      <c r="A242">
        <f t="shared" si="33"/>
        <v>209</v>
      </c>
      <c r="B242" t="e">
        <f t="shared" si="34"/>
        <v>#VALUE!</v>
      </c>
      <c r="C242" t="e">
        <f t="shared" si="35"/>
        <v>#VALUE!</v>
      </c>
      <c r="E242">
        <v>209</v>
      </c>
      <c r="F242">
        <v>98.325849585030454</v>
      </c>
      <c r="J242">
        <f t="shared" si="32"/>
        <v>250</v>
      </c>
    </row>
    <row r="243" spans="1:10" x14ac:dyDescent="0.45">
      <c r="A243">
        <f t="shared" si="33"/>
        <v>210</v>
      </c>
      <c r="B243" t="e">
        <f t="shared" si="34"/>
        <v>#VALUE!</v>
      </c>
      <c r="C243" t="e">
        <f t="shared" si="35"/>
        <v>#VALUE!</v>
      </c>
      <c r="E243">
        <v>210</v>
      </c>
      <c r="F243">
        <v>98.750037401021345</v>
      </c>
      <c r="J243">
        <f t="shared" si="32"/>
        <v>251</v>
      </c>
    </row>
    <row r="244" spans="1:10" x14ac:dyDescent="0.45">
      <c r="A244">
        <f t="shared" si="33"/>
        <v>211</v>
      </c>
      <c r="B244" t="e">
        <f t="shared" si="34"/>
        <v>#VALUE!</v>
      </c>
      <c r="C244" t="e">
        <f t="shared" si="35"/>
        <v>#VALUE!</v>
      </c>
      <c r="E244">
        <v>211</v>
      </c>
      <c r="F244">
        <v>99.174225217012221</v>
      </c>
      <c r="J244">
        <f t="shared" si="32"/>
        <v>252</v>
      </c>
    </row>
    <row r="245" spans="1:10" x14ac:dyDescent="0.45">
      <c r="A245">
        <f t="shared" si="33"/>
        <v>212</v>
      </c>
      <c r="B245" t="e">
        <f t="shared" si="34"/>
        <v>#VALUE!</v>
      </c>
      <c r="C245" t="e">
        <f t="shared" si="35"/>
        <v>#VALUE!</v>
      </c>
      <c r="E245">
        <v>212</v>
      </c>
      <c r="F245">
        <v>99.598413033003112</v>
      </c>
      <c r="J245">
        <f t="shared" si="32"/>
        <v>253</v>
      </c>
    </row>
    <row r="246" spans="1:10" x14ac:dyDescent="0.45">
      <c r="A246">
        <f t="shared" si="33"/>
        <v>213</v>
      </c>
      <c r="B246" t="e">
        <f t="shared" si="34"/>
        <v>#VALUE!</v>
      </c>
      <c r="C246" t="e">
        <f t="shared" si="35"/>
        <v>#VALUE!</v>
      </c>
      <c r="E246">
        <v>213</v>
      </c>
      <c r="F246">
        <v>100.022600848994</v>
      </c>
      <c r="J246">
        <f t="shared" si="32"/>
        <v>254</v>
      </c>
    </row>
    <row r="247" spans="1:10" x14ac:dyDescent="0.45">
      <c r="A247">
        <f t="shared" si="33"/>
        <v>214</v>
      </c>
      <c r="B247" t="e">
        <f t="shared" si="34"/>
        <v>#VALUE!</v>
      </c>
      <c r="C247" t="e">
        <f t="shared" si="35"/>
        <v>#VALUE!</v>
      </c>
      <c r="E247">
        <v>214</v>
      </c>
      <c r="F247">
        <v>100.44678866498489</v>
      </c>
      <c r="J247">
        <f t="shared" si="32"/>
        <v>255</v>
      </c>
    </row>
    <row r="248" spans="1:10" x14ac:dyDescent="0.45">
      <c r="A248">
        <f t="shared" si="33"/>
        <v>215</v>
      </c>
      <c r="B248" t="e">
        <f t="shared" si="34"/>
        <v>#VALUE!</v>
      </c>
      <c r="C248" t="e">
        <f t="shared" si="35"/>
        <v>#VALUE!</v>
      </c>
      <c r="E248">
        <v>215</v>
      </c>
      <c r="F248">
        <v>100.87097648097577</v>
      </c>
      <c r="J248">
        <f t="shared" si="32"/>
        <v>256</v>
      </c>
    </row>
    <row r="249" spans="1:10" x14ac:dyDescent="0.45">
      <c r="A249">
        <f t="shared" si="33"/>
        <v>216</v>
      </c>
      <c r="B249" t="e">
        <f t="shared" si="34"/>
        <v>#VALUE!</v>
      </c>
      <c r="C249" t="e">
        <f t="shared" si="35"/>
        <v>#VALUE!</v>
      </c>
      <c r="E249">
        <v>216</v>
      </c>
      <c r="F249">
        <v>101.29516429696666</v>
      </c>
      <c r="J249">
        <f t="shared" si="32"/>
        <v>257</v>
      </c>
    </row>
    <row r="250" spans="1:10" x14ac:dyDescent="0.45">
      <c r="A250">
        <f t="shared" si="33"/>
        <v>217</v>
      </c>
      <c r="B250" t="e">
        <f t="shared" si="34"/>
        <v>#VALUE!</v>
      </c>
      <c r="C250" t="e">
        <f t="shared" si="35"/>
        <v>#VALUE!</v>
      </c>
      <c r="E250">
        <v>217</v>
      </c>
      <c r="F250">
        <v>101.71935211295755</v>
      </c>
    </row>
    <row r="251" spans="1:10" x14ac:dyDescent="0.45">
      <c r="A251">
        <f>+A250+1</f>
        <v>218</v>
      </c>
      <c r="B251" t="e">
        <f>+M$130*A251</f>
        <v>#VALUE!</v>
      </c>
      <c r="C251" t="e">
        <f>+B251+L$130</f>
        <v>#VALUE!</v>
      </c>
      <c r="E251">
        <v>218</v>
      </c>
      <c r="F251">
        <v>102.14353992894844</v>
      </c>
    </row>
    <row r="252" spans="1:10" x14ac:dyDescent="0.45">
      <c r="A252">
        <f>+A251+1</f>
        <v>219</v>
      </c>
      <c r="B252" t="e">
        <f>+M$130*A252</f>
        <v>#VALUE!</v>
      </c>
      <c r="C252" t="e">
        <f>+B252+L$130</f>
        <v>#VALUE!</v>
      </c>
      <c r="E252">
        <v>219</v>
      </c>
      <c r="F252">
        <v>102.56772774493933</v>
      </c>
    </row>
    <row r="253" spans="1:10" x14ac:dyDescent="0.45">
      <c r="A253">
        <f>+A252+1</f>
        <v>220</v>
      </c>
      <c r="B253" t="e">
        <f>+M$130*A253</f>
        <v>#VALUE!</v>
      </c>
      <c r="C253" t="e">
        <f>+B253+L$130</f>
        <v>#VALUE!</v>
      </c>
      <c r="E253">
        <v>220</v>
      </c>
      <c r="F253">
        <v>102.99191556093021</v>
      </c>
    </row>
  </sheetData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>
                <anchor moveWithCells="1" sizeWithCells="1">
                  <from>
                    <xdr:col>7</xdr:col>
                    <xdr:colOff>662940</xdr:colOff>
                    <xdr:row>53</xdr:row>
                    <xdr:rowOff>22860</xdr:rowOff>
                  </from>
                  <to>
                    <xdr:col>8</xdr:col>
                    <xdr:colOff>601980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勾配降下法2">
                <anchor moveWithCells="1">
                  <from>
                    <xdr:col>8</xdr:col>
                    <xdr:colOff>182880</xdr:colOff>
                    <xdr:row>53</xdr:row>
                    <xdr:rowOff>0</xdr:rowOff>
                  </from>
                  <to>
                    <xdr:col>9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B38C-8091-4A94-A2AE-080460DB7ABB}">
  <sheetPr codeName="Sheet20"/>
  <dimension ref="A1:W219"/>
  <sheetViews>
    <sheetView topLeftCell="A34" workbookViewId="0">
      <selection activeCell="I1" sqref="I1"/>
    </sheetView>
  </sheetViews>
  <sheetFormatPr defaultRowHeight="18" x14ac:dyDescent="0.45"/>
  <cols>
    <col min="4" max="4" width="13" bestFit="1" customWidth="1"/>
  </cols>
  <sheetData>
    <row r="1" spans="1:20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20" x14ac:dyDescent="0.45">
      <c r="A2">
        <v>1</v>
      </c>
      <c r="B2">
        <v>1</v>
      </c>
      <c r="C2">
        <v>1.6063125420381363</v>
      </c>
      <c r="D2">
        <v>0.44820353467870716</v>
      </c>
      <c r="E2">
        <f t="shared" ref="E2:G33" si="0">+A$60</f>
        <v>23.462945011610643</v>
      </c>
      <c r="F2">
        <f t="shared" si="0"/>
        <v>-20.953852134617442</v>
      </c>
      <c r="G2">
        <f t="shared" si="0"/>
        <v>23.902149912575005</v>
      </c>
      <c r="H2">
        <f>+F2*C2</f>
        <v>-33.658435487848571</v>
      </c>
      <c r="I2">
        <f>+G2*D2</f>
        <v>10.713028077236469</v>
      </c>
      <c r="J2">
        <f>+E2+H2+I2</f>
        <v>0.51753760099854063</v>
      </c>
      <c r="K2">
        <f>-J2</f>
        <v>-0.51753760099854063</v>
      </c>
      <c r="L2">
        <f>EXP(K2)</f>
        <v>0.59598629866476616</v>
      </c>
      <c r="M2">
        <f>(+L2+1)^(-1)</f>
        <v>0.62657179503146099</v>
      </c>
      <c r="N2">
        <f>+M2-B2</f>
        <v>-0.37342820496853901</v>
      </c>
      <c r="O2">
        <f>+N2*C2</f>
        <v>-0.59984240919175214</v>
      </c>
      <c r="P2">
        <f>+N2*D2</f>
        <v>-0.16737184141562395</v>
      </c>
    </row>
    <row r="3" spans="1:20" x14ac:dyDescent="0.45">
      <c r="A3">
        <v>2</v>
      </c>
      <c r="B3">
        <v>1</v>
      </c>
      <c r="C3">
        <v>1.6309451425023425</v>
      </c>
      <c r="D3">
        <v>0.63609298071341736</v>
      </c>
      <c r="E3">
        <f t="shared" si="0"/>
        <v>23.462945011610643</v>
      </c>
      <c r="F3">
        <f t="shared" si="0"/>
        <v>-20.953852134617442</v>
      </c>
      <c r="G3">
        <f t="shared" si="0"/>
        <v>23.902149912575005</v>
      </c>
      <c r="H3">
        <f t="shared" ref="H3:I31" si="1">+F3*C3</f>
        <v>-34.174583355666655</v>
      </c>
      <c r="I3">
        <f t="shared" si="1"/>
        <v>15.203989783348783</v>
      </c>
      <c r="J3">
        <f t="shared" ref="J3:J55" si="2">+E3+H3+I3</f>
        <v>4.4923514392927704</v>
      </c>
      <c r="K3">
        <f t="shared" ref="K3:K55" si="3">-J3</f>
        <v>-4.4923514392927704</v>
      </c>
      <c r="L3">
        <f t="shared" ref="L3:L55" si="4">EXP(K3)</f>
        <v>1.1194290143511037E-2</v>
      </c>
      <c r="M3">
        <f t="shared" ref="M3:M55" si="5">(+L3+1)^(-1)</f>
        <v>0.98892963473723494</v>
      </c>
      <c r="N3">
        <f t="shared" ref="N3:N55" si="6">+M3-B3</f>
        <v>-1.1070365262765058E-2</v>
      </c>
      <c r="O3">
        <f t="shared" ref="O3:O55" si="7">+N3*C3</f>
        <v>-1.8055158451033341E-2</v>
      </c>
      <c r="P3">
        <f t="shared" ref="P3:P55" si="8">+N3*D3</f>
        <v>-7.0417816375785E-3</v>
      </c>
    </row>
    <row r="4" spans="1:20" x14ac:dyDescent="0.45">
      <c r="A4">
        <v>3</v>
      </c>
      <c r="B4">
        <v>1</v>
      </c>
      <c r="C4">
        <v>1.5358626457066067</v>
      </c>
      <c r="D4">
        <v>0.58281333450737449</v>
      </c>
      <c r="E4">
        <f t="shared" si="0"/>
        <v>23.462945011610643</v>
      </c>
      <c r="F4">
        <f t="shared" si="0"/>
        <v>-20.953852134617442</v>
      </c>
      <c r="G4">
        <f t="shared" si="0"/>
        <v>23.902149912575005</v>
      </c>
      <c r="H4">
        <f t="shared" si="1"/>
        <v>-32.182238777218572</v>
      </c>
      <c r="I4">
        <f t="shared" si="1"/>
        <v>13.930491692442988</v>
      </c>
      <c r="J4">
        <f t="shared" si="2"/>
        <v>5.2111979268350588</v>
      </c>
      <c r="K4">
        <f t="shared" si="3"/>
        <v>-5.2111979268350588</v>
      </c>
      <c r="L4">
        <f t="shared" si="4"/>
        <v>5.4551349194309155E-3</v>
      </c>
      <c r="M4">
        <f t="shared" si="5"/>
        <v>0.99457446212170564</v>
      </c>
      <c r="N4">
        <f t="shared" si="6"/>
        <v>-5.425537878294362E-3</v>
      </c>
      <c r="O4">
        <f t="shared" si="7"/>
        <v>-8.3328809601385875E-3</v>
      </c>
      <c r="P4">
        <f t="shared" si="8"/>
        <v>-3.1620758223448028E-3</v>
      </c>
      <c r="T4" t="e">
        <f>+S4/R4</f>
        <v>#DIV/0!</v>
      </c>
    </row>
    <row r="5" spans="1:20" x14ac:dyDescent="0.45">
      <c r="A5">
        <v>4</v>
      </c>
      <c r="B5">
        <v>1</v>
      </c>
      <c r="C5">
        <v>1.5169964086269161</v>
      </c>
      <c r="D5">
        <v>0.54569785860787368</v>
      </c>
      <c r="E5">
        <f t="shared" si="0"/>
        <v>23.462945011610643</v>
      </c>
      <c r="F5">
        <f t="shared" si="0"/>
        <v>-20.953852134617442</v>
      </c>
      <c r="G5">
        <f t="shared" si="0"/>
        <v>23.902149912575005</v>
      </c>
      <c r="H5">
        <f t="shared" si="1"/>
        <v>-31.786918435114099</v>
      </c>
      <c r="I5">
        <f t="shared" si="1"/>
        <v>13.043352023416556</v>
      </c>
      <c r="J5">
        <f t="shared" si="2"/>
        <v>4.7193785999130995</v>
      </c>
      <c r="K5">
        <f t="shared" si="3"/>
        <v>-4.7193785999130995</v>
      </c>
      <c r="L5">
        <f t="shared" si="4"/>
        <v>8.9207201627657766E-3</v>
      </c>
      <c r="M5">
        <f t="shared" si="5"/>
        <v>0.99115815545811514</v>
      </c>
      <c r="N5">
        <f t="shared" si="6"/>
        <v>-8.8418445418848579E-3</v>
      </c>
      <c r="O5">
        <f t="shared" si="7"/>
        <v>-1.3413046415676829E-2</v>
      </c>
      <c r="P5">
        <f t="shared" si="8"/>
        <v>-4.8249756326502824E-3</v>
      </c>
    </row>
    <row r="6" spans="1:20" x14ac:dyDescent="0.45">
      <c r="A6">
        <v>5</v>
      </c>
      <c r="B6">
        <v>1</v>
      </c>
      <c r="C6">
        <v>1.7112778585392374</v>
      </c>
      <c r="D6">
        <v>0.68172062133404754</v>
      </c>
      <c r="E6">
        <f t="shared" si="0"/>
        <v>23.462945011610643</v>
      </c>
      <c r="F6">
        <f t="shared" si="0"/>
        <v>-20.953852134617442</v>
      </c>
      <c r="G6">
        <f t="shared" si="0"/>
        <v>23.902149912575005</v>
      </c>
      <c r="H6">
        <f t="shared" si="1"/>
        <v>-35.857863209075965</v>
      </c>
      <c r="I6">
        <f t="shared" si="1"/>
        <v>16.294588489620182</v>
      </c>
      <c r="J6">
        <f t="shared" si="2"/>
        <v>3.8996702921548589</v>
      </c>
      <c r="K6">
        <f t="shared" si="3"/>
        <v>-3.8996702921548589</v>
      </c>
      <c r="L6">
        <f t="shared" si="4"/>
        <v>2.0248586463151044E-2</v>
      </c>
      <c r="M6">
        <f t="shared" si="5"/>
        <v>0.98015328153176295</v>
      </c>
      <c r="N6">
        <f t="shared" si="6"/>
        <v>-1.9846718468237046E-2</v>
      </c>
      <c r="O6">
        <f t="shared" si="7"/>
        <v>-3.3963249879355825E-2</v>
      </c>
      <c r="P6">
        <f t="shared" si="8"/>
        <v>-1.3529917245608475E-2</v>
      </c>
    </row>
    <row r="7" spans="1:20" x14ac:dyDescent="0.45">
      <c r="A7">
        <v>6</v>
      </c>
      <c r="B7">
        <v>1</v>
      </c>
      <c r="C7">
        <v>1.6396633105711149</v>
      </c>
      <c r="D7">
        <v>0.58079635743589864</v>
      </c>
      <c r="E7">
        <f t="shared" si="0"/>
        <v>23.462945011610643</v>
      </c>
      <c r="F7">
        <f t="shared" si="0"/>
        <v>-20.953852134617442</v>
      </c>
      <c r="G7">
        <f t="shared" si="0"/>
        <v>23.902149912575005</v>
      </c>
      <c r="H7">
        <f t="shared" si="1"/>
        <v>-34.357262560264459</v>
      </c>
      <c r="I7">
        <f t="shared" si="1"/>
        <v>13.882281604110347</v>
      </c>
      <c r="J7">
        <f t="shared" si="2"/>
        <v>2.9879640554565299</v>
      </c>
      <c r="K7">
        <f t="shared" si="3"/>
        <v>-2.9879640554565299</v>
      </c>
      <c r="L7">
        <f t="shared" si="4"/>
        <v>5.038992344923808E-2</v>
      </c>
      <c r="M7">
        <f t="shared" si="5"/>
        <v>0.9520274116075208</v>
      </c>
      <c r="N7">
        <f t="shared" si="6"/>
        <v>-4.7972588392479198E-2</v>
      </c>
      <c r="O7">
        <f t="shared" si="7"/>
        <v>-7.8658893100277877E-2</v>
      </c>
      <c r="P7">
        <f t="shared" si="8"/>
        <v>-2.786230459512359E-2</v>
      </c>
    </row>
    <row r="8" spans="1:20" x14ac:dyDescent="0.45">
      <c r="A8">
        <v>7</v>
      </c>
      <c r="B8">
        <v>1</v>
      </c>
      <c r="C8">
        <v>1.6783397712693335</v>
      </c>
      <c r="D8">
        <v>0.6901207115730007</v>
      </c>
      <c r="E8">
        <f t="shared" si="0"/>
        <v>23.462945011610643</v>
      </c>
      <c r="F8">
        <f t="shared" si="0"/>
        <v>-20.953852134617442</v>
      </c>
      <c r="G8">
        <f t="shared" si="0"/>
        <v>23.902149912575005</v>
      </c>
      <c r="H8">
        <f t="shared" si="1"/>
        <v>-35.167683398825275</v>
      </c>
      <c r="I8">
        <f t="shared" si="1"/>
        <v>16.495368705790799</v>
      </c>
      <c r="J8">
        <f t="shared" si="2"/>
        <v>4.7906303185761665</v>
      </c>
      <c r="K8">
        <f t="shared" si="3"/>
        <v>-4.7906303185761665</v>
      </c>
      <c r="L8">
        <f t="shared" si="4"/>
        <v>8.3072195365507355E-3</v>
      </c>
      <c r="M8">
        <f t="shared" si="5"/>
        <v>0.99176122180264759</v>
      </c>
      <c r="N8">
        <f t="shared" si="6"/>
        <v>-8.2387781973524143E-3</v>
      </c>
      <c r="O8">
        <f t="shared" si="7"/>
        <v>-1.3827469115283222E-2</v>
      </c>
      <c r="P8">
        <f t="shared" si="8"/>
        <v>-5.6857514720489721E-3</v>
      </c>
    </row>
    <row r="9" spans="1:20" x14ac:dyDescent="0.45">
      <c r="A9">
        <v>8</v>
      </c>
      <c r="B9">
        <v>1</v>
      </c>
      <c r="C9">
        <v>1.6134571781248144</v>
      </c>
      <c r="D9">
        <v>0.64971237041642516</v>
      </c>
      <c r="E9">
        <f t="shared" si="0"/>
        <v>23.462945011610643</v>
      </c>
      <c r="F9">
        <f t="shared" si="0"/>
        <v>-20.953852134617442</v>
      </c>
      <c r="G9">
        <f t="shared" si="0"/>
        <v>23.902149912575005</v>
      </c>
      <c r="H9">
        <f t="shared" si="1"/>
        <v>-33.808143135964478</v>
      </c>
      <c r="I9">
        <f t="shared" si="1"/>
        <v>15.529522477747856</v>
      </c>
      <c r="J9">
        <f t="shared" si="2"/>
        <v>5.18432435339402</v>
      </c>
      <c r="K9">
        <f t="shared" si="3"/>
        <v>-5.18432435339402</v>
      </c>
      <c r="L9">
        <f t="shared" si="4"/>
        <v>5.6037214719451313E-3</v>
      </c>
      <c r="M9">
        <f t="shared" si="5"/>
        <v>0.99442750523661283</v>
      </c>
      <c r="N9">
        <f t="shared" si="6"/>
        <v>-5.5724947633871702E-3</v>
      </c>
      <c r="O9">
        <f t="shared" si="7"/>
        <v>-8.9909816760499681E-3</v>
      </c>
      <c r="P9">
        <f t="shared" si="8"/>
        <v>-3.6205187818533946E-3</v>
      </c>
    </row>
    <row r="10" spans="1:20" x14ac:dyDescent="0.45">
      <c r="A10">
        <v>9</v>
      </c>
      <c r="B10">
        <v>1</v>
      </c>
      <c r="C10">
        <v>1.456228912570152</v>
      </c>
      <c r="D10">
        <v>0.40948412697574582</v>
      </c>
      <c r="E10">
        <f t="shared" si="0"/>
        <v>23.462945011610643</v>
      </c>
      <c r="F10">
        <f t="shared" si="0"/>
        <v>-20.953852134617442</v>
      </c>
      <c r="G10">
        <f t="shared" si="0"/>
        <v>23.902149912575005</v>
      </c>
      <c r="H10">
        <f t="shared" si="1"/>
        <v>-30.513605308149714</v>
      </c>
      <c r="I10">
        <f t="shared" si="1"/>
        <v>9.787550989794175</v>
      </c>
      <c r="J10">
        <f t="shared" si="2"/>
        <v>2.7368906932551038</v>
      </c>
      <c r="K10">
        <f t="shared" si="3"/>
        <v>-2.7368906932551038</v>
      </c>
      <c r="L10">
        <f t="shared" si="4"/>
        <v>6.4771428358260483E-2</v>
      </c>
      <c r="M10">
        <f t="shared" si="5"/>
        <v>0.93916870172020894</v>
      </c>
      <c r="N10">
        <f t="shared" si="6"/>
        <v>-6.0831298279791057E-2</v>
      </c>
      <c r="O10">
        <f t="shared" si="7"/>
        <v>-8.8584295344210681E-2</v>
      </c>
      <c r="P10">
        <f t="shared" si="8"/>
        <v>-2.4909451068901429E-2</v>
      </c>
    </row>
    <row r="11" spans="1:20" x14ac:dyDescent="0.45">
      <c r="A11">
        <v>10</v>
      </c>
      <c r="B11">
        <v>1</v>
      </c>
      <c r="C11">
        <v>1.7391733852233555</v>
      </c>
      <c r="D11">
        <v>0.691263849027001</v>
      </c>
      <c r="E11">
        <f t="shared" si="0"/>
        <v>23.462945011610643</v>
      </c>
      <c r="F11">
        <f t="shared" si="0"/>
        <v>-20.953852134617442</v>
      </c>
      <c r="G11">
        <f t="shared" si="0"/>
        <v>23.902149912575005</v>
      </c>
      <c r="H11">
        <f t="shared" si="1"/>
        <v>-36.442381950432249</v>
      </c>
      <c r="I11">
        <f t="shared" si="1"/>
        <v>16.522692148586994</v>
      </c>
      <c r="J11">
        <f t="shared" si="2"/>
        <v>3.5432552097653875</v>
      </c>
      <c r="K11">
        <f t="shared" si="3"/>
        <v>-3.5432552097653875</v>
      </c>
      <c r="L11">
        <f t="shared" si="4"/>
        <v>2.8919036168166705E-2</v>
      </c>
      <c r="M11">
        <f t="shared" si="5"/>
        <v>0.97189376894428448</v>
      </c>
      <c r="N11">
        <f t="shared" si="6"/>
        <v>-2.8106231055715525E-2</v>
      </c>
      <c r="O11">
        <f t="shared" si="7"/>
        <v>-4.8881609011038572E-2</v>
      </c>
      <c r="P11">
        <f t="shared" si="8"/>
        <v>-1.9428821461216144E-2</v>
      </c>
    </row>
    <row r="12" spans="1:20" x14ac:dyDescent="0.45">
      <c r="A12">
        <v>11</v>
      </c>
      <c r="B12">
        <v>1</v>
      </c>
      <c r="C12">
        <v>1.6636898477930091</v>
      </c>
      <c r="D12">
        <v>0.68415070430508773</v>
      </c>
      <c r="E12">
        <f t="shared" si="0"/>
        <v>23.462945011610643</v>
      </c>
      <c r="F12">
        <f t="shared" si="0"/>
        <v>-20.953852134617442</v>
      </c>
      <c r="G12">
        <f t="shared" si="0"/>
        <v>23.902149912575005</v>
      </c>
      <c r="H12">
        <f t="shared" si="1"/>
        <v>-34.86071106851891</v>
      </c>
      <c r="I12">
        <f t="shared" si="1"/>
        <v>16.352672697093983</v>
      </c>
      <c r="J12">
        <f t="shared" si="2"/>
        <v>4.9549066401857154</v>
      </c>
      <c r="K12">
        <f t="shared" si="3"/>
        <v>-4.9549066401857154</v>
      </c>
      <c r="L12">
        <f t="shared" si="4"/>
        <v>7.0487383178143856E-3</v>
      </c>
      <c r="M12">
        <f t="shared" si="5"/>
        <v>0.99300059863081835</v>
      </c>
      <c r="N12">
        <f t="shared" si="6"/>
        <v>-6.9994013691816459E-3</v>
      </c>
      <c r="O12">
        <f t="shared" si="7"/>
        <v>-1.1644832998535993E-2</v>
      </c>
      <c r="P12">
        <f t="shared" si="8"/>
        <v>-4.7886453764396184E-3</v>
      </c>
    </row>
    <row r="13" spans="1:20" x14ac:dyDescent="0.45">
      <c r="A13">
        <v>12</v>
      </c>
      <c r="B13">
        <v>1</v>
      </c>
      <c r="C13">
        <v>1.6545079472660591</v>
      </c>
      <c r="D13">
        <v>0.73773451454067041</v>
      </c>
      <c r="E13">
        <f t="shared" si="0"/>
        <v>23.462945011610643</v>
      </c>
      <c r="F13">
        <f t="shared" si="0"/>
        <v>-20.953852134617442</v>
      </c>
      <c r="G13">
        <f t="shared" si="0"/>
        <v>23.902149912575005</v>
      </c>
      <c r="H13">
        <f t="shared" si="1"/>
        <v>-34.668314882562434</v>
      </c>
      <c r="I13">
        <f t="shared" si="1"/>
        <v>17.633440962231848</v>
      </c>
      <c r="J13">
        <f t="shared" si="2"/>
        <v>6.4280710912800565</v>
      </c>
      <c r="K13">
        <f t="shared" si="3"/>
        <v>-6.4280710912800565</v>
      </c>
      <c r="L13">
        <f t="shared" si="4"/>
        <v>1.6155641066053804E-3</v>
      </c>
      <c r="M13">
        <f t="shared" si="5"/>
        <v>0.99838704173087967</v>
      </c>
      <c r="N13">
        <f t="shared" si="6"/>
        <v>-1.6129582691203348E-3</v>
      </c>
      <c r="O13">
        <f t="shared" si="7"/>
        <v>-2.668652274868101E-3</v>
      </c>
      <c r="P13">
        <f t="shared" si="8"/>
        <v>-1.1899349856438503E-3</v>
      </c>
    </row>
    <row r="14" spans="1:20" x14ac:dyDescent="0.45">
      <c r="A14">
        <v>13</v>
      </c>
      <c r="B14">
        <v>1</v>
      </c>
      <c r="C14">
        <v>1.8100231637655408</v>
      </c>
      <c r="D14">
        <v>0.64221312894977889</v>
      </c>
      <c r="E14">
        <f t="shared" si="0"/>
        <v>23.462945011610643</v>
      </c>
      <c r="F14">
        <f t="shared" si="0"/>
        <v>-20.953852134617442</v>
      </c>
      <c r="G14">
        <f t="shared" si="0"/>
        <v>23.902149912575005</v>
      </c>
      <c r="H14">
        <f t="shared" si="1"/>
        <v>-37.926957733775595</v>
      </c>
      <c r="I14">
        <f t="shared" si="1"/>
        <v>15.350274483981478</v>
      </c>
      <c r="J14">
        <f t="shared" si="2"/>
        <v>0.88626176181652561</v>
      </c>
      <c r="K14">
        <f t="shared" si="3"/>
        <v>-0.88626176181652561</v>
      </c>
      <c r="L14">
        <f t="shared" si="4"/>
        <v>0.41219375468526642</v>
      </c>
      <c r="M14">
        <f t="shared" si="5"/>
        <v>0.70811812945799957</v>
      </c>
      <c r="N14">
        <f t="shared" si="6"/>
        <v>-0.29188187054200043</v>
      </c>
      <c r="O14">
        <f t="shared" si="7"/>
        <v>-0.52831294676423568</v>
      </c>
      <c r="P14">
        <f t="shared" si="8"/>
        <v>-0.18745036936449239</v>
      </c>
    </row>
    <row r="15" spans="1:20" x14ac:dyDescent="0.45">
      <c r="A15">
        <v>14</v>
      </c>
      <c r="B15">
        <v>1</v>
      </c>
      <c r="C15">
        <v>1.5987222269625274</v>
      </c>
      <c r="D15">
        <v>0.63320973679394976</v>
      </c>
      <c r="E15">
        <f t="shared" si="0"/>
        <v>23.462945011610643</v>
      </c>
      <c r="F15">
        <f t="shared" si="0"/>
        <v>-20.953852134617442</v>
      </c>
      <c r="G15">
        <f t="shared" si="0"/>
        <v>23.902149912575005</v>
      </c>
      <c r="H15">
        <f t="shared" si="1"/>
        <v>-33.499389148099105</v>
      </c>
      <c r="I15">
        <f t="shared" si="1"/>
        <v>15.135074054951149</v>
      </c>
      <c r="J15">
        <f t="shared" si="2"/>
        <v>5.0986299184626862</v>
      </c>
      <c r="K15">
        <f t="shared" si="3"/>
        <v>-5.0986299184626862</v>
      </c>
      <c r="L15">
        <f t="shared" si="4"/>
        <v>6.1051053302097853E-3</v>
      </c>
      <c r="M15">
        <f t="shared" si="5"/>
        <v>0.99393194081029346</v>
      </c>
      <c r="N15">
        <f t="shared" si="6"/>
        <v>-6.0680591897065428E-3</v>
      </c>
      <c r="O15">
        <f t="shared" si="7"/>
        <v>-9.7011411011080732E-3</v>
      </c>
      <c r="P15">
        <f t="shared" si="8"/>
        <v>-3.8423541623641881E-3</v>
      </c>
    </row>
    <row r="16" spans="1:20" x14ac:dyDescent="0.45">
      <c r="A16">
        <v>15</v>
      </c>
      <c r="B16">
        <v>1</v>
      </c>
      <c r="C16">
        <v>1.5360391318757771</v>
      </c>
      <c r="D16">
        <v>0.49119759954428566</v>
      </c>
      <c r="E16">
        <f t="shared" si="0"/>
        <v>23.462945011610643</v>
      </c>
      <c r="F16">
        <f t="shared" si="0"/>
        <v>-20.953852134617442</v>
      </c>
      <c r="G16">
        <f t="shared" si="0"/>
        <v>23.902149912575005</v>
      </c>
      <c r="H16">
        <f t="shared" si="1"/>
        <v>-32.185936842311172</v>
      </c>
      <c r="I16">
        <f t="shared" si="1"/>
        <v>11.7406786610045</v>
      </c>
      <c r="J16">
        <f t="shared" si="2"/>
        <v>3.0176868303039708</v>
      </c>
      <c r="K16">
        <f t="shared" si="3"/>
        <v>-3.0176868303039708</v>
      </c>
      <c r="L16">
        <f t="shared" si="4"/>
        <v>4.8914234523844156E-2</v>
      </c>
      <c r="M16">
        <f t="shared" si="5"/>
        <v>0.9533667930952916</v>
      </c>
      <c r="N16">
        <f t="shared" si="6"/>
        <v>-4.6633206904708402E-2</v>
      </c>
      <c r="O16">
        <f t="shared" si="7"/>
        <v>-7.1630430650491794E-2</v>
      </c>
      <c r="P16">
        <f t="shared" si="8"/>
        <v>-2.2906119290644775E-2</v>
      </c>
    </row>
    <row r="17" spans="1:17" x14ac:dyDescent="0.45">
      <c r="A17">
        <v>16</v>
      </c>
      <c r="B17">
        <v>1</v>
      </c>
      <c r="C17">
        <v>1.66516877981904</v>
      </c>
      <c r="D17">
        <v>0.55912887606606831</v>
      </c>
      <c r="E17">
        <f t="shared" si="0"/>
        <v>23.462945011610643</v>
      </c>
      <c r="F17">
        <f t="shared" si="0"/>
        <v>-20.953852134617442</v>
      </c>
      <c r="G17">
        <f t="shared" si="0"/>
        <v>23.902149912575005</v>
      </c>
      <c r="H17">
        <f t="shared" si="1"/>
        <v>-34.891700391509509</v>
      </c>
      <c r="I17">
        <f t="shared" si="1"/>
        <v>13.364382216180736</v>
      </c>
      <c r="J17">
        <f t="shared" si="2"/>
        <v>1.9356268362818696</v>
      </c>
      <c r="K17">
        <f t="shared" si="3"/>
        <v>-1.9356268362818696</v>
      </c>
      <c r="L17">
        <f t="shared" si="4"/>
        <v>0.14433376681979401</v>
      </c>
      <c r="M17">
        <f t="shared" si="5"/>
        <v>0.87387091860366017</v>
      </c>
      <c r="N17">
        <f t="shared" si="6"/>
        <v>-0.12612908139633983</v>
      </c>
      <c r="O17">
        <f t="shared" si="7"/>
        <v>-0.21002620856843957</v>
      </c>
      <c r="P17">
        <f t="shared" si="8"/>
        <v>-7.0522411520381134E-2</v>
      </c>
    </row>
    <row r="18" spans="1:17" x14ac:dyDescent="0.45">
      <c r="A18">
        <v>17</v>
      </c>
      <c r="B18">
        <v>1</v>
      </c>
      <c r="C18">
        <v>1.5355235105511691</v>
      </c>
      <c r="D18">
        <v>0.50132581441962154</v>
      </c>
      <c r="E18">
        <f t="shared" si="0"/>
        <v>23.462945011610643</v>
      </c>
      <c r="F18">
        <f t="shared" si="0"/>
        <v>-20.953852134617442</v>
      </c>
      <c r="G18">
        <f t="shared" si="0"/>
        <v>23.902149912575005</v>
      </c>
      <c r="H18">
        <f t="shared" si="1"/>
        <v>-32.175132589317883</v>
      </c>
      <c r="I18">
        <f t="shared" si="1"/>
        <v>11.98276477130155</v>
      </c>
      <c r="J18">
        <f t="shared" si="2"/>
        <v>3.2705771935943098</v>
      </c>
      <c r="K18">
        <f t="shared" si="3"/>
        <v>-3.2705771935943098</v>
      </c>
      <c r="L18">
        <f t="shared" si="4"/>
        <v>3.7984496338673096E-2</v>
      </c>
      <c r="M18">
        <f t="shared" si="5"/>
        <v>0.9634055263131025</v>
      </c>
      <c r="N18">
        <f t="shared" si="6"/>
        <v>-3.65944736868975E-2</v>
      </c>
      <c r="O18">
        <f t="shared" si="7"/>
        <v>-5.6191674702477233E-2</v>
      </c>
      <c r="P18">
        <f t="shared" si="8"/>
        <v>-1.8345754324341299E-2</v>
      </c>
    </row>
    <row r="19" spans="1:17" x14ac:dyDescent="0.45">
      <c r="A19">
        <v>18</v>
      </c>
      <c r="B19">
        <v>1</v>
      </c>
      <c r="C19">
        <v>1.5330617563080198</v>
      </c>
      <c r="D19">
        <v>0.51986838128900414</v>
      </c>
      <c r="E19">
        <f t="shared" si="0"/>
        <v>23.462945011610643</v>
      </c>
      <c r="F19">
        <f t="shared" si="0"/>
        <v>-20.953852134617442</v>
      </c>
      <c r="G19">
        <f t="shared" si="0"/>
        <v>23.902149912575005</v>
      </c>
      <c r="H19">
        <f t="shared" si="1"/>
        <v>-32.123549354915163</v>
      </c>
      <c r="I19">
        <f t="shared" si="1"/>
        <v>12.42597198437748</v>
      </c>
      <c r="J19">
        <f t="shared" si="2"/>
        <v>3.7653676410729595</v>
      </c>
      <c r="K19">
        <f t="shared" si="3"/>
        <v>-3.7653676410729595</v>
      </c>
      <c r="L19">
        <f t="shared" si="4"/>
        <v>2.3159096434959829E-2</v>
      </c>
      <c r="M19">
        <f t="shared" si="5"/>
        <v>0.97736510722950709</v>
      </c>
      <c r="N19">
        <f t="shared" si="6"/>
        <v>-2.2634892770492909E-2</v>
      </c>
      <c r="O19">
        <f t="shared" si="7"/>
        <v>-3.4700688464575559E-2</v>
      </c>
      <c r="P19">
        <f t="shared" si="8"/>
        <v>-1.176716506524633E-2</v>
      </c>
    </row>
    <row r="20" spans="1:17" x14ac:dyDescent="0.45">
      <c r="A20">
        <v>19</v>
      </c>
      <c r="B20">
        <v>1</v>
      </c>
      <c r="C20">
        <v>1.707289484930842</v>
      </c>
      <c r="D20">
        <v>0.7149386951900023</v>
      </c>
      <c r="E20">
        <f t="shared" si="0"/>
        <v>23.462945011610643</v>
      </c>
      <c r="F20">
        <f t="shared" si="0"/>
        <v>-20.953852134617442</v>
      </c>
      <c r="G20">
        <f t="shared" si="0"/>
        <v>23.902149912575005</v>
      </c>
      <c r="H20">
        <f t="shared" si="1"/>
        <v>-35.774291418228039</v>
      </c>
      <c r="I20">
        <f t="shared" si="1"/>
        <v>17.088571870732203</v>
      </c>
      <c r="J20">
        <f t="shared" si="2"/>
        <v>4.7772254641148066</v>
      </c>
      <c r="K20">
        <f t="shared" si="3"/>
        <v>-4.7772254641148066</v>
      </c>
      <c r="L20">
        <f t="shared" si="4"/>
        <v>8.4193263142345598E-3</v>
      </c>
      <c r="M20">
        <f t="shared" si="5"/>
        <v>0.99165096691967713</v>
      </c>
      <c r="N20">
        <f t="shared" si="6"/>
        <v>-8.3490330803228652E-3</v>
      </c>
      <c r="O20">
        <f t="shared" si="7"/>
        <v>-1.4254216387374986E-2</v>
      </c>
      <c r="P20">
        <f t="shared" si="8"/>
        <v>-5.9690468165441947E-3</v>
      </c>
    </row>
    <row r="21" spans="1:17" x14ac:dyDescent="0.45">
      <c r="A21">
        <v>20</v>
      </c>
      <c r="B21">
        <v>1</v>
      </c>
      <c r="C21">
        <v>1.6502263714184473</v>
      </c>
      <c r="D21">
        <v>0.67257676258765686</v>
      </c>
      <c r="E21">
        <f t="shared" si="0"/>
        <v>23.462945011610643</v>
      </c>
      <c r="F21">
        <f t="shared" si="0"/>
        <v>-20.953852134617442</v>
      </c>
      <c r="G21">
        <f t="shared" si="0"/>
        <v>23.902149912575005</v>
      </c>
      <c r="H21">
        <f t="shared" si="1"/>
        <v>-34.578599375348425</v>
      </c>
      <c r="I21">
        <f t="shared" si="1"/>
        <v>16.076030607084544</v>
      </c>
      <c r="J21">
        <f t="shared" si="2"/>
        <v>4.9603762433467615</v>
      </c>
      <c r="K21">
        <f t="shared" si="3"/>
        <v>-4.9603762433467615</v>
      </c>
      <c r="L21">
        <f t="shared" si="4"/>
        <v>7.0102897614565708E-3</v>
      </c>
      <c r="M21">
        <f t="shared" si="5"/>
        <v>0.99303851228459916</v>
      </c>
      <c r="N21">
        <f t="shared" si="6"/>
        <v>-6.9614877154008381E-3</v>
      </c>
      <c r="O21">
        <f t="shared" si="7"/>
        <v>-1.1488030612260022E-2</v>
      </c>
      <c r="P21">
        <f t="shared" si="8"/>
        <v>-4.682134870418039E-3</v>
      </c>
    </row>
    <row r="22" spans="1:17" x14ac:dyDescent="0.45">
      <c r="A22">
        <v>21</v>
      </c>
      <c r="B22">
        <v>1</v>
      </c>
      <c r="C22">
        <v>1.5893443978130088</v>
      </c>
      <c r="D22">
        <v>0.55223694930265732</v>
      </c>
      <c r="E22">
        <f t="shared" si="0"/>
        <v>23.462945011610643</v>
      </c>
      <c r="F22">
        <f t="shared" si="0"/>
        <v>-20.953852134617442</v>
      </c>
      <c r="G22">
        <f t="shared" si="0"/>
        <v>23.902149912575005</v>
      </c>
      <c r="H22">
        <f t="shared" si="1"/>
        <v>-33.302887502756391</v>
      </c>
      <c r="I22">
        <f t="shared" si="1"/>
        <v>13.199650349495199</v>
      </c>
      <c r="J22">
        <f t="shared" si="2"/>
        <v>3.3597078583494504</v>
      </c>
      <c r="K22">
        <f t="shared" si="3"/>
        <v>-3.3597078583494504</v>
      </c>
      <c r="L22">
        <f t="shared" si="4"/>
        <v>3.4745408043033922E-2</v>
      </c>
      <c r="M22">
        <f t="shared" si="5"/>
        <v>0.96642129767094476</v>
      </c>
      <c r="N22">
        <f t="shared" si="6"/>
        <v>-3.3578702329055243E-2</v>
      </c>
      <c r="O22">
        <f t="shared" si="7"/>
        <v>-5.3368122432514584E-2</v>
      </c>
      <c r="P22">
        <f t="shared" si="8"/>
        <v>-1.8543400135739501E-2</v>
      </c>
    </row>
    <row r="23" spans="1:17" x14ac:dyDescent="0.45">
      <c r="A23">
        <v>22</v>
      </c>
      <c r="B23">
        <v>1</v>
      </c>
      <c r="C23">
        <v>1.6084708831773793</v>
      </c>
      <c r="D23">
        <v>0.64777675129145185</v>
      </c>
      <c r="E23">
        <f t="shared" si="0"/>
        <v>23.462945011610643</v>
      </c>
      <c r="F23">
        <f t="shared" si="0"/>
        <v>-20.953852134617442</v>
      </c>
      <c r="G23">
        <f t="shared" si="0"/>
        <v>23.902149912575005</v>
      </c>
      <c r="H23">
        <f t="shared" si="1"/>
        <v>-33.703661048936333</v>
      </c>
      <c r="I23">
        <f t="shared" si="1"/>
        <v>15.483257019249097</v>
      </c>
      <c r="J23">
        <f t="shared" si="2"/>
        <v>5.2425409819234066</v>
      </c>
      <c r="K23">
        <f t="shared" si="3"/>
        <v>-5.2425409819234066</v>
      </c>
      <c r="L23">
        <f t="shared" si="4"/>
        <v>5.2868060753678602E-3</v>
      </c>
      <c r="M23">
        <f t="shared" si="5"/>
        <v>0.99474099725230891</v>
      </c>
      <c r="N23">
        <f t="shared" si="6"/>
        <v>-5.2590027476910883E-3</v>
      </c>
      <c r="O23">
        <f t="shared" si="7"/>
        <v>-8.4589527942109492E-3</v>
      </c>
      <c r="P23">
        <f t="shared" si="8"/>
        <v>-3.4066597149321519E-3</v>
      </c>
    </row>
    <row r="24" spans="1:17" x14ac:dyDescent="0.45">
      <c r="A24">
        <v>23</v>
      </c>
      <c r="B24">
        <v>1</v>
      </c>
      <c r="C24">
        <v>1.513165672016342</v>
      </c>
      <c r="D24">
        <v>0.44236360462523239</v>
      </c>
      <c r="E24">
        <f t="shared" si="0"/>
        <v>23.462945011610643</v>
      </c>
      <c r="F24">
        <f t="shared" si="0"/>
        <v>-20.953852134617442</v>
      </c>
      <c r="G24">
        <f t="shared" si="0"/>
        <v>23.902149912575005</v>
      </c>
      <c r="H24">
        <f t="shared" si="1"/>
        <v>-31.706649746609465</v>
      </c>
      <c r="I24">
        <f t="shared" si="1"/>
        <v>10.573441193619363</v>
      </c>
      <c r="J24">
        <f t="shared" si="2"/>
        <v>2.3297364586205411</v>
      </c>
      <c r="K24">
        <f t="shared" si="3"/>
        <v>-2.3297364586205411</v>
      </c>
      <c r="L24">
        <f t="shared" si="4"/>
        <v>9.7321391924025322E-2</v>
      </c>
      <c r="M24">
        <f t="shared" si="5"/>
        <v>0.91131003857185044</v>
      </c>
      <c r="N24">
        <f t="shared" si="6"/>
        <v>-8.8689961428149555E-2</v>
      </c>
      <c r="O24">
        <f t="shared" si="7"/>
        <v>-0.13420260508552936</v>
      </c>
      <c r="P24">
        <f t="shared" si="8"/>
        <v>-3.9233211031429058E-2</v>
      </c>
    </row>
    <row r="25" spans="1:17" x14ac:dyDescent="0.45">
      <c r="A25">
        <v>24</v>
      </c>
      <c r="B25">
        <v>1</v>
      </c>
      <c r="C25">
        <v>1.7680136734538567</v>
      </c>
      <c r="D25">
        <v>0.68431420293329881</v>
      </c>
      <c r="E25">
        <f t="shared" si="0"/>
        <v>23.462945011610643</v>
      </c>
      <c r="F25">
        <f t="shared" si="0"/>
        <v>-20.953852134617442</v>
      </c>
      <c r="G25">
        <f t="shared" si="0"/>
        <v>23.902149912575005</v>
      </c>
      <c r="H25">
        <f t="shared" si="1"/>
        <v>-37.046697085533921</v>
      </c>
      <c r="I25">
        <f t="shared" si="1"/>
        <v>16.356580665815983</v>
      </c>
      <c r="J25">
        <f t="shared" si="2"/>
        <v>2.7728285918927043</v>
      </c>
      <c r="K25">
        <f t="shared" si="3"/>
        <v>-2.7728285918927043</v>
      </c>
      <c r="L25">
        <f t="shared" si="4"/>
        <v>6.2485009944593876E-2</v>
      </c>
      <c r="M25">
        <f t="shared" si="5"/>
        <v>0.94118974916375298</v>
      </c>
      <c r="N25">
        <f t="shared" si="6"/>
        <v>-5.8810250836247024E-2</v>
      </c>
      <c r="O25">
        <f t="shared" si="7"/>
        <v>-0.10397732761773586</v>
      </c>
      <c r="P25">
        <f t="shared" si="8"/>
        <v>-4.0244689925313749E-2</v>
      </c>
    </row>
    <row r="26" spans="1:17" x14ac:dyDescent="0.45">
      <c r="A26">
        <v>25</v>
      </c>
      <c r="B26">
        <v>1</v>
      </c>
      <c r="C26">
        <v>1.4815809684417871</v>
      </c>
      <c r="D26">
        <v>0.51779025636588005</v>
      </c>
      <c r="E26">
        <f t="shared" si="0"/>
        <v>23.462945011610643</v>
      </c>
      <c r="F26">
        <f t="shared" si="0"/>
        <v>-20.953852134617442</v>
      </c>
      <c r="G26">
        <f t="shared" si="0"/>
        <v>23.902149912575005</v>
      </c>
      <c r="H26">
        <f t="shared" si="1"/>
        <v>-31.044828538192519</v>
      </c>
      <c r="I26">
        <f t="shared" si="1"/>
        <v>12.37630033092791</v>
      </c>
      <c r="J26">
        <f t="shared" si="2"/>
        <v>4.7944168043460333</v>
      </c>
      <c r="K26">
        <f t="shared" si="3"/>
        <v>-4.7944168043460333</v>
      </c>
      <c r="L26">
        <f t="shared" si="4"/>
        <v>8.2758238451689885E-3</v>
      </c>
      <c r="M26">
        <f t="shared" si="5"/>
        <v>0.99179210326237099</v>
      </c>
      <c r="N26">
        <f t="shared" si="6"/>
        <v>-8.2078967376290057E-3</v>
      </c>
      <c r="O26">
        <f t="shared" si="7"/>
        <v>-1.2160663597406567E-2</v>
      </c>
      <c r="P26">
        <f t="shared" si="8"/>
        <v>-4.2499689560015937E-3</v>
      </c>
    </row>
    <row r="27" spans="1:17" x14ac:dyDescent="0.45">
      <c r="A27">
        <v>26</v>
      </c>
      <c r="B27">
        <v>1</v>
      </c>
      <c r="C27">
        <v>1.6828699066893285</v>
      </c>
      <c r="D27">
        <v>0.74759666824990934</v>
      </c>
      <c r="E27">
        <f t="shared" si="0"/>
        <v>23.462945011610643</v>
      </c>
      <c r="F27">
        <f t="shared" si="0"/>
        <v>-20.953852134617442</v>
      </c>
      <c r="G27">
        <f t="shared" si="0"/>
        <v>23.902149912575005</v>
      </c>
      <c r="H27">
        <f t="shared" si="1"/>
        <v>-35.262607186565639</v>
      </c>
      <c r="I27">
        <f t="shared" si="1"/>
        <v>17.869167638650936</v>
      </c>
      <c r="J27">
        <f t="shared" si="2"/>
        <v>6.0695054636959398</v>
      </c>
      <c r="K27">
        <f t="shared" si="3"/>
        <v>-6.0695054636959398</v>
      </c>
      <c r="L27">
        <f t="shared" si="4"/>
        <v>2.3123164523237119E-3</v>
      </c>
      <c r="M27">
        <f t="shared" si="5"/>
        <v>0.9976930180200636</v>
      </c>
      <c r="N27">
        <f t="shared" si="6"/>
        <v>-2.3069819799363955E-3</v>
      </c>
      <c r="O27">
        <f t="shared" si="7"/>
        <v>-3.8823505493095242E-3</v>
      </c>
      <c r="P27">
        <f t="shared" si="8"/>
        <v>-1.7246920419130285E-3</v>
      </c>
    </row>
    <row r="28" spans="1:17" x14ac:dyDescent="0.45">
      <c r="A28">
        <v>27</v>
      </c>
      <c r="B28">
        <v>1</v>
      </c>
      <c r="C28">
        <v>1.6433100431511789</v>
      </c>
      <c r="D28">
        <v>0.5504781231433491</v>
      </c>
      <c r="E28">
        <f t="shared" si="0"/>
        <v>23.462945011610643</v>
      </c>
      <c r="F28">
        <f t="shared" si="0"/>
        <v>-20.953852134617442</v>
      </c>
      <c r="G28">
        <f t="shared" si="0"/>
        <v>23.902149912575005</v>
      </c>
      <c r="H28">
        <f t="shared" si="1"/>
        <v>-34.433675655521611</v>
      </c>
      <c r="I28">
        <f t="shared" si="1"/>
        <v>13.157610622965255</v>
      </c>
      <c r="J28">
        <f t="shared" si="2"/>
        <v>2.1868799790542859</v>
      </c>
      <c r="K28">
        <f t="shared" si="3"/>
        <v>-2.1868799790542859</v>
      </c>
      <c r="L28">
        <f t="shared" si="4"/>
        <v>0.11226647651266751</v>
      </c>
      <c r="M28">
        <f t="shared" si="5"/>
        <v>0.89906512613356737</v>
      </c>
      <c r="N28">
        <f t="shared" si="6"/>
        <v>-0.10093487386643263</v>
      </c>
      <c r="O28">
        <f t="shared" si="7"/>
        <v>-0.1658672919289062</v>
      </c>
      <c r="P28">
        <f t="shared" si="8"/>
        <v>-5.5562439925704511E-2</v>
      </c>
    </row>
    <row r="29" spans="1:17" x14ac:dyDescent="0.45">
      <c r="A29">
        <v>28</v>
      </c>
      <c r="B29">
        <v>1</v>
      </c>
      <c r="C29">
        <v>1.7280682022533045</v>
      </c>
      <c r="D29">
        <v>0.69096981309589589</v>
      </c>
      <c r="E29">
        <f t="shared" si="0"/>
        <v>23.462945011610643</v>
      </c>
      <c r="F29">
        <f t="shared" si="0"/>
        <v>-20.953852134617442</v>
      </c>
      <c r="G29">
        <f t="shared" si="0"/>
        <v>23.902149912575005</v>
      </c>
      <c r="H29">
        <f t="shared" si="1"/>
        <v>-36.209685588549931</v>
      </c>
      <c r="I29">
        <f t="shared" si="1"/>
        <v>16.515664057682034</v>
      </c>
      <c r="J29">
        <f t="shared" si="2"/>
        <v>3.7689234807427461</v>
      </c>
      <c r="K29">
        <f t="shared" si="3"/>
        <v>-3.7689234807427461</v>
      </c>
      <c r="L29">
        <f t="shared" si="4"/>
        <v>2.3076892639513763E-2</v>
      </c>
      <c r="M29">
        <f t="shared" si="5"/>
        <v>0.9774436381023367</v>
      </c>
      <c r="N29">
        <f t="shared" si="6"/>
        <v>-2.2556361897663302E-2</v>
      </c>
      <c r="O29">
        <f t="shared" si="7"/>
        <v>-3.8978931753869961E-2</v>
      </c>
      <c r="P29">
        <f t="shared" si="8"/>
        <v>-1.5585765164551799E-2</v>
      </c>
    </row>
    <row r="30" spans="1:17" x14ac:dyDescent="0.45">
      <c r="A30">
        <v>29</v>
      </c>
      <c r="B30">
        <v>1</v>
      </c>
      <c r="C30">
        <v>1.7684150845501732</v>
      </c>
      <c r="D30">
        <v>0.70658105656762571</v>
      </c>
      <c r="E30">
        <f t="shared" si="0"/>
        <v>23.462945011610643</v>
      </c>
      <c r="F30">
        <f t="shared" si="0"/>
        <v>-20.953852134617442</v>
      </c>
      <c r="G30">
        <f t="shared" si="0"/>
        <v>23.902149912575005</v>
      </c>
      <c r="H30">
        <f t="shared" si="1"/>
        <v>-37.055108194291329</v>
      </c>
      <c r="I30">
        <f t="shared" si="1"/>
        <v>16.888806339465031</v>
      </c>
      <c r="J30">
        <f t="shared" si="2"/>
        <v>3.2966431567843451</v>
      </c>
      <c r="K30">
        <f t="shared" si="3"/>
        <v>-3.2966431567843451</v>
      </c>
      <c r="L30">
        <f t="shared" si="4"/>
        <v>3.7007186451298163E-2</v>
      </c>
      <c r="M30">
        <f t="shared" si="5"/>
        <v>0.96431347156046332</v>
      </c>
      <c r="N30">
        <f t="shared" si="6"/>
        <v>-3.568652843953668E-2</v>
      </c>
      <c r="O30">
        <f t="shared" si="7"/>
        <v>-6.3108595207705412E-2</v>
      </c>
      <c r="P30">
        <f t="shared" si="8"/>
        <v>-2.5215424970038449E-2</v>
      </c>
    </row>
    <row r="31" spans="1:17" x14ac:dyDescent="0.45">
      <c r="A31">
        <v>30</v>
      </c>
      <c r="B31">
        <v>1</v>
      </c>
      <c r="C31">
        <v>1.7374997737584814</v>
      </c>
      <c r="D31">
        <v>0.78011680365666214</v>
      </c>
      <c r="E31">
        <f t="shared" si="0"/>
        <v>23.462945011610643</v>
      </c>
      <c r="F31">
        <f t="shared" si="0"/>
        <v>-20.953852134617442</v>
      </c>
      <c r="G31">
        <f t="shared" si="0"/>
        <v>23.902149912575005</v>
      </c>
      <c r="H31">
        <f t="shared" si="1"/>
        <v>-36.40731334326648</v>
      </c>
      <c r="I31">
        <f t="shared" si="1"/>
        <v>18.64646879032038</v>
      </c>
      <c r="J31">
        <f t="shared" si="2"/>
        <v>5.7021004586645425</v>
      </c>
      <c r="K31">
        <f t="shared" si="3"/>
        <v>-5.7021004586645425</v>
      </c>
      <c r="L31">
        <f t="shared" si="4"/>
        <v>3.3389447712467023E-3</v>
      </c>
      <c r="M31">
        <f t="shared" si="5"/>
        <v>0.99667216668041536</v>
      </c>
      <c r="N31">
        <f t="shared" si="6"/>
        <v>-3.3278333195846388E-3</v>
      </c>
      <c r="O31">
        <f t="shared" si="7"/>
        <v>-5.782109639884246E-3</v>
      </c>
      <c r="P31">
        <f t="shared" si="8"/>
        <v>-2.5960986923765079E-3</v>
      </c>
    </row>
    <row r="32" spans="1:17" x14ac:dyDescent="0.45">
      <c r="A32">
        <f>+A31+1</f>
        <v>31</v>
      </c>
      <c r="B32">
        <v>0</v>
      </c>
      <c r="C32">
        <v>1.7586040688719526</v>
      </c>
      <c r="D32">
        <v>0.44053228460988969</v>
      </c>
      <c r="E32">
        <f t="shared" si="0"/>
        <v>23.462945011610643</v>
      </c>
      <c r="F32">
        <f t="shared" si="0"/>
        <v>-20.953852134617442</v>
      </c>
      <c r="G32">
        <f t="shared" si="0"/>
        <v>23.902149912575005</v>
      </c>
      <c r="H32">
        <f t="shared" ref="H32:I55" si="9">+F32*C32</f>
        <v>-36.849529622479487</v>
      </c>
      <c r="I32">
        <f t="shared" si="9"/>
        <v>10.529668708074743</v>
      </c>
      <c r="J32">
        <f t="shared" si="2"/>
        <v>-2.8569159027941016</v>
      </c>
      <c r="K32">
        <f t="shared" si="3"/>
        <v>2.8569159027941016</v>
      </c>
      <c r="L32">
        <f t="shared" si="4"/>
        <v>17.40775684885303</v>
      </c>
      <c r="M32">
        <f t="shared" si="5"/>
        <v>5.4324924444137751E-2</v>
      </c>
      <c r="N32">
        <f t="shared" si="6"/>
        <v>5.4324924444137751E-2</v>
      </c>
      <c r="O32">
        <f t="shared" si="7"/>
        <v>9.5536033168622053E-2</v>
      </c>
      <c r="P32">
        <f t="shared" si="8"/>
        <v>2.3931883076635647E-2</v>
      </c>
      <c r="Q32">
        <v>175.86040688719527</v>
      </c>
    </row>
    <row r="33" spans="1:17" x14ac:dyDescent="0.45">
      <c r="A33">
        <f t="shared" ref="A33:A55" si="10">+A32+1</f>
        <v>32</v>
      </c>
      <c r="B33">
        <v>0</v>
      </c>
      <c r="C33">
        <v>1.9390998321497768</v>
      </c>
      <c r="D33">
        <v>0.59513678901202693</v>
      </c>
      <c r="E33">
        <f t="shared" si="0"/>
        <v>23.462945011610643</v>
      </c>
      <c r="F33">
        <f t="shared" si="0"/>
        <v>-20.953852134617442</v>
      </c>
      <c r="G33">
        <f t="shared" si="0"/>
        <v>23.902149912575005</v>
      </c>
      <c r="H33">
        <f t="shared" si="9"/>
        <v>-40.631611157127921</v>
      </c>
      <c r="I33">
        <f t="shared" si="9"/>
        <v>14.22504874945399</v>
      </c>
      <c r="J33">
        <f t="shared" si="2"/>
        <v>-2.9436173960632885</v>
      </c>
      <c r="K33">
        <f t="shared" si="3"/>
        <v>2.9436173960632885</v>
      </c>
      <c r="L33">
        <f t="shared" si="4"/>
        <v>18.984396331772899</v>
      </c>
      <c r="M33">
        <f t="shared" si="5"/>
        <v>5.0039039628638399E-2</v>
      </c>
      <c r="N33">
        <f t="shared" si="6"/>
        <v>5.0039039628638399E-2</v>
      </c>
      <c r="O33">
        <f t="shared" si="7"/>
        <v>9.703069334482875E-2</v>
      </c>
      <c r="P33">
        <f t="shared" si="8"/>
        <v>2.9780073369833425E-2</v>
      </c>
      <c r="Q33">
        <v>193.90998321497767</v>
      </c>
    </row>
    <row r="34" spans="1:17" x14ac:dyDescent="0.45">
      <c r="A34">
        <f t="shared" si="10"/>
        <v>33</v>
      </c>
      <c r="B34">
        <v>0</v>
      </c>
      <c r="C34">
        <v>1.9032963382605834</v>
      </c>
      <c r="D34">
        <v>0.58472919552140223</v>
      </c>
      <c r="E34">
        <f t="shared" ref="E34:G55" si="11">+A$60</f>
        <v>23.462945011610643</v>
      </c>
      <c r="F34">
        <f t="shared" si="11"/>
        <v>-20.953852134617442</v>
      </c>
      <c r="G34">
        <f t="shared" si="11"/>
        <v>23.902149912575005</v>
      </c>
      <c r="H34">
        <f t="shared" si="9"/>
        <v>-39.881390040271086</v>
      </c>
      <c r="I34">
        <f t="shared" si="9"/>
        <v>13.976284889611938</v>
      </c>
      <c r="J34">
        <f t="shared" si="2"/>
        <v>-2.4421601390485055</v>
      </c>
      <c r="K34">
        <f t="shared" si="3"/>
        <v>2.4421601390485055</v>
      </c>
      <c r="L34">
        <f t="shared" si="4"/>
        <v>11.4978508931483</v>
      </c>
      <c r="M34">
        <f t="shared" si="5"/>
        <v>8.0013756649011572E-2</v>
      </c>
      <c r="N34">
        <f t="shared" si="6"/>
        <v>8.0013756649011572E-2</v>
      </c>
      <c r="O34">
        <f t="shared" si="7"/>
        <v>0.15228989004053714</v>
      </c>
      <c r="P34">
        <f t="shared" si="8"/>
        <v>4.6786379556021787E-2</v>
      </c>
      <c r="Q34">
        <v>190.32963382605834</v>
      </c>
    </row>
    <row r="35" spans="1:17" x14ac:dyDescent="0.45">
      <c r="A35">
        <f t="shared" si="10"/>
        <v>34</v>
      </c>
      <c r="B35">
        <v>0</v>
      </c>
      <c r="C35">
        <v>1.7918368976601318</v>
      </c>
      <c r="D35">
        <v>0.48380443816507096</v>
      </c>
      <c r="E35">
        <f t="shared" si="11"/>
        <v>23.462945011610643</v>
      </c>
      <c r="F35">
        <f t="shared" si="11"/>
        <v>-20.953852134617442</v>
      </c>
      <c r="G35">
        <f t="shared" si="11"/>
        <v>23.902149912575005</v>
      </c>
      <c r="H35">
        <f t="shared" si="9"/>
        <v>-37.545885402922046</v>
      </c>
      <c r="I35">
        <f t="shared" si="9"/>
        <v>11.563966209390651</v>
      </c>
      <c r="J35">
        <f t="shared" si="2"/>
        <v>-2.5189741819207523</v>
      </c>
      <c r="K35">
        <f t="shared" si="3"/>
        <v>2.5189741819207523</v>
      </c>
      <c r="L35">
        <f t="shared" si="4"/>
        <v>12.415853721507998</v>
      </c>
      <c r="M35">
        <f t="shared" si="5"/>
        <v>7.4538677952102464E-2</v>
      </c>
      <c r="N35">
        <f t="shared" si="6"/>
        <v>7.4538677952102464E-2</v>
      </c>
      <c r="O35">
        <f t="shared" si="7"/>
        <v>0.13356115345738295</v>
      </c>
      <c r="P35">
        <f t="shared" si="8"/>
        <v>3.6062143208184093E-2</v>
      </c>
      <c r="Q35">
        <v>179.18368976601317</v>
      </c>
    </row>
    <row r="36" spans="1:17" x14ac:dyDescent="0.45">
      <c r="A36">
        <f t="shared" si="10"/>
        <v>35</v>
      </c>
      <c r="B36">
        <v>0</v>
      </c>
      <c r="C36">
        <v>1.6537289274809581</v>
      </c>
      <c r="D36">
        <v>0.34188525269437503</v>
      </c>
      <c r="E36">
        <f t="shared" si="11"/>
        <v>23.462945011610643</v>
      </c>
      <c r="F36">
        <f t="shared" si="11"/>
        <v>-20.953852134617442</v>
      </c>
      <c r="G36">
        <f t="shared" si="11"/>
        <v>23.902149912575005</v>
      </c>
      <c r="H36">
        <f t="shared" si="9"/>
        <v>-34.651991417175488</v>
      </c>
      <c r="I36">
        <f t="shared" si="9"/>
        <v>8.1717925627995402</v>
      </c>
      <c r="J36">
        <f t="shared" si="2"/>
        <v>-3.0172538427653048</v>
      </c>
      <c r="K36">
        <f t="shared" si="3"/>
        <v>3.0172538427653048</v>
      </c>
      <c r="L36">
        <f t="shared" si="4"/>
        <v>20.435096570910311</v>
      </c>
      <c r="M36">
        <f t="shared" si="5"/>
        <v>4.6652460682500757E-2</v>
      </c>
      <c r="N36">
        <f t="shared" si="6"/>
        <v>4.6652460682500757E-2</v>
      </c>
      <c r="O36">
        <f t="shared" si="7"/>
        <v>7.7150523768819548E-2</v>
      </c>
      <c r="P36">
        <f t="shared" si="8"/>
        <v>1.5949788309251166E-2</v>
      </c>
      <c r="Q36">
        <v>165.37289274809581</v>
      </c>
    </row>
    <row r="37" spans="1:17" x14ac:dyDescent="0.45">
      <c r="A37">
        <f t="shared" si="10"/>
        <v>36</v>
      </c>
      <c r="B37">
        <v>0</v>
      </c>
      <c r="C37">
        <v>1.7133343928043712</v>
      </c>
      <c r="D37">
        <v>0.43814858419221442</v>
      </c>
      <c r="E37">
        <f t="shared" si="11"/>
        <v>23.462945011610643</v>
      </c>
      <c r="F37">
        <f t="shared" si="11"/>
        <v>-20.953852134617442</v>
      </c>
      <c r="G37">
        <f t="shared" si="11"/>
        <v>23.902149912575005</v>
      </c>
      <c r="H37">
        <f t="shared" si="9"/>
        <v>-35.900955523977352</v>
      </c>
      <c r="I37">
        <f t="shared" si="9"/>
        <v>10.472693143344801</v>
      </c>
      <c r="J37">
        <f t="shared" si="2"/>
        <v>-1.9653173690219088</v>
      </c>
      <c r="K37">
        <f t="shared" si="3"/>
        <v>1.9653173690219088</v>
      </c>
      <c r="L37">
        <f t="shared" si="4"/>
        <v>7.1371773497518429</v>
      </c>
      <c r="M37">
        <f t="shared" si="5"/>
        <v>0.12289273749582177</v>
      </c>
      <c r="N37">
        <f t="shared" si="6"/>
        <v>0.12289273749582177</v>
      </c>
      <c r="O37">
        <f t="shared" si="7"/>
        <v>0.21055635377747078</v>
      </c>
      <c r="P37">
        <f t="shared" si="8"/>
        <v>5.3845278941299771E-2</v>
      </c>
      <c r="Q37">
        <v>171.33343928043712</v>
      </c>
    </row>
    <row r="38" spans="1:17" x14ac:dyDescent="0.45">
      <c r="A38">
        <f t="shared" si="10"/>
        <v>37</v>
      </c>
      <c r="B38">
        <v>0</v>
      </c>
      <c r="C38">
        <v>1.812573314027212</v>
      </c>
      <c r="D38">
        <v>0.47410766388096659</v>
      </c>
      <c r="E38">
        <f t="shared" si="11"/>
        <v>23.462945011610643</v>
      </c>
      <c r="F38">
        <f t="shared" si="11"/>
        <v>-20.953852134617442</v>
      </c>
      <c r="G38">
        <f t="shared" si="11"/>
        <v>23.902149912575005</v>
      </c>
      <c r="H38">
        <f t="shared" si="9"/>
        <v>-37.980393205279704</v>
      </c>
      <c r="I38">
        <f t="shared" si="9"/>
        <v>11.332192456783586</v>
      </c>
      <c r="J38">
        <f t="shared" si="2"/>
        <v>-3.185255736885475</v>
      </c>
      <c r="K38">
        <f t="shared" si="3"/>
        <v>3.185255736885475</v>
      </c>
      <c r="L38">
        <f t="shared" si="4"/>
        <v>24.173469663266456</v>
      </c>
      <c r="M38">
        <f t="shared" si="5"/>
        <v>3.9724361137996662E-2</v>
      </c>
      <c r="N38">
        <f t="shared" si="6"/>
        <v>3.9724361137996662E-2</v>
      </c>
      <c r="O38">
        <f t="shared" si="7"/>
        <v>7.20033169155124E-2</v>
      </c>
      <c r="P38">
        <f t="shared" si="8"/>
        <v>1.8833624058299452E-2</v>
      </c>
      <c r="Q38">
        <v>181.25733140272121</v>
      </c>
    </row>
    <row r="39" spans="1:17" x14ac:dyDescent="0.45">
      <c r="A39">
        <f t="shared" si="10"/>
        <v>38</v>
      </c>
      <c r="B39">
        <v>0</v>
      </c>
      <c r="C39">
        <v>1.9487325514541178</v>
      </c>
      <c r="D39">
        <v>0.65214135645408688</v>
      </c>
      <c r="E39">
        <f t="shared" si="11"/>
        <v>23.462945011610643</v>
      </c>
      <c r="F39">
        <f t="shared" si="11"/>
        <v>-20.953852134617442</v>
      </c>
      <c r="G39">
        <f t="shared" si="11"/>
        <v>23.902149912575005</v>
      </c>
      <c r="H39">
        <f t="shared" si="9"/>
        <v>-40.833453733085364</v>
      </c>
      <c r="I39">
        <f t="shared" si="9"/>
        <v>15.587580466155599</v>
      </c>
      <c r="J39">
        <f t="shared" si="2"/>
        <v>-1.7829282553191224</v>
      </c>
      <c r="K39">
        <f t="shared" si="3"/>
        <v>1.7829282553191224</v>
      </c>
      <c r="L39">
        <f t="shared" si="4"/>
        <v>5.947246000332294</v>
      </c>
      <c r="M39">
        <f t="shared" si="5"/>
        <v>0.14394193036379724</v>
      </c>
      <c r="N39">
        <f t="shared" si="6"/>
        <v>0.14394193036379724</v>
      </c>
      <c r="O39">
        <f t="shared" si="7"/>
        <v>0.28050432521907354</v>
      </c>
      <c r="P39">
        <f t="shared" si="8"/>
        <v>9.3870485718066443E-2</v>
      </c>
      <c r="Q39">
        <v>194.87325514541178</v>
      </c>
    </row>
    <row r="40" spans="1:17" x14ac:dyDescent="0.45">
      <c r="A40">
        <f t="shared" si="10"/>
        <v>39</v>
      </c>
      <c r="B40">
        <v>0</v>
      </c>
      <c r="C40">
        <v>2.0125096166706005</v>
      </c>
      <c r="D40">
        <v>0.65707217773677773</v>
      </c>
      <c r="E40">
        <f t="shared" si="11"/>
        <v>23.462945011610643</v>
      </c>
      <c r="F40">
        <f t="shared" si="11"/>
        <v>-20.953852134617442</v>
      </c>
      <c r="G40">
        <f t="shared" si="11"/>
        <v>23.902149912575005</v>
      </c>
      <c r="H40">
        <f t="shared" si="9"/>
        <v>-42.169828927211391</v>
      </c>
      <c r="I40">
        <f t="shared" si="9"/>
        <v>15.705437695646591</v>
      </c>
      <c r="J40">
        <f t="shared" si="2"/>
        <v>-3.0014462199541576</v>
      </c>
      <c r="K40">
        <f t="shared" si="3"/>
        <v>3.0014462199541576</v>
      </c>
      <c r="L40">
        <f t="shared" si="4"/>
        <v>20.114606042579577</v>
      </c>
      <c r="M40">
        <f t="shared" si="5"/>
        <v>4.7360580537633833E-2</v>
      </c>
      <c r="N40">
        <f t="shared" si="6"/>
        <v>4.7360580537633833E-2</v>
      </c>
      <c r="O40">
        <f t="shared" si="7"/>
        <v>9.5313623783090565E-2</v>
      </c>
      <c r="P40">
        <f t="shared" si="8"/>
        <v>3.1119319792741115E-2</v>
      </c>
      <c r="Q40">
        <v>201.25096166706004</v>
      </c>
    </row>
    <row r="41" spans="1:17" x14ac:dyDescent="0.45">
      <c r="A41">
        <f t="shared" si="10"/>
        <v>40</v>
      </c>
      <c r="B41">
        <v>0</v>
      </c>
      <c r="C41">
        <v>2.0002287079746992</v>
      </c>
      <c r="D41">
        <v>0.58609367557759906</v>
      </c>
      <c r="E41">
        <f t="shared" si="11"/>
        <v>23.462945011610643</v>
      </c>
      <c r="F41">
        <f t="shared" si="11"/>
        <v>-20.953852134617442</v>
      </c>
      <c r="G41">
        <f t="shared" si="11"/>
        <v>23.902149912575005</v>
      </c>
      <c r="H41">
        <f t="shared" si="9"/>
        <v>-41.912496582318738</v>
      </c>
      <c r="I41">
        <f t="shared" si="9"/>
        <v>14.008898896467873</v>
      </c>
      <c r="J41">
        <f t="shared" si="2"/>
        <v>-4.4406526742402228</v>
      </c>
      <c r="K41">
        <f t="shared" si="3"/>
        <v>4.4406526742402228</v>
      </c>
      <c r="L41">
        <f t="shared" si="4"/>
        <v>84.830290154773976</v>
      </c>
      <c r="M41">
        <f t="shared" si="5"/>
        <v>1.1650898513761799E-2</v>
      </c>
      <c r="N41">
        <f t="shared" si="6"/>
        <v>1.1650898513761799E-2</v>
      </c>
      <c r="O41">
        <f t="shared" si="7"/>
        <v>2.3304461680926106E-2</v>
      </c>
      <c r="P41">
        <f t="shared" si="8"/>
        <v>6.8285179337122387E-3</v>
      </c>
      <c r="Q41">
        <v>200.02287079746992</v>
      </c>
    </row>
    <row r="42" spans="1:17" x14ac:dyDescent="0.45">
      <c r="A42">
        <f t="shared" si="10"/>
        <v>41</v>
      </c>
      <c r="B42">
        <v>0</v>
      </c>
      <c r="C42">
        <v>1.8348521945710783</v>
      </c>
      <c r="D42">
        <v>0.45830143952685254</v>
      </c>
      <c r="E42">
        <f t="shared" si="11"/>
        <v>23.462945011610643</v>
      </c>
      <c r="F42">
        <f t="shared" si="11"/>
        <v>-20.953852134617442</v>
      </c>
      <c r="G42">
        <f t="shared" si="11"/>
        <v>23.902149912575005</v>
      </c>
      <c r="H42">
        <f t="shared" si="9"/>
        <v>-38.447221573920686</v>
      </c>
      <c r="I42">
        <f t="shared" si="9"/>
        <v>10.954389712719758</v>
      </c>
      <c r="J42">
        <f t="shared" si="2"/>
        <v>-4.0298868495902855</v>
      </c>
      <c r="K42">
        <f t="shared" si="3"/>
        <v>4.0298868495902855</v>
      </c>
      <c r="L42">
        <f t="shared" si="4"/>
        <v>56.254545662110381</v>
      </c>
      <c r="M42">
        <f t="shared" si="5"/>
        <v>1.746586211515036E-2</v>
      </c>
      <c r="N42">
        <f t="shared" si="6"/>
        <v>1.746586211515036E-2</v>
      </c>
      <c r="O42">
        <f t="shared" si="7"/>
        <v>3.2047275432059492E-2</v>
      </c>
      <c r="P42">
        <f t="shared" si="8"/>
        <v>8.004629749950927E-3</v>
      </c>
      <c r="Q42">
        <v>183.48521945710783</v>
      </c>
    </row>
    <row r="43" spans="1:17" x14ac:dyDescent="0.45">
      <c r="A43">
        <f t="shared" si="10"/>
        <v>42</v>
      </c>
      <c r="B43">
        <v>0</v>
      </c>
      <c r="C43">
        <v>2.0029563755692212</v>
      </c>
      <c r="D43">
        <v>0.61968240187719892</v>
      </c>
      <c r="E43">
        <f t="shared" si="11"/>
        <v>23.462945011610643</v>
      </c>
      <c r="F43">
        <f t="shared" si="11"/>
        <v>-20.953852134617442</v>
      </c>
      <c r="G43">
        <f t="shared" si="11"/>
        <v>23.902149912575005</v>
      </c>
      <c r="H43">
        <f t="shared" si="9"/>
        <v>-41.969651725766738</v>
      </c>
      <c r="I43">
        <f t="shared" si="9"/>
        <v>14.81174166785336</v>
      </c>
      <c r="J43">
        <f t="shared" si="2"/>
        <v>-3.6949650463027357</v>
      </c>
      <c r="K43">
        <f t="shared" si="3"/>
        <v>3.6949650463027357</v>
      </c>
      <c r="L43">
        <f t="shared" si="4"/>
        <v>40.244165880996121</v>
      </c>
      <c r="M43">
        <f t="shared" si="5"/>
        <v>2.4245853410767248E-2</v>
      </c>
      <c r="N43">
        <f t="shared" si="6"/>
        <v>2.4245853410767248E-2</v>
      </c>
      <c r="O43">
        <f t="shared" si="7"/>
        <v>4.856338667021301E-2</v>
      </c>
      <c r="P43">
        <f t="shared" si="8"/>
        <v>1.5024728677146723E-2</v>
      </c>
      <c r="Q43">
        <v>200.29563755692212</v>
      </c>
    </row>
    <row r="44" spans="1:17" x14ac:dyDescent="0.45">
      <c r="A44">
        <f t="shared" si="10"/>
        <v>43</v>
      </c>
      <c r="B44">
        <v>0</v>
      </c>
      <c r="C44">
        <v>1.8394634610872</v>
      </c>
      <c r="D44">
        <v>0.48356780660703869</v>
      </c>
      <c r="E44">
        <f t="shared" si="11"/>
        <v>23.462945011610643</v>
      </c>
      <c r="F44">
        <f t="shared" si="11"/>
        <v>-20.953852134617442</v>
      </c>
      <c r="G44">
        <f t="shared" si="11"/>
        <v>23.902149912575005</v>
      </c>
      <c r="H44">
        <f t="shared" si="9"/>
        <v>-38.543845370652818</v>
      </c>
      <c r="I44">
        <f t="shared" si="9"/>
        <v>11.558310206416516</v>
      </c>
      <c r="J44">
        <f t="shared" si="2"/>
        <v>-3.5225901526256589</v>
      </c>
      <c r="K44">
        <f t="shared" si="3"/>
        <v>3.5225901526256589</v>
      </c>
      <c r="L44">
        <f t="shared" si="4"/>
        <v>33.872048715868274</v>
      </c>
      <c r="M44">
        <f t="shared" si="5"/>
        <v>2.867626184362828E-2</v>
      </c>
      <c r="N44">
        <f t="shared" si="6"/>
        <v>2.867626184362828E-2</v>
      </c>
      <c r="O44">
        <f t="shared" si="7"/>
        <v>5.2748935861923286E-2</v>
      </c>
      <c r="P44">
        <f t="shared" si="8"/>
        <v>1.3866917041412442E-2</v>
      </c>
      <c r="Q44">
        <v>183.94634610872001</v>
      </c>
    </row>
    <row r="45" spans="1:17" x14ac:dyDescent="0.45">
      <c r="A45">
        <f t="shared" si="10"/>
        <v>44</v>
      </c>
      <c r="B45">
        <v>0</v>
      </c>
      <c r="C45">
        <v>1.7902937678358828</v>
      </c>
      <c r="D45">
        <v>0.48640934226649024</v>
      </c>
      <c r="E45">
        <f t="shared" si="11"/>
        <v>23.462945011610643</v>
      </c>
      <c r="F45">
        <f t="shared" si="11"/>
        <v>-20.953852134617442</v>
      </c>
      <c r="G45">
        <f t="shared" si="11"/>
        <v>23.902149912575005</v>
      </c>
      <c r="H45">
        <f t="shared" si="9"/>
        <v>-37.513550888760214</v>
      </c>
      <c r="I45">
        <f t="shared" si="9"/>
        <v>11.626229017730656</v>
      </c>
      <c r="J45">
        <f t="shared" si="2"/>
        <v>-2.4243768594189152</v>
      </c>
      <c r="K45">
        <f t="shared" si="3"/>
        <v>2.4243768594189152</v>
      </c>
      <c r="L45">
        <f t="shared" si="4"/>
        <v>11.295188735367457</v>
      </c>
      <c r="M45">
        <f t="shared" si="5"/>
        <v>8.1332627056262402E-2</v>
      </c>
      <c r="N45">
        <f t="shared" si="6"/>
        <v>8.1332627056262402E-2</v>
      </c>
      <c r="O45">
        <f t="shared" si="7"/>
        <v>0.14560929534054667</v>
      </c>
      <c r="P45">
        <f t="shared" si="8"/>
        <v>3.9560949631242341E-2</v>
      </c>
      <c r="Q45">
        <v>179.02937678358828</v>
      </c>
    </row>
    <row r="46" spans="1:17" x14ac:dyDescent="0.45">
      <c r="A46">
        <f t="shared" si="10"/>
        <v>45</v>
      </c>
      <c r="B46">
        <v>0</v>
      </c>
      <c r="C46">
        <v>2.1043538990238138</v>
      </c>
      <c r="D46">
        <v>0.76695093090472399</v>
      </c>
      <c r="E46">
        <f t="shared" si="11"/>
        <v>23.462945011610643</v>
      </c>
      <c r="F46">
        <f t="shared" si="11"/>
        <v>-20.953852134617442</v>
      </c>
      <c r="G46">
        <f t="shared" si="11"/>
        <v>23.902149912575005</v>
      </c>
      <c r="H46">
        <f t="shared" si="9"/>
        <v>-44.094320439050676</v>
      </c>
      <c r="I46">
        <f t="shared" si="9"/>
        <v>18.331776126073667</v>
      </c>
      <c r="J46">
        <f t="shared" si="2"/>
        <v>-2.2995993013663671</v>
      </c>
      <c r="K46">
        <f t="shared" si="3"/>
        <v>2.2995993013663671</v>
      </c>
      <c r="L46">
        <f t="shared" si="4"/>
        <v>9.970186614150883</v>
      </c>
      <c r="M46">
        <f t="shared" si="5"/>
        <v>9.1156152139660052E-2</v>
      </c>
      <c r="N46">
        <f t="shared" si="6"/>
        <v>9.1156152139660052E-2</v>
      </c>
      <c r="O46">
        <f t="shared" si="7"/>
        <v>0.19182480417510159</v>
      </c>
      <c r="P46">
        <f t="shared" si="8"/>
        <v>6.991229574120493E-2</v>
      </c>
      <c r="Q46">
        <v>210.43538990238139</v>
      </c>
    </row>
    <row r="47" spans="1:17" x14ac:dyDescent="0.45">
      <c r="A47">
        <f t="shared" si="10"/>
        <v>46</v>
      </c>
      <c r="B47">
        <v>0</v>
      </c>
      <c r="C47">
        <v>1.9062979154987343</v>
      </c>
      <c r="D47">
        <v>0.54046210249318771</v>
      </c>
      <c r="E47">
        <f t="shared" si="11"/>
        <v>23.462945011610643</v>
      </c>
      <c r="F47">
        <f t="shared" si="11"/>
        <v>-20.953852134617442</v>
      </c>
      <c r="G47">
        <f t="shared" si="11"/>
        <v>23.902149912575005</v>
      </c>
      <c r="H47">
        <f t="shared" si="9"/>
        <v>-39.944284645889937</v>
      </c>
      <c r="I47">
        <f t="shared" si="9"/>
        <v>12.91820619585765</v>
      </c>
      <c r="J47">
        <f t="shared" si="2"/>
        <v>-3.5631334384216444</v>
      </c>
      <c r="K47">
        <f t="shared" si="3"/>
        <v>3.5631334384216444</v>
      </c>
      <c r="L47">
        <f t="shared" si="4"/>
        <v>35.273551662318681</v>
      </c>
      <c r="M47">
        <f t="shared" si="5"/>
        <v>2.7568295746424238E-2</v>
      </c>
      <c r="N47">
        <f t="shared" si="6"/>
        <v>2.7568295746424238E-2</v>
      </c>
      <c r="O47">
        <f t="shared" si="7"/>
        <v>5.2553384715261151E-2</v>
      </c>
      <c r="P47">
        <f t="shared" si="8"/>
        <v>1.4899619081266448E-2</v>
      </c>
      <c r="Q47">
        <v>190.62979154987343</v>
      </c>
    </row>
    <row r="48" spans="1:17" x14ac:dyDescent="0.45">
      <c r="A48">
        <f t="shared" si="10"/>
        <v>47</v>
      </c>
      <c r="B48">
        <v>0</v>
      </c>
      <c r="C48">
        <v>1.6852459476912531</v>
      </c>
      <c r="D48">
        <v>0.39050769589998824</v>
      </c>
      <c r="E48">
        <f t="shared" si="11"/>
        <v>23.462945011610643</v>
      </c>
      <c r="F48">
        <f t="shared" si="11"/>
        <v>-20.953852134617442</v>
      </c>
      <c r="G48">
        <f t="shared" si="11"/>
        <v>23.902149912575005</v>
      </c>
      <c r="H48">
        <f t="shared" si="9"/>
        <v>-35.312394398385756</v>
      </c>
      <c r="I48">
        <f t="shared" si="9"/>
        <v>9.3339734894157704</v>
      </c>
      <c r="J48">
        <f t="shared" si="2"/>
        <v>-2.5154758973593427</v>
      </c>
      <c r="K48">
        <f t="shared" si="3"/>
        <v>2.5154758973593427</v>
      </c>
      <c r="L48">
        <f t="shared" si="4"/>
        <v>12.372495416180614</v>
      </c>
      <c r="M48">
        <f t="shared" si="5"/>
        <v>7.4780358405657624E-2</v>
      </c>
      <c r="N48">
        <f t="shared" si="6"/>
        <v>7.4780358405657624E-2</v>
      </c>
      <c r="O48">
        <f t="shared" si="7"/>
        <v>0.12602329597003406</v>
      </c>
      <c r="P48">
        <f t="shared" si="8"/>
        <v>2.9202305459568676E-2</v>
      </c>
      <c r="Q48">
        <v>168.52459476912531</v>
      </c>
    </row>
    <row r="49" spans="1:23" x14ac:dyDescent="0.45">
      <c r="A49">
        <f t="shared" si="10"/>
        <v>48</v>
      </c>
      <c r="B49">
        <v>0</v>
      </c>
      <c r="C49">
        <v>2.1078656872068704</v>
      </c>
      <c r="D49">
        <v>0.64456403794020478</v>
      </c>
      <c r="E49">
        <f t="shared" si="11"/>
        <v>23.462945011610643</v>
      </c>
      <c r="F49">
        <f t="shared" si="11"/>
        <v>-20.953852134617442</v>
      </c>
      <c r="G49">
        <f t="shared" si="11"/>
        <v>23.902149912575005</v>
      </c>
      <c r="H49">
        <f t="shared" si="9"/>
        <v>-44.16790592936654</v>
      </c>
      <c r="I49">
        <f t="shared" si="9"/>
        <v>15.406466263101459</v>
      </c>
      <c r="J49">
        <f t="shared" si="2"/>
        <v>-5.2984946546544389</v>
      </c>
      <c r="K49">
        <f t="shared" si="3"/>
        <v>5.2984946546544389</v>
      </c>
      <c r="L49">
        <f t="shared" si="4"/>
        <v>200.03546076457346</v>
      </c>
      <c r="M49">
        <f t="shared" si="5"/>
        <v>4.9742468129593802E-3</v>
      </c>
      <c r="N49">
        <f t="shared" si="6"/>
        <v>4.9742468129593802E-3</v>
      </c>
      <c r="O49">
        <f t="shared" si="7"/>
        <v>1.0485044176735209E-2</v>
      </c>
      <c r="P49">
        <f t="shared" si="8"/>
        <v>3.2062206114722926E-3</v>
      </c>
      <c r="Q49">
        <v>210.78656872068706</v>
      </c>
    </row>
    <row r="50" spans="1:23" x14ac:dyDescent="0.45">
      <c r="A50">
        <f t="shared" si="10"/>
        <v>49</v>
      </c>
      <c r="B50">
        <v>0</v>
      </c>
      <c r="C50">
        <v>2.0044823435801931</v>
      </c>
      <c r="D50">
        <v>0.62102127031137588</v>
      </c>
      <c r="E50">
        <f t="shared" si="11"/>
        <v>23.462945011610643</v>
      </c>
      <c r="F50">
        <f t="shared" si="11"/>
        <v>-20.953852134617442</v>
      </c>
      <c r="G50">
        <f t="shared" si="11"/>
        <v>23.902149912575005</v>
      </c>
      <c r="H50">
        <f t="shared" si="9"/>
        <v>-42.001626633830803</v>
      </c>
      <c r="I50">
        <f t="shared" si="9"/>
        <v>14.843743501880272</v>
      </c>
      <c r="J50">
        <f t="shared" si="2"/>
        <v>-3.6949381203398879</v>
      </c>
      <c r="K50">
        <f t="shared" si="3"/>
        <v>3.6949381203398879</v>
      </c>
      <c r="L50">
        <f t="shared" si="4"/>
        <v>40.243082282669299</v>
      </c>
      <c r="M50">
        <f t="shared" si="5"/>
        <v>2.4246490433141286E-2</v>
      </c>
      <c r="N50">
        <f t="shared" si="6"/>
        <v>2.4246490433141286E-2</v>
      </c>
      <c r="O50">
        <f t="shared" si="7"/>
        <v>4.8601661967017776E-2</v>
      </c>
      <c r="P50">
        <f t="shared" si="8"/>
        <v>1.5057586289382023E-2</v>
      </c>
      <c r="Q50">
        <v>200.44823435801931</v>
      </c>
    </row>
    <row r="51" spans="1:23" x14ac:dyDescent="0.45">
      <c r="A51">
        <f t="shared" si="10"/>
        <v>50</v>
      </c>
      <c r="B51">
        <v>0</v>
      </c>
      <c r="C51">
        <v>1.8901104079838023</v>
      </c>
      <c r="D51">
        <v>0.58467735118960951</v>
      </c>
      <c r="E51">
        <f t="shared" si="11"/>
        <v>23.462945011610643</v>
      </c>
      <c r="F51">
        <f t="shared" si="11"/>
        <v>-20.953852134617442</v>
      </c>
      <c r="G51">
        <f t="shared" si="11"/>
        <v>23.902149912575005</v>
      </c>
      <c r="H51">
        <f t="shared" si="9"/>
        <v>-39.605094006994037</v>
      </c>
      <c r="I51">
        <f t="shared" si="9"/>
        <v>13.97504569862131</v>
      </c>
      <c r="J51">
        <f t="shared" si="2"/>
        <v>-2.1671032967620842</v>
      </c>
      <c r="K51">
        <f t="shared" si="3"/>
        <v>2.1671032967620842</v>
      </c>
      <c r="L51">
        <f t="shared" si="4"/>
        <v>8.7329506004448731</v>
      </c>
      <c r="M51">
        <f t="shared" si="5"/>
        <v>0.10274376610462731</v>
      </c>
      <c r="N51">
        <f t="shared" si="6"/>
        <v>0.10274376610462731</v>
      </c>
      <c r="O51">
        <f t="shared" si="7"/>
        <v>0.19419706166980946</v>
      </c>
      <c r="P51">
        <f t="shared" si="8"/>
        <v>6.0071953017298278E-2</v>
      </c>
      <c r="Q51">
        <v>189.01104079838024</v>
      </c>
    </row>
    <row r="52" spans="1:23" x14ac:dyDescent="0.45">
      <c r="A52">
        <f t="shared" si="10"/>
        <v>51</v>
      </c>
      <c r="B52">
        <v>0</v>
      </c>
      <c r="C52">
        <v>1.9290702167415494</v>
      </c>
      <c r="D52">
        <v>0.57396503727034365</v>
      </c>
      <c r="E52">
        <f t="shared" si="11"/>
        <v>23.462945011610643</v>
      </c>
      <c r="F52">
        <f t="shared" si="11"/>
        <v>-20.953852134617442</v>
      </c>
      <c r="G52">
        <f t="shared" si="11"/>
        <v>23.902149912575005</v>
      </c>
      <c r="H52">
        <f t="shared" si="9"/>
        <v>-40.421452078896849</v>
      </c>
      <c r="I52">
        <f t="shared" si="9"/>
        <v>13.718998365412455</v>
      </c>
      <c r="J52">
        <f t="shared" si="2"/>
        <v>-3.239508701873751</v>
      </c>
      <c r="K52">
        <f t="shared" si="3"/>
        <v>3.239508701873751</v>
      </c>
      <c r="L52">
        <f t="shared" si="4"/>
        <v>25.521180158782634</v>
      </c>
      <c r="M52">
        <f t="shared" si="5"/>
        <v>3.7705712717646334E-2</v>
      </c>
      <c r="N52">
        <f t="shared" si="6"/>
        <v>3.7705712717646334E-2</v>
      </c>
      <c r="O52">
        <f t="shared" si="7"/>
        <v>7.2736967404624611E-2</v>
      </c>
      <c r="P52">
        <f t="shared" si="8"/>
        <v>2.1641760805288748E-2</v>
      </c>
      <c r="Q52">
        <v>192.90702167415495</v>
      </c>
    </row>
    <row r="53" spans="1:23" x14ac:dyDescent="0.45">
      <c r="A53">
        <f t="shared" si="10"/>
        <v>52</v>
      </c>
      <c r="B53">
        <v>0</v>
      </c>
      <c r="C53">
        <v>1.7760297506928631</v>
      </c>
      <c r="D53">
        <v>0.46476484950960689</v>
      </c>
      <c r="E53">
        <f t="shared" si="11"/>
        <v>23.462945011610643</v>
      </c>
      <c r="F53">
        <f t="shared" si="11"/>
        <v>-20.953852134617442</v>
      </c>
      <c r="G53">
        <f t="shared" si="11"/>
        <v>23.902149912575005</v>
      </c>
      <c r="H53">
        <f t="shared" si="9"/>
        <v>-37.214664782699735</v>
      </c>
      <c r="I53">
        <f t="shared" si="9"/>
        <v>11.108879107073985</v>
      </c>
      <c r="J53">
        <f t="shared" si="2"/>
        <v>-2.6428406640151074</v>
      </c>
      <c r="K53">
        <f t="shared" si="3"/>
        <v>2.6428406640151074</v>
      </c>
      <c r="L53">
        <f t="shared" si="4"/>
        <v>14.05306700340924</v>
      </c>
      <c r="M53">
        <f t="shared" si="5"/>
        <v>6.6431644778669932E-2</v>
      </c>
      <c r="N53">
        <f t="shared" si="6"/>
        <v>6.6431644778669932E-2</v>
      </c>
      <c r="O53">
        <f t="shared" si="7"/>
        <v>0.11798457751437799</v>
      </c>
      <c r="P53">
        <f t="shared" si="8"/>
        <v>3.0875093388234194E-2</v>
      </c>
      <c r="Q53">
        <v>177.60297506928632</v>
      </c>
    </row>
    <row r="54" spans="1:23" x14ac:dyDescent="0.45">
      <c r="A54">
        <f t="shared" si="10"/>
        <v>53</v>
      </c>
      <c r="B54">
        <v>0</v>
      </c>
      <c r="C54">
        <v>1.6215635158395483</v>
      </c>
      <c r="D54">
        <v>0.35144336794293118</v>
      </c>
      <c r="E54">
        <f t="shared" si="11"/>
        <v>23.462945011610643</v>
      </c>
      <c r="F54">
        <f t="shared" si="11"/>
        <v>-20.953852134617442</v>
      </c>
      <c r="G54">
        <f t="shared" si="11"/>
        <v>23.902149912575005</v>
      </c>
      <c r="H54">
        <f t="shared" si="9"/>
        <v>-33.978002137792281</v>
      </c>
      <c r="I54">
        <f t="shared" si="9"/>
        <v>8.4002520663521985</v>
      </c>
      <c r="J54">
        <f t="shared" si="2"/>
        <v>-2.1148050598294397</v>
      </c>
      <c r="K54">
        <f t="shared" si="3"/>
        <v>2.1148050598294397</v>
      </c>
      <c r="L54">
        <f t="shared" si="4"/>
        <v>8.2879699503549205</v>
      </c>
      <c r="M54">
        <f t="shared" si="5"/>
        <v>0.10766615367460218</v>
      </c>
      <c r="N54">
        <f t="shared" si="6"/>
        <v>0.10766615367460218</v>
      </c>
      <c r="O54">
        <f t="shared" si="7"/>
        <v>0.17458750668950901</v>
      </c>
      <c r="P54">
        <f t="shared" si="8"/>
        <v>3.7838555660863388E-2</v>
      </c>
      <c r="Q54">
        <v>162.15635158395483</v>
      </c>
    </row>
    <row r="55" spans="1:23" x14ac:dyDescent="0.45">
      <c r="A55">
        <f t="shared" si="10"/>
        <v>54</v>
      </c>
      <c r="B55">
        <v>0</v>
      </c>
      <c r="C55">
        <v>1.904599893144536</v>
      </c>
      <c r="D55">
        <v>0.52127405013502992</v>
      </c>
      <c r="E55">
        <f t="shared" si="11"/>
        <v>23.462945011610643</v>
      </c>
      <c r="F55">
        <f t="shared" si="11"/>
        <v>-20.953852134617442</v>
      </c>
      <c r="G55">
        <f t="shared" si="11"/>
        <v>23.902149912575005</v>
      </c>
      <c r="H55">
        <f t="shared" si="9"/>
        <v>-39.908704536558787</v>
      </c>
      <c r="I55">
        <f t="shared" si="9"/>
        <v>12.459570491862625</v>
      </c>
      <c r="J55">
        <f t="shared" si="2"/>
        <v>-3.9861890330855196</v>
      </c>
      <c r="K55">
        <f t="shared" si="3"/>
        <v>3.9861890330855196</v>
      </c>
      <c r="L55">
        <f t="shared" si="4"/>
        <v>53.849280002479503</v>
      </c>
      <c r="M55">
        <f t="shared" si="5"/>
        <v>1.8231779887626497E-2</v>
      </c>
      <c r="N55">
        <f t="shared" si="6"/>
        <v>1.8231779887626497E-2</v>
      </c>
      <c r="O55">
        <f t="shared" si="7"/>
        <v>3.4724246025808127E-2</v>
      </c>
      <c r="P55">
        <f t="shared" si="8"/>
        <v>9.5037537431934445E-3</v>
      </c>
      <c r="Q55">
        <v>190.45998931445359</v>
      </c>
    </row>
    <row r="56" spans="1:23" x14ac:dyDescent="0.45">
      <c r="N56">
        <f>AVERAGE(N2:N55)</f>
        <v>-1.9294879218947655E-3</v>
      </c>
      <c r="O56">
        <f>AVERAGE(O2:O55)</f>
        <v>1.6107787498708978E-3</v>
      </c>
      <c r="P56">
        <f>AVERAGE(P2:P55)</f>
        <v>-1.6590715297388078E-3</v>
      </c>
    </row>
    <row r="57" spans="1:23" x14ac:dyDescent="0.45">
      <c r="N57">
        <v>0.5</v>
      </c>
      <c r="O57">
        <v>0.5</v>
      </c>
      <c r="P57">
        <v>0.5</v>
      </c>
    </row>
    <row r="58" spans="1:23" x14ac:dyDescent="0.45">
      <c r="N58">
        <f>+A60-N57*N56</f>
        <v>23.463909755571589</v>
      </c>
      <c r="O58">
        <f>+B60-O57*O56</f>
        <v>-20.954657523992378</v>
      </c>
      <c r="P58">
        <f>+C60-P57*P56</f>
        <v>23.902979448339874</v>
      </c>
    </row>
    <row r="60" spans="1:23" x14ac:dyDescent="0.45">
      <c r="A60">
        <v>23.462945011610643</v>
      </c>
      <c r="B60">
        <v>-20.953852134617442</v>
      </c>
      <c r="C60">
        <v>23.902149912575005</v>
      </c>
      <c r="D60">
        <f>+N56</f>
        <v>-1.9294879218947655E-3</v>
      </c>
      <c r="E60">
        <f>+O56</f>
        <v>1.6107787498708978E-3</v>
      </c>
      <c r="F60">
        <f>+P56</f>
        <v>-1.6590715297388078E-3</v>
      </c>
      <c r="I60">
        <v>23.462945011610643</v>
      </c>
      <c r="J60">
        <v>-20.953852134617442</v>
      </c>
      <c r="K60">
        <v>23.902149912575005</v>
      </c>
      <c r="L60">
        <v>-1.9294879218947655E-3</v>
      </c>
      <c r="M60">
        <v>1.6107787498708978E-3</v>
      </c>
      <c r="N60">
        <v>-1.6590715297388078E-3</v>
      </c>
      <c r="P60">
        <f>-A60/C60</f>
        <v>-0.98162487882592953</v>
      </c>
      <c r="Q60">
        <f>-B60/C60</f>
        <v>0.87665135610222022</v>
      </c>
    </row>
    <row r="61" spans="1:23" x14ac:dyDescent="0.45">
      <c r="I61">
        <f>+M2</f>
        <v>0.62657179503146099</v>
      </c>
      <c r="P61">
        <v>-0.98914205221814322</v>
      </c>
      <c r="Q61">
        <v>0.88381255864175057</v>
      </c>
      <c r="U61" t="s">
        <v>16</v>
      </c>
    </row>
    <row r="62" spans="1:23" x14ac:dyDescent="0.45">
      <c r="U62" t="s">
        <v>16</v>
      </c>
    </row>
    <row r="63" spans="1:23" x14ac:dyDescent="0.45">
      <c r="P63">
        <v>0</v>
      </c>
      <c r="Q63">
        <f>+S63*P63+R63</f>
        <v>-0.98914205221814322</v>
      </c>
      <c r="R63">
        <v>-0.98914205221814322</v>
      </c>
      <c r="S63">
        <v>0.88381255864175057</v>
      </c>
      <c r="T63">
        <v>0</v>
      </c>
      <c r="U63">
        <f t="shared" ref="U63:U88" si="12">+W63*T63+V63</f>
        <v>-0.98162487882592953</v>
      </c>
      <c r="V63">
        <f t="shared" ref="V63:W78" si="13">+P$60</f>
        <v>-0.98162487882592953</v>
      </c>
      <c r="W63">
        <f t="shared" si="13"/>
        <v>0.87665135610222022</v>
      </c>
    </row>
    <row r="64" spans="1:23" x14ac:dyDescent="0.45">
      <c r="I64" s="6">
        <v>-0.94928104999999996</v>
      </c>
      <c r="J64" s="6">
        <v>-8.7774660000000004E-2</v>
      </c>
      <c r="K64" s="6">
        <v>0.28717542000000001</v>
      </c>
      <c r="P64">
        <f>+P63+0.1</f>
        <v>0.1</v>
      </c>
      <c r="Q64">
        <f t="shared" ref="Q64:Q88" si="14">+S64*P64+R64</f>
        <v>-0.90076079635396811</v>
      </c>
      <c r="R64">
        <v>-0.98914205221814322</v>
      </c>
      <c r="S64">
        <v>0.88381255864175057</v>
      </c>
      <c r="T64">
        <f>+T63+0.1</f>
        <v>0.1</v>
      </c>
      <c r="U64">
        <f t="shared" si="12"/>
        <v>-0.89395974321570748</v>
      </c>
      <c r="V64">
        <f t="shared" si="13"/>
        <v>-0.98162487882592953</v>
      </c>
      <c r="W64">
        <f t="shared" si="13"/>
        <v>0.87665135610222022</v>
      </c>
    </row>
    <row r="65" spans="9:23" x14ac:dyDescent="0.45">
      <c r="I65">
        <f>+I64/K64</f>
        <v>-3.3055790429417669</v>
      </c>
      <c r="J65">
        <f>+J64/K64</f>
        <v>-0.30564823410025832</v>
      </c>
      <c r="P65">
        <f t="shared" ref="P65:P88" si="15">+P64+0.1</f>
        <v>0.2</v>
      </c>
      <c r="Q65">
        <f t="shared" si="14"/>
        <v>-0.81237954048979311</v>
      </c>
      <c r="R65">
        <v>-0.98914205221814322</v>
      </c>
      <c r="S65">
        <v>0.88381255864175057</v>
      </c>
      <c r="T65">
        <f t="shared" ref="T65:T88" si="16">+T64+0.1</f>
        <v>0.2</v>
      </c>
      <c r="U65">
        <f t="shared" si="12"/>
        <v>-0.80629460760548544</v>
      </c>
      <c r="V65">
        <f t="shared" si="13"/>
        <v>-0.98162487882592953</v>
      </c>
      <c r="W65">
        <f t="shared" si="13"/>
        <v>0.87665135610222022</v>
      </c>
    </row>
    <row r="66" spans="9:23" x14ac:dyDescent="0.45">
      <c r="I66">
        <f>-I65</f>
        <v>3.3055790429417669</v>
      </c>
      <c r="J66">
        <f>-J65</f>
        <v>0.30564823410025832</v>
      </c>
      <c r="K66">
        <v>140</v>
      </c>
      <c r="L66">
        <f>+I66+J66*K66</f>
        <v>46.09633181697793</v>
      </c>
      <c r="P66">
        <f t="shared" si="15"/>
        <v>0.30000000000000004</v>
      </c>
      <c r="Q66">
        <f t="shared" si="14"/>
        <v>-0.72399828462561799</v>
      </c>
      <c r="R66">
        <v>-0.98914205221814322</v>
      </c>
      <c r="S66">
        <v>0.88381255864175057</v>
      </c>
      <c r="T66">
        <f t="shared" si="16"/>
        <v>0.30000000000000004</v>
      </c>
      <c r="U66">
        <f t="shared" si="12"/>
        <v>-0.71862947199526339</v>
      </c>
      <c r="V66">
        <f t="shared" si="13"/>
        <v>-0.98162487882592953</v>
      </c>
      <c r="W66">
        <f t="shared" si="13"/>
        <v>0.87665135610222022</v>
      </c>
    </row>
    <row r="67" spans="9:23" x14ac:dyDescent="0.45">
      <c r="I67">
        <v>3.3055790429417669</v>
      </c>
      <c r="J67">
        <v>0.30564823410025832</v>
      </c>
      <c r="K67">
        <v>210</v>
      </c>
      <c r="L67">
        <f>+I67+J67*K67</f>
        <v>67.491708203996026</v>
      </c>
      <c r="P67">
        <f t="shared" si="15"/>
        <v>0.4</v>
      </c>
      <c r="Q67">
        <f t="shared" si="14"/>
        <v>-0.63561702876144299</v>
      </c>
      <c r="R67">
        <v>-0.98914205221814322</v>
      </c>
      <c r="S67">
        <v>0.88381255864175057</v>
      </c>
      <c r="T67">
        <f t="shared" si="16"/>
        <v>0.4</v>
      </c>
      <c r="U67">
        <f t="shared" si="12"/>
        <v>-0.63096433638504146</v>
      </c>
      <c r="V67">
        <f t="shared" si="13"/>
        <v>-0.98162487882592953</v>
      </c>
      <c r="W67">
        <f t="shared" si="13"/>
        <v>0.87665135610222022</v>
      </c>
    </row>
    <row r="68" spans="9:23" x14ac:dyDescent="0.45">
      <c r="P68">
        <f t="shared" si="15"/>
        <v>0.5</v>
      </c>
      <c r="Q68">
        <f t="shared" si="14"/>
        <v>-0.54723577289726788</v>
      </c>
      <c r="R68">
        <v>-0.98914205221814322</v>
      </c>
      <c r="S68">
        <v>0.88381255864175057</v>
      </c>
      <c r="T68">
        <f t="shared" si="16"/>
        <v>0.5</v>
      </c>
      <c r="U68">
        <f t="shared" si="12"/>
        <v>-0.54329920077481941</v>
      </c>
      <c r="V68">
        <f t="shared" si="13"/>
        <v>-0.98162487882592953</v>
      </c>
      <c r="W68">
        <f t="shared" si="13"/>
        <v>0.87665135610222022</v>
      </c>
    </row>
    <row r="69" spans="9:23" x14ac:dyDescent="0.45">
      <c r="P69">
        <f t="shared" si="15"/>
        <v>0.6</v>
      </c>
      <c r="Q69">
        <f t="shared" si="14"/>
        <v>-0.45885451703309288</v>
      </c>
      <c r="R69">
        <v>-0.98914205221814322</v>
      </c>
      <c r="S69">
        <v>0.88381255864175057</v>
      </c>
      <c r="T69">
        <f t="shared" si="16"/>
        <v>0.6</v>
      </c>
      <c r="U69">
        <f t="shared" si="12"/>
        <v>-0.45563406516459737</v>
      </c>
      <c r="V69">
        <f t="shared" si="13"/>
        <v>-0.98162487882592953</v>
      </c>
      <c r="W69">
        <f t="shared" si="13"/>
        <v>0.87665135610222022</v>
      </c>
    </row>
    <row r="70" spans="9:23" x14ac:dyDescent="0.45">
      <c r="P70">
        <f t="shared" si="15"/>
        <v>0.7</v>
      </c>
      <c r="Q70">
        <f t="shared" si="14"/>
        <v>-0.37047326116891788</v>
      </c>
      <c r="R70">
        <v>-0.98914205221814322</v>
      </c>
      <c r="S70">
        <v>0.88381255864175057</v>
      </c>
      <c r="T70">
        <f t="shared" si="16"/>
        <v>0.7</v>
      </c>
      <c r="U70">
        <f t="shared" si="12"/>
        <v>-0.36796892955437543</v>
      </c>
      <c r="V70">
        <f t="shared" si="13"/>
        <v>-0.98162487882592953</v>
      </c>
      <c r="W70">
        <f t="shared" si="13"/>
        <v>0.87665135610222022</v>
      </c>
    </row>
    <row r="71" spans="9:23" x14ac:dyDescent="0.45">
      <c r="P71">
        <f t="shared" si="15"/>
        <v>0.79999999999999993</v>
      </c>
      <c r="Q71">
        <f t="shared" si="14"/>
        <v>-0.28209200530474288</v>
      </c>
      <c r="R71">
        <v>-0.98914205221814322</v>
      </c>
      <c r="S71">
        <v>0.88381255864175057</v>
      </c>
      <c r="T71">
        <f t="shared" si="16"/>
        <v>0.79999999999999993</v>
      </c>
      <c r="U71">
        <f t="shared" si="12"/>
        <v>-0.28030379394415339</v>
      </c>
      <c r="V71">
        <f t="shared" si="13"/>
        <v>-0.98162487882592953</v>
      </c>
      <c r="W71">
        <f t="shared" si="13"/>
        <v>0.87665135610222022</v>
      </c>
    </row>
    <row r="72" spans="9:23" x14ac:dyDescent="0.45">
      <c r="P72">
        <f t="shared" si="15"/>
        <v>0.89999999999999991</v>
      </c>
      <c r="Q72">
        <f t="shared" si="14"/>
        <v>-0.19371074944056776</v>
      </c>
      <c r="R72">
        <v>-0.98914205221814322</v>
      </c>
      <c r="S72">
        <v>0.88381255864175057</v>
      </c>
      <c r="T72">
        <f t="shared" si="16"/>
        <v>0.89999999999999991</v>
      </c>
      <c r="U72">
        <f t="shared" si="12"/>
        <v>-0.19263865833393146</v>
      </c>
      <c r="V72">
        <f t="shared" si="13"/>
        <v>-0.98162487882592953</v>
      </c>
      <c r="W72">
        <f t="shared" si="13"/>
        <v>0.87665135610222022</v>
      </c>
    </row>
    <row r="73" spans="9:23" x14ac:dyDescent="0.45">
      <c r="P73">
        <f t="shared" si="15"/>
        <v>0.99999999999999989</v>
      </c>
      <c r="Q73">
        <f t="shared" si="14"/>
        <v>-0.10532949357639276</v>
      </c>
      <c r="R73">
        <v>-0.98914205221814322</v>
      </c>
      <c r="S73">
        <v>0.88381255864175057</v>
      </c>
      <c r="T73">
        <f t="shared" si="16"/>
        <v>0.99999999999999989</v>
      </c>
      <c r="U73">
        <f t="shared" si="12"/>
        <v>-0.10497352272370941</v>
      </c>
      <c r="V73">
        <f t="shared" si="13"/>
        <v>-0.98162487882592953</v>
      </c>
      <c r="W73">
        <f t="shared" si="13"/>
        <v>0.87665135610222022</v>
      </c>
    </row>
    <row r="74" spans="9:23" x14ac:dyDescent="0.45">
      <c r="P74">
        <f t="shared" si="15"/>
        <v>1.0999999999999999</v>
      </c>
      <c r="Q74">
        <f t="shared" si="14"/>
        <v>-1.6948237712217762E-2</v>
      </c>
      <c r="R74">
        <v>-0.98914205221814322</v>
      </c>
      <c r="S74">
        <v>0.88381255864175057</v>
      </c>
      <c r="T74">
        <f t="shared" si="16"/>
        <v>1.0999999999999999</v>
      </c>
      <c r="U74">
        <f t="shared" si="12"/>
        <v>-1.7308387113487367E-2</v>
      </c>
      <c r="V74">
        <f t="shared" si="13"/>
        <v>-0.98162487882592953</v>
      </c>
      <c r="W74">
        <f t="shared" si="13"/>
        <v>0.87665135610222022</v>
      </c>
    </row>
    <row r="75" spans="9:23" x14ac:dyDescent="0.45">
      <c r="P75">
        <f t="shared" si="15"/>
        <v>1.2</v>
      </c>
      <c r="Q75">
        <f t="shared" si="14"/>
        <v>7.1433018151957461E-2</v>
      </c>
      <c r="R75">
        <v>-0.98914205221814322</v>
      </c>
      <c r="S75">
        <v>0.88381255864175057</v>
      </c>
      <c r="T75">
        <f t="shared" si="16"/>
        <v>1.2</v>
      </c>
      <c r="U75">
        <f t="shared" si="12"/>
        <v>7.0356748496734789E-2</v>
      </c>
      <c r="V75">
        <f t="shared" si="13"/>
        <v>-0.98162487882592953</v>
      </c>
      <c r="W75">
        <f t="shared" si="13"/>
        <v>0.87665135610222022</v>
      </c>
    </row>
    <row r="76" spans="9:23" x14ac:dyDescent="0.45">
      <c r="P76">
        <f t="shared" si="15"/>
        <v>1.3</v>
      </c>
      <c r="Q76">
        <f t="shared" si="14"/>
        <v>0.15981427401613246</v>
      </c>
      <c r="R76">
        <v>-0.98914205221814322</v>
      </c>
      <c r="S76">
        <v>0.88381255864175057</v>
      </c>
      <c r="T76">
        <f t="shared" si="16"/>
        <v>1.3</v>
      </c>
      <c r="U76">
        <f t="shared" si="12"/>
        <v>0.15802188410695683</v>
      </c>
      <c r="V76">
        <f t="shared" si="13"/>
        <v>-0.98162487882592953</v>
      </c>
      <c r="W76">
        <f t="shared" si="13"/>
        <v>0.87665135610222022</v>
      </c>
    </row>
    <row r="77" spans="9:23" x14ac:dyDescent="0.45">
      <c r="P77">
        <f t="shared" si="15"/>
        <v>1.4000000000000001</v>
      </c>
      <c r="Q77">
        <f t="shared" si="14"/>
        <v>0.24819552988030769</v>
      </c>
      <c r="R77">
        <v>-0.98914205221814322</v>
      </c>
      <c r="S77">
        <v>0.88381255864175057</v>
      </c>
      <c r="T77">
        <f t="shared" si="16"/>
        <v>1.4000000000000001</v>
      </c>
      <c r="U77">
        <f t="shared" si="12"/>
        <v>0.24568701971717888</v>
      </c>
      <c r="V77">
        <f t="shared" si="13"/>
        <v>-0.98162487882592953</v>
      </c>
      <c r="W77">
        <f t="shared" si="13"/>
        <v>0.87665135610222022</v>
      </c>
    </row>
    <row r="78" spans="9:23" x14ac:dyDescent="0.45">
      <c r="P78">
        <f t="shared" si="15"/>
        <v>1.5000000000000002</v>
      </c>
      <c r="Q78">
        <f t="shared" si="14"/>
        <v>0.33657678574448291</v>
      </c>
      <c r="R78">
        <v>-0.98914205221814322</v>
      </c>
      <c r="S78">
        <v>0.88381255864175057</v>
      </c>
      <c r="T78">
        <f t="shared" si="16"/>
        <v>1.5000000000000002</v>
      </c>
      <c r="U78">
        <f t="shared" si="12"/>
        <v>0.33335215532740092</v>
      </c>
      <c r="V78">
        <f t="shared" si="13"/>
        <v>-0.98162487882592953</v>
      </c>
      <c r="W78">
        <f t="shared" si="13"/>
        <v>0.87665135610222022</v>
      </c>
    </row>
    <row r="79" spans="9:23" x14ac:dyDescent="0.45">
      <c r="P79">
        <f t="shared" si="15"/>
        <v>1.6000000000000003</v>
      </c>
      <c r="Q79">
        <f t="shared" si="14"/>
        <v>0.42495804160865791</v>
      </c>
      <c r="R79">
        <v>-0.98914205221814322</v>
      </c>
      <c r="S79">
        <v>0.88381255864175057</v>
      </c>
      <c r="T79">
        <f t="shared" si="16"/>
        <v>1.6000000000000003</v>
      </c>
      <c r="U79">
        <f t="shared" si="12"/>
        <v>0.42101729093762319</v>
      </c>
      <c r="V79">
        <f t="shared" ref="V79:W88" si="17">+P$60</f>
        <v>-0.98162487882592953</v>
      </c>
      <c r="W79">
        <f t="shared" si="17"/>
        <v>0.87665135610222022</v>
      </c>
    </row>
    <row r="80" spans="9:23" x14ac:dyDescent="0.45">
      <c r="P80">
        <f t="shared" si="15"/>
        <v>1.7000000000000004</v>
      </c>
      <c r="Q80">
        <f t="shared" si="14"/>
        <v>0.51333929747283313</v>
      </c>
      <c r="R80">
        <v>-0.98914205221814322</v>
      </c>
      <c r="S80">
        <v>0.88381255864175057</v>
      </c>
      <c r="T80">
        <f t="shared" si="16"/>
        <v>1.7000000000000004</v>
      </c>
      <c r="U80">
        <f t="shared" si="12"/>
        <v>0.50868242654784523</v>
      </c>
      <c r="V80">
        <f t="shared" si="17"/>
        <v>-0.98162487882592953</v>
      </c>
      <c r="W80">
        <f t="shared" si="17"/>
        <v>0.87665135610222022</v>
      </c>
    </row>
    <row r="81" spans="16:23" x14ac:dyDescent="0.45">
      <c r="P81">
        <f t="shared" si="15"/>
        <v>1.8000000000000005</v>
      </c>
      <c r="Q81">
        <f t="shared" si="14"/>
        <v>0.60172055333700813</v>
      </c>
      <c r="R81">
        <v>-0.98914205221814322</v>
      </c>
      <c r="S81">
        <v>0.88381255864175057</v>
      </c>
      <c r="T81">
        <f t="shared" si="16"/>
        <v>1.8000000000000005</v>
      </c>
      <c r="U81">
        <f t="shared" si="12"/>
        <v>0.59634756215806728</v>
      </c>
      <c r="V81">
        <f t="shared" si="17"/>
        <v>-0.98162487882592953</v>
      </c>
      <c r="W81">
        <f t="shared" si="17"/>
        <v>0.87665135610222022</v>
      </c>
    </row>
    <row r="82" spans="16:23" x14ac:dyDescent="0.45">
      <c r="P82">
        <f t="shared" si="15"/>
        <v>1.9000000000000006</v>
      </c>
      <c r="Q82">
        <f t="shared" si="14"/>
        <v>0.69010180920118336</v>
      </c>
      <c r="R82">
        <v>-0.98914205221814322</v>
      </c>
      <c r="S82">
        <v>0.88381255864175057</v>
      </c>
      <c r="T82">
        <f t="shared" si="16"/>
        <v>1.9000000000000006</v>
      </c>
      <c r="U82">
        <f t="shared" si="12"/>
        <v>0.68401269776828932</v>
      </c>
      <c r="V82">
        <f t="shared" si="17"/>
        <v>-0.98162487882592953</v>
      </c>
      <c r="W82">
        <f t="shared" si="17"/>
        <v>0.87665135610222022</v>
      </c>
    </row>
    <row r="83" spans="16:23" x14ac:dyDescent="0.45">
      <c r="P83">
        <f t="shared" si="15"/>
        <v>2.0000000000000004</v>
      </c>
      <c r="Q83">
        <f t="shared" si="14"/>
        <v>0.77848306506535836</v>
      </c>
      <c r="R83">
        <v>-0.98914205221814322</v>
      </c>
      <c r="S83">
        <v>0.88381255864175057</v>
      </c>
      <c r="T83">
        <f t="shared" si="16"/>
        <v>2.0000000000000004</v>
      </c>
      <c r="U83">
        <f t="shared" si="12"/>
        <v>0.77167783337851137</v>
      </c>
      <c r="V83">
        <f t="shared" si="17"/>
        <v>-0.98162487882592953</v>
      </c>
      <c r="W83">
        <f t="shared" si="17"/>
        <v>0.87665135610222022</v>
      </c>
    </row>
    <row r="84" spans="16:23" x14ac:dyDescent="0.45">
      <c r="P84">
        <f t="shared" si="15"/>
        <v>2.1000000000000005</v>
      </c>
      <c r="Q84">
        <f t="shared" si="14"/>
        <v>0.86686432092953336</v>
      </c>
      <c r="R84">
        <v>-0.98914205221814322</v>
      </c>
      <c r="S84">
        <v>0.88381255864175057</v>
      </c>
      <c r="T84">
        <f t="shared" si="16"/>
        <v>2.1000000000000005</v>
      </c>
      <c r="U84">
        <f t="shared" si="12"/>
        <v>0.85934296898873341</v>
      </c>
      <c r="V84">
        <f t="shared" si="17"/>
        <v>-0.98162487882592953</v>
      </c>
      <c r="W84">
        <f t="shared" si="17"/>
        <v>0.87665135610222022</v>
      </c>
    </row>
    <row r="85" spans="16:23" x14ac:dyDescent="0.45">
      <c r="P85">
        <f t="shared" si="15"/>
        <v>2.2000000000000006</v>
      </c>
      <c r="Q85">
        <f t="shared" si="14"/>
        <v>0.95524557679370858</v>
      </c>
      <c r="R85">
        <v>-0.98914205221814322</v>
      </c>
      <c r="S85">
        <v>0.88381255864175057</v>
      </c>
      <c r="T85">
        <f t="shared" si="16"/>
        <v>2.2000000000000006</v>
      </c>
      <c r="U85">
        <f t="shared" si="12"/>
        <v>0.94700810459895546</v>
      </c>
      <c r="V85">
        <f t="shared" si="17"/>
        <v>-0.98162487882592953</v>
      </c>
      <c r="W85">
        <f t="shared" si="17"/>
        <v>0.87665135610222022</v>
      </c>
    </row>
    <row r="86" spans="16:23" x14ac:dyDescent="0.45">
      <c r="P86">
        <f t="shared" si="15"/>
        <v>2.3000000000000007</v>
      </c>
      <c r="Q86">
        <f t="shared" si="14"/>
        <v>1.0436268326578837</v>
      </c>
      <c r="R86">
        <v>-0.98914205221814322</v>
      </c>
      <c r="S86">
        <v>0.88381255864175057</v>
      </c>
      <c r="T86">
        <f t="shared" si="16"/>
        <v>2.3000000000000007</v>
      </c>
      <c r="U86">
        <f t="shared" si="12"/>
        <v>1.0346732402091776</v>
      </c>
      <c r="V86">
        <f t="shared" si="17"/>
        <v>-0.98162487882592953</v>
      </c>
      <c r="W86">
        <f t="shared" si="17"/>
        <v>0.87665135610222022</v>
      </c>
    </row>
    <row r="87" spans="16:23" x14ac:dyDescent="0.45">
      <c r="P87">
        <f t="shared" si="15"/>
        <v>2.4000000000000008</v>
      </c>
      <c r="Q87">
        <f t="shared" si="14"/>
        <v>1.1320080885220589</v>
      </c>
      <c r="R87">
        <v>-0.98914205221814322</v>
      </c>
      <c r="S87">
        <v>0.88381255864175057</v>
      </c>
      <c r="T87">
        <f t="shared" si="16"/>
        <v>2.4000000000000008</v>
      </c>
      <c r="U87">
        <f t="shared" si="12"/>
        <v>1.1223383758193997</v>
      </c>
      <c r="V87">
        <f t="shared" si="17"/>
        <v>-0.98162487882592953</v>
      </c>
      <c r="W87">
        <f t="shared" si="17"/>
        <v>0.87665135610222022</v>
      </c>
    </row>
    <row r="88" spans="16:23" x14ac:dyDescent="0.45">
      <c r="P88">
        <f t="shared" si="15"/>
        <v>2.5000000000000009</v>
      </c>
      <c r="Q88">
        <f t="shared" si="14"/>
        <v>1.2203893443862337</v>
      </c>
      <c r="R88">
        <v>-0.98914205221814322</v>
      </c>
      <c r="S88">
        <v>0.88381255864175057</v>
      </c>
      <c r="T88">
        <f t="shared" si="16"/>
        <v>2.5000000000000009</v>
      </c>
      <c r="U88">
        <f t="shared" si="12"/>
        <v>1.2100035114296221</v>
      </c>
      <c r="V88">
        <f t="shared" si="17"/>
        <v>-0.98162487882592953</v>
      </c>
      <c r="W88">
        <f t="shared" si="17"/>
        <v>0.87665135610222022</v>
      </c>
    </row>
    <row r="89" spans="16:23" x14ac:dyDescent="0.45">
      <c r="V89">
        <f>+V88*100</f>
        <v>-98.162487882592956</v>
      </c>
      <c r="W89">
        <v>0.83509597669961388</v>
      </c>
    </row>
    <row r="90" spans="16:23" x14ac:dyDescent="0.45">
      <c r="P90">
        <v>140</v>
      </c>
      <c r="Q90">
        <f>+S90*P90+R90</f>
        <v>24.568701971717871</v>
      </c>
      <c r="R90">
        <f>+P$60*100</f>
        <v>-98.162487882592956</v>
      </c>
      <c r="S90">
        <f>+Q$60</f>
        <v>0.87665135610222022</v>
      </c>
    </row>
    <row r="91" spans="16:23" x14ac:dyDescent="0.45">
      <c r="P91">
        <f>+P90+10</f>
        <v>150</v>
      </c>
      <c r="Q91">
        <f t="shared" ref="Q91:Q98" si="18">+S91*P91+R91</f>
        <v>33.335215532740079</v>
      </c>
      <c r="R91">
        <f t="shared" ref="R91:R98" si="19">+P$60*100</f>
        <v>-98.162487882592956</v>
      </c>
      <c r="S91">
        <f t="shared" ref="S91:S98" si="20">+Q$60</f>
        <v>0.87665135610222022</v>
      </c>
    </row>
    <row r="92" spans="16:23" x14ac:dyDescent="0.45">
      <c r="P92">
        <f t="shared" ref="P92:P98" si="21">+P91+10</f>
        <v>160</v>
      </c>
      <c r="Q92">
        <f t="shared" si="18"/>
        <v>42.101729093762287</v>
      </c>
      <c r="R92">
        <f t="shared" si="19"/>
        <v>-98.162487882592956</v>
      </c>
      <c r="S92">
        <f t="shared" si="20"/>
        <v>0.87665135610222022</v>
      </c>
    </row>
    <row r="93" spans="16:23" x14ac:dyDescent="0.45">
      <c r="P93">
        <f t="shared" si="21"/>
        <v>170</v>
      </c>
      <c r="Q93">
        <f t="shared" si="18"/>
        <v>50.868242654784495</v>
      </c>
      <c r="R93">
        <f t="shared" si="19"/>
        <v>-98.162487882592956</v>
      </c>
      <c r="S93">
        <f t="shared" si="20"/>
        <v>0.87665135610222022</v>
      </c>
    </row>
    <row r="94" spans="16:23" x14ac:dyDescent="0.45">
      <c r="P94">
        <f t="shared" si="21"/>
        <v>180</v>
      </c>
      <c r="Q94">
        <f t="shared" si="18"/>
        <v>59.634756215806675</v>
      </c>
      <c r="R94">
        <f t="shared" si="19"/>
        <v>-98.162487882592956</v>
      </c>
      <c r="S94">
        <f t="shared" si="20"/>
        <v>0.87665135610222022</v>
      </c>
    </row>
    <row r="95" spans="16:23" x14ac:dyDescent="0.45">
      <c r="P95">
        <f t="shared" si="21"/>
        <v>190</v>
      </c>
      <c r="Q95">
        <f t="shared" si="18"/>
        <v>68.401269776828883</v>
      </c>
      <c r="R95">
        <f t="shared" si="19"/>
        <v>-98.162487882592956</v>
      </c>
      <c r="S95">
        <f t="shared" si="20"/>
        <v>0.87665135610222022</v>
      </c>
    </row>
    <row r="96" spans="16:23" x14ac:dyDescent="0.45">
      <c r="P96">
        <f t="shared" si="21"/>
        <v>200</v>
      </c>
      <c r="Q96">
        <f t="shared" si="18"/>
        <v>77.167783337851091</v>
      </c>
      <c r="R96">
        <f t="shared" si="19"/>
        <v>-98.162487882592956</v>
      </c>
      <c r="S96">
        <f t="shared" si="20"/>
        <v>0.87665135610222022</v>
      </c>
    </row>
    <row r="97" spans="16:19" x14ac:dyDescent="0.45">
      <c r="P97">
        <f t="shared" si="21"/>
        <v>210</v>
      </c>
      <c r="Q97">
        <f t="shared" si="18"/>
        <v>85.934296898873299</v>
      </c>
      <c r="R97">
        <f t="shared" si="19"/>
        <v>-98.162487882592956</v>
      </c>
      <c r="S97">
        <f t="shared" si="20"/>
        <v>0.87665135610222022</v>
      </c>
    </row>
    <row r="98" spans="16:19" x14ac:dyDescent="0.45">
      <c r="P98">
        <f t="shared" si="21"/>
        <v>220</v>
      </c>
      <c r="Q98">
        <f t="shared" si="18"/>
        <v>94.700810459895507</v>
      </c>
      <c r="R98">
        <f t="shared" si="19"/>
        <v>-98.162487882592956</v>
      </c>
      <c r="S98">
        <f t="shared" si="20"/>
        <v>0.87665135610222022</v>
      </c>
    </row>
    <row r="219" spans="2:7" x14ac:dyDescent="0.45">
      <c r="B219" s="3"/>
      <c r="C219" s="3"/>
      <c r="D219" s="3"/>
      <c r="E219" s="3"/>
      <c r="F219" s="3"/>
      <c r="G219" s="3"/>
    </row>
  </sheetData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Button 10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Button 11">
              <controlPr defaultSize="0" print="0" autoFill="0" autoPict="0" macro="[2]!勾配降下法3">
                <anchor moveWithCells="1" sizeWithCells="1">
                  <from>
                    <xdr:col>8</xdr:col>
                    <xdr:colOff>22860</xdr:colOff>
                    <xdr:row>61</xdr:row>
                    <xdr:rowOff>7620</xdr:rowOff>
                  </from>
                  <to>
                    <xdr:col>9</xdr:col>
                    <xdr:colOff>22860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Button 12">
              <controlPr defaultSize="0" print="0" autoFill="0" autoPict="0">
                <anchor moveWithCells="1" sizeWithCells="1">
                  <from>
                    <xdr:col>8</xdr:col>
                    <xdr:colOff>441960</xdr:colOff>
                    <xdr:row>61</xdr:row>
                    <xdr:rowOff>38100</xdr:rowOff>
                  </from>
                  <to>
                    <xdr:col>8</xdr:col>
                    <xdr:colOff>525780</xdr:colOff>
                    <xdr:row>61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098B-2A55-4E3F-B9ED-A2E3A1C56A37}">
  <sheetPr codeName="Sheet23"/>
  <dimension ref="A1:W266"/>
  <sheetViews>
    <sheetView tabSelected="1" topLeftCell="A39" zoomScaleNormal="100" workbookViewId="0">
      <selection activeCell="G70" sqref="G70"/>
    </sheetView>
  </sheetViews>
  <sheetFormatPr defaultRowHeight="18" x14ac:dyDescent="0.45"/>
  <sheetData>
    <row r="1" spans="1:1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45">
      <c r="A2">
        <v>1</v>
      </c>
      <c r="B2">
        <v>0</v>
      </c>
      <c r="C2">
        <v>5.0791113915689108</v>
      </c>
      <c r="D2">
        <v>3.8026623547288034</v>
      </c>
      <c r="E2">
        <f>+A$52</f>
        <v>7.6143217519995874</v>
      </c>
      <c r="F2">
        <f t="shared" ref="F2:G17" si="0">+B$52</f>
        <v>-22.616067035635936</v>
      </c>
      <c r="G2">
        <f t="shared" si="0"/>
        <v>24.557224208707257</v>
      </c>
      <c r="H2">
        <f>+F2*C2</f>
        <v>-114.86952371318461</v>
      </c>
      <c r="I2">
        <f>+G2*D2</f>
        <v>93.382832035085912</v>
      </c>
      <c r="J2">
        <f>+E2+H2+I2</f>
        <v>-13.872369926099111</v>
      </c>
      <c r="K2">
        <f>-J2</f>
        <v>13.872369926099111</v>
      </c>
      <c r="L2">
        <f>EXP(K2)</f>
        <v>1058506.9401225159</v>
      </c>
      <c r="M2">
        <f>(+L2+1)^(-1)</f>
        <v>9.4472602622542067E-7</v>
      </c>
      <c r="N2">
        <f>+M2-B2</f>
        <v>9.4472602622542067E-7</v>
      </c>
      <c r="O2">
        <f>+N2*C2</f>
        <v>4.7983687217131636E-6</v>
      </c>
      <c r="P2">
        <f>+N2*D2</f>
        <v>3.5924740954599436E-6</v>
      </c>
    </row>
    <row r="3" spans="1:16" x14ac:dyDescent="0.45">
      <c r="A3">
        <v>2</v>
      </c>
      <c r="B3">
        <v>0</v>
      </c>
      <c r="C3">
        <v>5.0943298747893078</v>
      </c>
      <c r="D3">
        <v>4.1527596557507485</v>
      </c>
      <c r="E3">
        <f t="shared" ref="E3:G48" si="1">+A$52</f>
        <v>7.6143217519995874</v>
      </c>
      <c r="F3">
        <f t="shared" si="0"/>
        <v>-22.616067035635936</v>
      </c>
      <c r="G3">
        <f t="shared" si="0"/>
        <v>24.557224208707257</v>
      </c>
      <c r="H3">
        <f t="shared" ref="H3:I48" si="2">+F3*C3</f>
        <v>-115.21370594987781</v>
      </c>
      <c r="I3">
        <f t="shared" si="2"/>
        <v>101.9802499511451</v>
      </c>
      <c r="J3">
        <f t="shared" ref="J3:J48" si="3">+E3+H3+I3</f>
        <v>-5.6191342467331253</v>
      </c>
      <c r="K3">
        <f t="shared" ref="K3:K48" si="4">-J3</f>
        <v>5.6191342467331253</v>
      </c>
      <c r="L3">
        <f t="shared" ref="L3:L48" si="5">EXP(K3)</f>
        <v>275.65063446362751</v>
      </c>
      <c r="M3">
        <f t="shared" ref="M3:M48" si="6">(+L3+1)^(-1)</f>
        <v>3.6146672930601012E-3</v>
      </c>
      <c r="N3">
        <f t="shared" ref="N3:N48" si="7">+M3-B3</f>
        <v>3.6146672930601012E-3</v>
      </c>
      <c r="O3">
        <f t="shared" ref="O3:O48" si="8">+N3*C3</f>
        <v>1.8414307578459872E-2</v>
      </c>
      <c r="P3">
        <f t="shared" ref="P3:P48" si="9">+N3*D3</f>
        <v>1.5010844503581755E-2</v>
      </c>
    </row>
    <row r="4" spans="1:16" x14ac:dyDescent="0.45">
      <c r="A4">
        <v>3</v>
      </c>
      <c r="B4">
        <v>0</v>
      </c>
      <c r="C4">
        <v>5.0342623933469692</v>
      </c>
      <c r="D4">
        <v>4.0652818611396837</v>
      </c>
      <c r="E4">
        <f t="shared" si="1"/>
        <v>7.6143217519995874</v>
      </c>
      <c r="F4">
        <f t="shared" si="0"/>
        <v>-22.616067035635936</v>
      </c>
      <c r="G4">
        <f t="shared" si="0"/>
        <v>24.557224208707257</v>
      </c>
      <c r="H4">
        <f t="shared" si="2"/>
        <v>-113.85521576291606</v>
      </c>
      <c r="I4">
        <f t="shared" si="2"/>
        <v>99.832038135597941</v>
      </c>
      <c r="J4">
        <f t="shared" si="3"/>
        <v>-6.4088558753185367</v>
      </c>
      <c r="K4">
        <f t="shared" si="4"/>
        <v>6.4088558753185367</v>
      </c>
      <c r="L4">
        <f t="shared" si="5"/>
        <v>607.19857261845493</v>
      </c>
      <c r="M4">
        <f t="shared" si="6"/>
        <v>1.644199846926205E-3</v>
      </c>
      <c r="N4">
        <f t="shared" si="7"/>
        <v>1.644199846926205E-3</v>
      </c>
      <c r="O4">
        <f t="shared" si="8"/>
        <v>8.2773334565274369E-3</v>
      </c>
      <c r="P4">
        <f t="shared" si="9"/>
        <v>6.6841358137977461E-3</v>
      </c>
    </row>
    <row r="5" spans="1:16" x14ac:dyDescent="0.45">
      <c r="A5">
        <v>4</v>
      </c>
      <c r="B5">
        <v>0</v>
      </c>
      <c r="C5">
        <v>5.0219025189336985</v>
      </c>
      <c r="D5">
        <v>3.99948035707073</v>
      </c>
      <c r="E5">
        <f t="shared" si="1"/>
        <v>7.6143217519995874</v>
      </c>
      <c r="F5">
        <f t="shared" si="0"/>
        <v>-22.616067035635936</v>
      </c>
      <c r="G5">
        <f t="shared" si="0"/>
        <v>24.557224208707257</v>
      </c>
      <c r="H5">
        <f t="shared" si="2"/>
        <v>-113.5756840146335</v>
      </c>
      <c r="I5">
        <f t="shared" si="2"/>
        <v>98.216135846906482</v>
      </c>
      <c r="J5">
        <f t="shared" si="3"/>
        <v>-7.74522641572743</v>
      </c>
      <c r="K5">
        <f t="shared" si="4"/>
        <v>7.74522641572743</v>
      </c>
      <c r="L5">
        <f t="shared" si="5"/>
        <v>2310.5166019658759</v>
      </c>
      <c r="M5">
        <f t="shared" si="6"/>
        <v>4.3261640394428913E-4</v>
      </c>
      <c r="N5">
        <f t="shared" si="7"/>
        <v>4.3261640394428913E-4</v>
      </c>
      <c r="O5">
        <f t="shared" si="8"/>
        <v>2.1725574086998642E-3</v>
      </c>
      <c r="P5">
        <f t="shared" si="9"/>
        <v>1.7302408097217606E-3</v>
      </c>
    </row>
    <row r="6" spans="1:16" x14ac:dyDescent="0.45">
      <c r="A6">
        <v>5</v>
      </c>
      <c r="B6">
        <v>0</v>
      </c>
      <c r="C6">
        <v>5.1424105631191912</v>
      </c>
      <c r="D6">
        <v>4.2220348347837557</v>
      </c>
      <c r="E6">
        <f t="shared" si="1"/>
        <v>7.6143217519995874</v>
      </c>
      <c r="F6">
        <f t="shared" si="0"/>
        <v>-22.616067035635936</v>
      </c>
      <c r="G6">
        <f t="shared" si="0"/>
        <v>24.557224208707257</v>
      </c>
      <c r="H6">
        <f t="shared" si="2"/>
        <v>-116.30110202026597</v>
      </c>
      <c r="I6">
        <f t="shared" si="2"/>
        <v>103.68145605475699</v>
      </c>
      <c r="J6">
        <f t="shared" si="3"/>
        <v>-5.0053242135093967</v>
      </c>
      <c r="K6">
        <f t="shared" si="4"/>
        <v>5.0053242135093967</v>
      </c>
      <c r="L6">
        <f t="shared" si="5"/>
        <v>149.20544973989593</v>
      </c>
      <c r="M6">
        <f t="shared" si="6"/>
        <v>6.657548056556239E-3</v>
      </c>
      <c r="N6">
        <f t="shared" si="7"/>
        <v>6.657548056556239E-3</v>
      </c>
      <c r="O6">
        <f t="shared" si="8"/>
        <v>3.4235845450508444E-2</v>
      </c>
      <c r="P6">
        <f t="shared" si="9"/>
        <v>2.8108399809027334E-2</v>
      </c>
    </row>
    <row r="7" spans="1:16" x14ac:dyDescent="0.45">
      <c r="A7">
        <v>6</v>
      </c>
      <c r="B7">
        <v>0</v>
      </c>
      <c r="C7">
        <v>5.0996611083153436</v>
      </c>
      <c r="D7">
        <v>4.0618150988644679</v>
      </c>
      <c r="E7">
        <f t="shared" si="1"/>
        <v>7.6143217519995874</v>
      </c>
      <c r="F7">
        <f t="shared" si="0"/>
        <v>-22.616067035635936</v>
      </c>
      <c r="G7">
        <f t="shared" si="0"/>
        <v>24.557224208707257</v>
      </c>
      <c r="H7">
        <f t="shared" si="2"/>
        <v>-115.33427748468526</v>
      </c>
      <c r="I7">
        <f t="shared" si="2"/>
        <v>99.746904077127169</v>
      </c>
      <c r="J7">
        <f t="shared" si="3"/>
        <v>-7.9730516555585069</v>
      </c>
      <c r="K7">
        <f t="shared" si="4"/>
        <v>7.9730516555585069</v>
      </c>
      <c r="L7">
        <f t="shared" si="5"/>
        <v>2901.698852202424</v>
      </c>
      <c r="M7">
        <f t="shared" si="6"/>
        <v>3.445069746871087E-4</v>
      </c>
      <c r="N7">
        <f t="shared" si="7"/>
        <v>3.445069746871087E-4</v>
      </c>
      <c r="O7">
        <f t="shared" si="8"/>
        <v>1.7568688203552269E-3</v>
      </c>
      <c r="P7">
        <f t="shared" si="9"/>
        <v>1.3993236314482171E-3</v>
      </c>
    </row>
    <row r="8" spans="1:16" x14ac:dyDescent="0.45">
      <c r="A8">
        <v>7</v>
      </c>
      <c r="B8">
        <v>0</v>
      </c>
      <c r="C8">
        <v>5.1229752593933791</v>
      </c>
      <c r="D8">
        <v>4.234281433604985</v>
      </c>
      <c r="E8">
        <f t="shared" si="1"/>
        <v>7.6143217519995874</v>
      </c>
      <c r="F8">
        <f t="shared" si="0"/>
        <v>-22.616067035635936</v>
      </c>
      <c r="G8">
        <f t="shared" si="0"/>
        <v>24.557224208707257</v>
      </c>
      <c r="H8">
        <f t="shared" si="2"/>
        <v>-115.86155188834506</v>
      </c>
      <c r="I8">
        <f t="shared" si="2"/>
        <v>103.98219852780402</v>
      </c>
      <c r="J8">
        <f t="shared" si="3"/>
        <v>-4.265031608541463</v>
      </c>
      <c r="K8">
        <f t="shared" si="4"/>
        <v>4.265031608541463</v>
      </c>
      <c r="L8">
        <f t="shared" si="5"/>
        <v>71.167169428269474</v>
      </c>
      <c r="M8">
        <f t="shared" si="6"/>
        <v>1.3856716397806756E-2</v>
      </c>
      <c r="N8">
        <f t="shared" si="7"/>
        <v>1.3856716397806756E-2</v>
      </c>
      <c r="O8">
        <f t="shared" si="8"/>
        <v>7.0987615282394556E-2</v>
      </c>
      <c r="P8">
        <f t="shared" si="9"/>
        <v>5.8673236973962893E-2</v>
      </c>
    </row>
    <row r="9" spans="1:16" x14ac:dyDescent="0.45">
      <c r="A9">
        <v>8</v>
      </c>
      <c r="B9">
        <v>0</v>
      </c>
      <c r="C9">
        <v>5.0835493784028758</v>
      </c>
      <c r="D9">
        <v>4.1739446649088459</v>
      </c>
      <c r="E9">
        <f t="shared" si="1"/>
        <v>7.6143217519995874</v>
      </c>
      <c r="F9">
        <f t="shared" si="0"/>
        <v>-22.616067035635936</v>
      </c>
      <c r="G9">
        <f t="shared" si="0"/>
        <v>24.557224208707257</v>
      </c>
      <c r="H9">
        <f t="shared" si="2"/>
        <v>-114.96989352092483</v>
      </c>
      <c r="I9">
        <f t="shared" si="2"/>
        <v>102.50049497090401</v>
      </c>
      <c r="J9">
        <f t="shared" si="3"/>
        <v>-4.8550767980212299</v>
      </c>
      <c r="K9">
        <f t="shared" si="4"/>
        <v>4.8550767980212299</v>
      </c>
      <c r="L9">
        <f t="shared" si="5"/>
        <v>128.39055097636978</v>
      </c>
      <c r="M9">
        <f t="shared" si="6"/>
        <v>7.7285396225156124E-3</v>
      </c>
      <c r="N9">
        <f t="shared" si="7"/>
        <v>7.7285396225156124E-3</v>
      </c>
      <c r="O9">
        <f t="shared" si="8"/>
        <v>3.9288412794001235E-2</v>
      </c>
      <c r="P9">
        <f t="shared" si="9"/>
        <v>3.2258496724935665E-2</v>
      </c>
    </row>
    <row r="10" spans="1:16" x14ac:dyDescent="0.45">
      <c r="A10">
        <v>9</v>
      </c>
      <c r="B10">
        <v>0</v>
      </c>
      <c r="C10">
        <v>4.9810203435765974</v>
      </c>
      <c r="D10">
        <v>3.7123130475838235</v>
      </c>
      <c r="E10">
        <f t="shared" si="1"/>
        <v>7.6143217519995874</v>
      </c>
      <c r="F10">
        <f t="shared" si="0"/>
        <v>-22.616067035635936</v>
      </c>
      <c r="G10">
        <f t="shared" si="0"/>
        <v>24.557224208707257</v>
      </c>
      <c r="H10">
        <f t="shared" si="2"/>
        <v>-112.65108999619467</v>
      </c>
      <c r="I10">
        <f t="shared" si="2"/>
        <v>91.164103842425291</v>
      </c>
      <c r="J10">
        <f t="shared" si="3"/>
        <v>-13.872664401769796</v>
      </c>
      <c r="K10">
        <f t="shared" si="4"/>
        <v>13.872664401769796</v>
      </c>
      <c r="L10">
        <f t="shared" si="5"/>
        <v>1058818.6905628408</v>
      </c>
      <c r="M10">
        <f t="shared" si="6"/>
        <v>9.444478686153128E-7</v>
      </c>
      <c r="N10">
        <f t="shared" si="7"/>
        <v>9.444478686153128E-7</v>
      </c>
      <c r="O10">
        <f t="shared" si="8"/>
        <v>4.7043140470204303E-6</v>
      </c>
      <c r="P10">
        <f t="shared" si="9"/>
        <v>3.5060861454233583E-6</v>
      </c>
    </row>
    <row r="11" spans="1:16" x14ac:dyDescent="0.45">
      <c r="A11">
        <v>10</v>
      </c>
      <c r="B11">
        <v>0</v>
      </c>
      <c r="C11">
        <v>5.1585801203713535</v>
      </c>
      <c r="D11">
        <v>4.2359364944005771</v>
      </c>
      <c r="E11">
        <f t="shared" si="1"/>
        <v>7.6143217519995874</v>
      </c>
      <c r="F11">
        <f t="shared" si="0"/>
        <v>-22.616067035635936</v>
      </c>
      <c r="G11">
        <f t="shared" si="0"/>
        <v>24.557224208707257</v>
      </c>
      <c r="H11">
        <f t="shared" si="2"/>
        <v>-116.66679381101743</v>
      </c>
      <c r="I11">
        <f t="shared" si="2"/>
        <v>104.02284222684041</v>
      </c>
      <c r="J11">
        <f t="shared" si="3"/>
        <v>-5.0296298321774344</v>
      </c>
      <c r="K11">
        <f t="shared" si="4"/>
        <v>5.0296298321774344</v>
      </c>
      <c r="L11">
        <f t="shared" si="5"/>
        <v>152.87641229177723</v>
      </c>
      <c r="M11">
        <f t="shared" si="6"/>
        <v>6.4987218320623503E-3</v>
      </c>
      <c r="N11">
        <f t="shared" si="7"/>
        <v>6.4987218320623503E-3</v>
      </c>
      <c r="O11">
        <f t="shared" si="8"/>
        <v>3.3524177250700143E-2</v>
      </c>
      <c r="P11">
        <f t="shared" si="9"/>
        <v>2.7528172975390688E-2</v>
      </c>
    </row>
    <row r="12" spans="1:16" x14ac:dyDescent="0.45">
      <c r="A12">
        <v>11</v>
      </c>
      <c r="B12">
        <v>0</v>
      </c>
      <c r="C12">
        <v>5.1142081214669473</v>
      </c>
      <c r="D12">
        <v>4.225593128291286</v>
      </c>
      <c r="E12">
        <f t="shared" si="1"/>
        <v>7.6143217519995874</v>
      </c>
      <c r="F12">
        <f t="shared" si="0"/>
        <v>-22.616067035635936</v>
      </c>
      <c r="G12">
        <f t="shared" si="0"/>
        <v>24.557224208707257</v>
      </c>
      <c r="H12">
        <f t="shared" si="2"/>
        <v>-115.66327370929021</v>
      </c>
      <c r="I12">
        <f t="shared" si="2"/>
        <v>103.7688378662218</v>
      </c>
      <c r="J12">
        <f t="shared" si="3"/>
        <v>-4.2801140910688247</v>
      </c>
      <c r="K12">
        <f t="shared" si="4"/>
        <v>4.2801140910688247</v>
      </c>
      <c r="L12">
        <f t="shared" si="5"/>
        <v>72.248682466524713</v>
      </c>
      <c r="M12">
        <f t="shared" si="6"/>
        <v>1.3652122691176169E-2</v>
      </c>
      <c r="N12">
        <f t="shared" si="7"/>
        <v>1.3652122691176169E-2</v>
      </c>
      <c r="O12">
        <f t="shared" si="8"/>
        <v>6.9819796742476362E-2</v>
      </c>
      <c r="P12">
        <f t="shared" si="9"/>
        <v>5.768831583042356E-2</v>
      </c>
    </row>
    <row r="13" spans="1:16" x14ac:dyDescent="0.45">
      <c r="A13">
        <v>12</v>
      </c>
      <c r="B13">
        <v>0</v>
      </c>
      <c r="C13">
        <v>5.1086738377807199</v>
      </c>
      <c r="D13">
        <v>4.3009989304910121</v>
      </c>
      <c r="E13">
        <f t="shared" si="1"/>
        <v>7.6143217519995874</v>
      </c>
      <c r="F13">
        <f t="shared" si="0"/>
        <v>-22.616067035635936</v>
      </c>
      <c r="G13">
        <f t="shared" si="0"/>
        <v>24.557224208707257</v>
      </c>
      <c r="H13">
        <f t="shared" si="2"/>
        <v>-115.53810997844826</v>
      </c>
      <c r="I13">
        <f t="shared" si="2"/>
        <v>105.6205950574779</v>
      </c>
      <c r="J13">
        <f t="shared" si="3"/>
        <v>-2.303193168970779</v>
      </c>
      <c r="K13">
        <f t="shared" si="4"/>
        <v>2.303193168970779</v>
      </c>
      <c r="L13">
        <f t="shared" si="5"/>
        <v>10.006082608924091</v>
      </c>
      <c r="M13">
        <f t="shared" si="6"/>
        <v>9.085884919573177E-2</v>
      </c>
      <c r="N13">
        <f t="shared" si="7"/>
        <v>9.085884919573177E-2</v>
      </c>
      <c r="O13">
        <f t="shared" si="8"/>
        <v>0.46416822581709871</v>
      </c>
      <c r="P13">
        <f t="shared" si="9"/>
        <v>0.39078381321648648</v>
      </c>
    </row>
    <row r="14" spans="1:16" x14ac:dyDescent="0.45">
      <c r="A14">
        <v>13</v>
      </c>
      <c r="B14">
        <v>0</v>
      </c>
      <c r="C14">
        <v>5.1985098288444567</v>
      </c>
      <c r="D14">
        <v>4.1623351321611786</v>
      </c>
      <c r="E14">
        <f t="shared" si="1"/>
        <v>7.6143217519995874</v>
      </c>
      <c r="F14">
        <f t="shared" si="0"/>
        <v>-22.616067035635936</v>
      </c>
      <c r="G14">
        <f t="shared" si="0"/>
        <v>24.557224208707257</v>
      </c>
      <c r="H14">
        <f t="shared" si="2"/>
        <v>-117.56984677455853</v>
      </c>
      <c r="I14">
        <f t="shared" si="2"/>
        <v>102.21539707226121</v>
      </c>
      <c r="J14">
        <f t="shared" si="3"/>
        <v>-7.7401279502977332</v>
      </c>
      <c r="K14">
        <f t="shared" si="4"/>
        <v>7.7401279502977332</v>
      </c>
      <c r="L14">
        <f t="shared" si="5"/>
        <v>2298.7664921633518</v>
      </c>
      <c r="M14">
        <f t="shared" si="6"/>
        <v>4.3482675454555248E-4</v>
      </c>
      <c r="N14">
        <f t="shared" si="7"/>
        <v>4.3482675454555248E-4</v>
      </c>
      <c r="O14">
        <f t="shared" si="8"/>
        <v>2.2604511573495905E-3</v>
      </c>
      <c r="P14">
        <f t="shared" si="9"/>
        <v>1.8098946768485785E-3</v>
      </c>
    </row>
    <row r="15" spans="1:16" x14ac:dyDescent="0.45">
      <c r="A15">
        <v>14</v>
      </c>
      <c r="B15">
        <v>0</v>
      </c>
      <c r="C15">
        <v>5.0743748880280402</v>
      </c>
      <c r="D15">
        <v>4.1482166120170572</v>
      </c>
      <c r="E15">
        <f t="shared" si="1"/>
        <v>7.6143217519995874</v>
      </c>
      <c r="F15">
        <f t="shared" si="0"/>
        <v>-22.616067035635936</v>
      </c>
      <c r="G15">
        <f t="shared" si="0"/>
        <v>24.557224208707257</v>
      </c>
      <c r="H15">
        <f t="shared" si="2"/>
        <v>-114.76240263158975</v>
      </c>
      <c r="I15">
        <f t="shared" si="2"/>
        <v>101.86868540758688</v>
      </c>
      <c r="J15">
        <f t="shared" si="3"/>
        <v>-5.2793954720032872</v>
      </c>
      <c r="K15">
        <f t="shared" si="4"/>
        <v>5.2793954720032872</v>
      </c>
      <c r="L15">
        <f t="shared" si="5"/>
        <v>196.25120013929561</v>
      </c>
      <c r="M15">
        <f t="shared" si="6"/>
        <v>5.0696776460362027E-3</v>
      </c>
      <c r="N15">
        <f t="shared" si="7"/>
        <v>5.0696776460362027E-3</v>
      </c>
      <c r="O15">
        <f t="shared" si="8"/>
        <v>2.5725444937443213E-2</v>
      </c>
      <c r="P15">
        <f t="shared" si="9"/>
        <v>2.1030121028858907E-2</v>
      </c>
    </row>
    <row r="16" spans="1:16" x14ac:dyDescent="0.45">
      <c r="A16">
        <v>15</v>
      </c>
      <c r="B16">
        <v>0</v>
      </c>
      <c r="C16">
        <v>5.0343772968706775</v>
      </c>
      <c r="D16">
        <v>3.8942613969057036</v>
      </c>
      <c r="E16">
        <f t="shared" si="1"/>
        <v>7.6143217519995874</v>
      </c>
      <c r="F16">
        <f t="shared" si="0"/>
        <v>-22.616067035635936</v>
      </c>
      <c r="G16">
        <f t="shared" si="0"/>
        <v>24.557224208707257</v>
      </c>
      <c r="H16">
        <f t="shared" si="2"/>
        <v>-113.85781442871088</v>
      </c>
      <c r="I16">
        <f t="shared" si="2"/>
        <v>95.632250251126891</v>
      </c>
      <c r="J16">
        <f t="shared" si="3"/>
        <v>-10.611242425584408</v>
      </c>
      <c r="K16">
        <f t="shared" si="4"/>
        <v>10.611242425584408</v>
      </c>
      <c r="L16">
        <f t="shared" si="5"/>
        <v>40588.596249625894</v>
      </c>
      <c r="M16">
        <f t="shared" si="6"/>
        <v>2.4636855066258927E-5</v>
      </c>
      <c r="N16">
        <f t="shared" si="7"/>
        <v>2.4636855066258927E-5</v>
      </c>
      <c r="O16">
        <f t="shared" si="8"/>
        <v>1.2403122381186727E-4</v>
      </c>
      <c r="P16">
        <f t="shared" si="9"/>
        <v>9.5942353625692853E-5</v>
      </c>
    </row>
    <row r="17" spans="1:16" x14ac:dyDescent="0.45">
      <c r="A17">
        <v>16</v>
      </c>
      <c r="B17">
        <v>0</v>
      </c>
      <c r="C17">
        <v>5.1150966735436665</v>
      </c>
      <c r="D17">
        <v>4.0237949011133294</v>
      </c>
      <c r="E17">
        <f t="shared" si="1"/>
        <v>7.6143217519995874</v>
      </c>
      <c r="F17">
        <f t="shared" si="0"/>
        <v>-22.616067035635936</v>
      </c>
      <c r="G17">
        <f t="shared" si="0"/>
        <v>24.557224208707257</v>
      </c>
      <c r="H17">
        <f t="shared" si="2"/>
        <v>-115.68336926262195</v>
      </c>
      <c r="I17">
        <f t="shared" si="2"/>
        <v>98.813233556493074</v>
      </c>
      <c r="J17">
        <f t="shared" si="3"/>
        <v>-9.2558139541292945</v>
      </c>
      <c r="K17">
        <f t="shared" si="4"/>
        <v>9.2558139541292945</v>
      </c>
      <c r="L17">
        <f t="shared" si="5"/>
        <v>10465.233573549403</v>
      </c>
      <c r="M17">
        <f t="shared" si="6"/>
        <v>9.5545354780465782E-5</v>
      </c>
      <c r="N17">
        <f t="shared" si="7"/>
        <v>9.5545354780465782E-5</v>
      </c>
      <c r="O17">
        <f t="shared" si="8"/>
        <v>4.8872372641010995E-4</v>
      </c>
      <c r="P17">
        <f t="shared" si="9"/>
        <v>3.8445491139070228E-4</v>
      </c>
    </row>
    <row r="18" spans="1:16" x14ac:dyDescent="0.45">
      <c r="A18">
        <v>17</v>
      </c>
      <c r="B18">
        <v>0</v>
      </c>
      <c r="C18">
        <v>5.0340415581021896</v>
      </c>
      <c r="D18">
        <v>3.9146711249019597</v>
      </c>
      <c r="E18">
        <f t="shared" si="1"/>
        <v>7.6143217519995874</v>
      </c>
      <c r="F18">
        <f t="shared" si="1"/>
        <v>-22.616067035635936</v>
      </c>
      <c r="G18">
        <f t="shared" si="1"/>
        <v>24.557224208707257</v>
      </c>
      <c r="H18">
        <f t="shared" si="2"/>
        <v>-113.8502213382163</v>
      </c>
      <c r="I18">
        <f t="shared" si="2"/>
        <v>96.13345651756967</v>
      </c>
      <c r="J18">
        <f t="shared" si="3"/>
        <v>-10.102443068647048</v>
      </c>
      <c r="K18">
        <f t="shared" si="4"/>
        <v>10.102443068647048</v>
      </c>
      <c r="L18">
        <f t="shared" si="5"/>
        <v>24402.553773357686</v>
      </c>
      <c r="M18">
        <f t="shared" si="6"/>
        <v>4.0977638309865309E-5</v>
      </c>
      <c r="N18">
        <f t="shared" si="7"/>
        <v>4.0977638309865309E-5</v>
      </c>
      <c r="O18">
        <f t="shared" si="8"/>
        <v>2.0628313420474232E-4</v>
      </c>
      <c r="P18">
        <f t="shared" si="9"/>
        <v>1.6041397745830606E-4</v>
      </c>
    </row>
    <row r="19" spans="1:16" x14ac:dyDescent="0.45">
      <c r="A19">
        <v>18</v>
      </c>
      <c r="B19">
        <v>0</v>
      </c>
      <c r="C19">
        <v>5.0324370696769458</v>
      </c>
      <c r="D19">
        <v>3.950990573637188</v>
      </c>
      <c r="E19">
        <f t="shared" si="1"/>
        <v>7.6143217519995874</v>
      </c>
      <c r="F19">
        <f t="shared" si="1"/>
        <v>-22.616067035635936</v>
      </c>
      <c r="G19">
        <f t="shared" si="1"/>
        <v>24.557224208707257</v>
      </c>
      <c r="H19">
        <f t="shared" si="2"/>
        <v>-113.81393412043307</v>
      </c>
      <c r="I19">
        <f t="shared" si="2"/>
        <v>97.025361363297321</v>
      </c>
      <c r="J19">
        <f t="shared" si="3"/>
        <v>-9.1742510051361705</v>
      </c>
      <c r="K19">
        <f t="shared" si="4"/>
        <v>9.1742510051361705</v>
      </c>
      <c r="L19">
        <f t="shared" si="5"/>
        <v>9645.5409048024831</v>
      </c>
      <c r="M19">
        <f t="shared" si="6"/>
        <v>1.0366410196862949E-4</v>
      </c>
      <c r="N19">
        <f t="shared" si="7"/>
        <v>1.0366410196862949E-4</v>
      </c>
      <c r="O19">
        <f t="shared" si="8"/>
        <v>5.2168306954170193E-4</v>
      </c>
      <c r="P19">
        <f t="shared" si="9"/>
        <v>4.0957588970261938E-4</v>
      </c>
    </row>
    <row r="20" spans="1:16" x14ac:dyDescent="0.45">
      <c r="A20">
        <v>19</v>
      </c>
      <c r="B20">
        <v>0</v>
      </c>
      <c r="C20">
        <v>5.1400772023763661</v>
      </c>
      <c r="D20">
        <v>4.2696117050309894</v>
      </c>
      <c r="E20">
        <f t="shared" si="1"/>
        <v>7.6143217519995874</v>
      </c>
      <c r="F20">
        <f t="shared" si="1"/>
        <v>-22.616067035635936</v>
      </c>
      <c r="G20">
        <f t="shared" si="1"/>
        <v>24.557224208707257</v>
      </c>
      <c r="H20">
        <f t="shared" si="2"/>
        <v>-116.24833057728792</v>
      </c>
      <c r="I20">
        <f t="shared" si="2"/>
        <v>104.84981192456688</v>
      </c>
      <c r="J20">
        <f t="shared" si="3"/>
        <v>-3.7841969007214544</v>
      </c>
      <c r="K20">
        <f t="shared" si="4"/>
        <v>3.7841969007214544</v>
      </c>
      <c r="L20">
        <f t="shared" si="5"/>
        <v>44.000319740502249</v>
      </c>
      <c r="M20">
        <f t="shared" si="6"/>
        <v>2.2222064326799802E-2</v>
      </c>
      <c r="N20">
        <f t="shared" si="7"/>
        <v>2.2222064326799802E-2</v>
      </c>
      <c r="O20">
        <f t="shared" si="8"/>
        <v>0.11422312623592477</v>
      </c>
      <c r="P20">
        <f t="shared" si="9"/>
        <v>9.4879585959656024E-2</v>
      </c>
    </row>
    <row r="21" spans="1:16" x14ac:dyDescent="0.45">
      <c r="A21">
        <v>20</v>
      </c>
      <c r="B21">
        <v>0</v>
      </c>
      <c r="C21">
        <v>5.1060826592892941</v>
      </c>
      <c r="D21">
        <v>4.2085311570796486</v>
      </c>
      <c r="E21">
        <f t="shared" si="1"/>
        <v>7.6143217519995874</v>
      </c>
      <c r="F21">
        <f t="shared" si="1"/>
        <v>-22.616067035635936</v>
      </c>
      <c r="G21">
        <f t="shared" si="1"/>
        <v>24.557224208707257</v>
      </c>
      <c r="H21">
        <f t="shared" si="2"/>
        <v>-115.47950771198488</v>
      </c>
      <c r="I21">
        <f t="shared" si="2"/>
        <v>103.34984321373511</v>
      </c>
      <c r="J21">
        <f t="shared" si="3"/>
        <v>-4.5153427462501838</v>
      </c>
      <c r="K21">
        <f t="shared" si="4"/>
        <v>4.5153427462501838</v>
      </c>
      <c r="L21">
        <f t="shared" si="5"/>
        <v>91.408890708396044</v>
      </c>
      <c r="M21">
        <f t="shared" si="6"/>
        <v>1.0821469583003472E-2</v>
      </c>
      <c r="N21">
        <f t="shared" si="7"/>
        <v>1.0821469583003472E-2</v>
      </c>
      <c r="O21">
        <f t="shared" si="8"/>
        <v>5.5255318185800574E-2</v>
      </c>
      <c r="P21">
        <f t="shared" si="9"/>
        <v>4.5542491905459823E-2</v>
      </c>
    </row>
    <row r="22" spans="1:16" x14ac:dyDescent="0.45">
      <c r="A22">
        <v>21</v>
      </c>
      <c r="B22">
        <v>0</v>
      </c>
      <c r="C22">
        <v>5.0684917887700029</v>
      </c>
      <c r="D22">
        <v>4.0113921171621314</v>
      </c>
      <c r="E22">
        <f t="shared" si="1"/>
        <v>7.6143217519995874</v>
      </c>
      <c r="F22">
        <f t="shared" si="1"/>
        <v>-22.616067035635936</v>
      </c>
      <c r="G22">
        <f t="shared" si="1"/>
        <v>24.557224208707257</v>
      </c>
      <c r="H22">
        <f t="shared" si="2"/>
        <v>-114.62935006439268</v>
      </c>
      <c r="I22">
        <f t="shared" si="2"/>
        <v>98.508655610191354</v>
      </c>
      <c r="J22">
        <f t="shared" si="3"/>
        <v>-8.5063727022017446</v>
      </c>
      <c r="K22">
        <f t="shared" si="4"/>
        <v>8.5063727022017446</v>
      </c>
      <c r="L22">
        <f t="shared" si="5"/>
        <v>4946.1892084983938</v>
      </c>
      <c r="M22">
        <f t="shared" si="6"/>
        <v>2.0213498167447839E-4</v>
      </c>
      <c r="N22">
        <f t="shared" si="7"/>
        <v>2.0213498167447839E-4</v>
      </c>
      <c r="O22">
        <f t="shared" si="8"/>
        <v>1.0245194948402688E-3</v>
      </c>
      <c r="P22">
        <f t="shared" si="9"/>
        <v>8.1084267209171452E-4</v>
      </c>
    </row>
    <row r="23" spans="1:16" x14ac:dyDescent="0.45">
      <c r="A23">
        <v>22</v>
      </c>
      <c r="B23">
        <v>0</v>
      </c>
      <c r="C23">
        <v>5.0804541516731252</v>
      </c>
      <c r="D23">
        <v>4.1709610243857558</v>
      </c>
      <c r="E23">
        <f t="shared" si="1"/>
        <v>7.6143217519995874</v>
      </c>
      <c r="F23">
        <f t="shared" si="1"/>
        <v>-22.616067035635936</v>
      </c>
      <c r="G23">
        <f t="shared" si="1"/>
        <v>24.557224208707257</v>
      </c>
      <c r="H23">
        <f t="shared" si="2"/>
        <v>-114.89989166571431</v>
      </c>
      <c r="I23">
        <f t="shared" si="2"/>
        <v>102.4272250416203</v>
      </c>
      <c r="J23">
        <f t="shared" si="3"/>
        <v>-4.8583448720944205</v>
      </c>
      <c r="K23">
        <f t="shared" si="4"/>
        <v>4.8583448720944205</v>
      </c>
      <c r="L23">
        <f t="shared" si="5"/>
        <v>128.8108271800842</v>
      </c>
      <c r="M23">
        <f t="shared" si="6"/>
        <v>7.7035176627656653E-3</v>
      </c>
      <c r="N23">
        <f t="shared" si="7"/>
        <v>7.7035176627656653E-3</v>
      </c>
      <c r="O23">
        <f t="shared" si="8"/>
        <v>3.9137368292285077E-2</v>
      </c>
      <c r="P23">
        <f t="shared" si="9"/>
        <v>3.213107192206284E-2</v>
      </c>
    </row>
    <row r="24" spans="1:16" x14ac:dyDescent="0.45">
      <c r="A24">
        <v>23</v>
      </c>
      <c r="B24">
        <v>0</v>
      </c>
      <c r="C24">
        <v>5.0193741138191239</v>
      </c>
      <c r="D24">
        <v>3.7895470858037323</v>
      </c>
      <c r="E24">
        <f t="shared" si="1"/>
        <v>7.6143217519995874</v>
      </c>
      <c r="F24">
        <f t="shared" si="1"/>
        <v>-22.616067035635936</v>
      </c>
      <c r="G24">
        <f t="shared" si="1"/>
        <v>24.557224208707257</v>
      </c>
      <c r="H24">
        <f t="shared" si="2"/>
        <v>-113.51850143506903</v>
      </c>
      <c r="I24">
        <f t="shared" si="2"/>
        <v>93.06075743553545</v>
      </c>
      <c r="J24">
        <f t="shared" si="3"/>
        <v>-12.843422247533994</v>
      </c>
      <c r="K24">
        <f t="shared" si="4"/>
        <v>12.843422247533994</v>
      </c>
      <c r="L24">
        <f t="shared" si="5"/>
        <v>378292.2210641196</v>
      </c>
      <c r="M24">
        <f t="shared" si="6"/>
        <v>2.6434520745231722E-6</v>
      </c>
      <c r="N24">
        <f t="shared" si="7"/>
        <v>2.6434520745231722E-6</v>
      </c>
      <c r="O24">
        <f t="shared" si="8"/>
        <v>1.3268474913983072E-5</v>
      </c>
      <c r="P24">
        <f t="shared" si="9"/>
        <v>1.0017486105471118E-5</v>
      </c>
    </row>
    <row r="25" spans="1:16" x14ac:dyDescent="0.45">
      <c r="A25">
        <v>24</v>
      </c>
      <c r="B25">
        <v>0</v>
      </c>
      <c r="C25">
        <v>5.1750268840276279</v>
      </c>
      <c r="D25">
        <v>4.2258320801681286</v>
      </c>
      <c r="E25">
        <f t="shared" si="1"/>
        <v>7.6143217519995874</v>
      </c>
      <c r="F25">
        <f t="shared" si="1"/>
        <v>-22.616067035635936</v>
      </c>
      <c r="G25">
        <f t="shared" si="1"/>
        <v>24.557224208707257</v>
      </c>
      <c r="H25">
        <f t="shared" si="2"/>
        <v>-117.03875492038699</v>
      </c>
      <c r="I25">
        <f t="shared" si="2"/>
        <v>103.77470586103651</v>
      </c>
      <c r="J25">
        <f t="shared" si="3"/>
        <v>-5.6497273073509007</v>
      </c>
      <c r="K25">
        <f t="shared" si="4"/>
        <v>5.6497273073509007</v>
      </c>
      <c r="L25">
        <f t="shared" si="5"/>
        <v>284.213952200167</v>
      </c>
      <c r="M25">
        <f t="shared" si="6"/>
        <v>3.5061398374304862E-3</v>
      </c>
      <c r="N25">
        <f t="shared" si="7"/>
        <v>3.5061398374304862E-3</v>
      </c>
      <c r="O25">
        <f t="shared" si="8"/>
        <v>1.8144367917863023E-2</v>
      </c>
      <c r="P25">
        <f t="shared" si="9"/>
        <v>1.4816358202569217E-2</v>
      </c>
    </row>
    <row r="26" spans="1:16" x14ac:dyDescent="0.45">
      <c r="A26">
        <v>25</v>
      </c>
      <c r="B26">
        <v>0</v>
      </c>
      <c r="C26">
        <v>4.9982799255411967</v>
      </c>
      <c r="D26">
        <v>3.9469851567764702</v>
      </c>
      <c r="E26">
        <f t="shared" si="1"/>
        <v>7.6143217519995874</v>
      </c>
      <c r="F26">
        <f t="shared" si="1"/>
        <v>-22.616067035635936</v>
      </c>
      <c r="G26">
        <f t="shared" si="1"/>
        <v>24.557224208707257</v>
      </c>
      <c r="H26">
        <f t="shared" si="2"/>
        <v>-113.04143385891309</v>
      </c>
      <c r="I26">
        <f t="shared" si="2"/>
        <v>96.926999443399339</v>
      </c>
      <c r="J26">
        <f t="shared" si="3"/>
        <v>-8.5001126635141731</v>
      </c>
      <c r="K26">
        <f t="shared" si="4"/>
        <v>8.5001126635141731</v>
      </c>
      <c r="L26">
        <f t="shared" si="5"/>
        <v>4915.3225866209486</v>
      </c>
      <c r="M26">
        <f t="shared" si="6"/>
        <v>2.0340406520950302E-4</v>
      </c>
      <c r="N26">
        <f t="shared" si="7"/>
        <v>2.0340406520950302E-4</v>
      </c>
      <c r="O26">
        <f t="shared" si="8"/>
        <v>1.0166704559101314E-3</v>
      </c>
      <c r="P26">
        <f t="shared" si="9"/>
        <v>8.0283282620990167E-4</v>
      </c>
    </row>
    <row r="27" spans="1:16" x14ac:dyDescent="0.45">
      <c r="A27">
        <v>26</v>
      </c>
      <c r="B27">
        <v>0</v>
      </c>
      <c r="C27">
        <v>5.1256707997476001</v>
      </c>
      <c r="D27">
        <v>4.3142785259828749</v>
      </c>
      <c r="E27">
        <f t="shared" si="1"/>
        <v>7.6143217519995874</v>
      </c>
      <c r="F27">
        <f t="shared" si="1"/>
        <v>-22.616067035635936</v>
      </c>
      <c r="G27">
        <f t="shared" si="1"/>
        <v>24.557224208707257</v>
      </c>
      <c r="H27">
        <f t="shared" si="2"/>
        <v>-115.92251440969338</v>
      </c>
      <c r="I27">
        <f t="shared" si="2"/>
        <v>105.94670506137251</v>
      </c>
      <c r="J27">
        <f t="shared" si="3"/>
        <v>-2.3614875963212825</v>
      </c>
      <c r="K27">
        <f t="shared" si="4"/>
        <v>2.3614875963212825</v>
      </c>
      <c r="L27">
        <f t="shared" si="5"/>
        <v>10.606718237251267</v>
      </c>
      <c r="M27">
        <f t="shared" si="6"/>
        <v>8.6156998004013122E-2</v>
      </c>
      <c r="N27">
        <f t="shared" si="7"/>
        <v>8.6156998004013122E-2</v>
      </c>
      <c r="O27">
        <f t="shared" si="8"/>
        <v>0.44161240886308234</v>
      </c>
      <c r="P27">
        <f t="shared" si="9"/>
        <v>0.37170528635186323</v>
      </c>
    </row>
    <row r="28" spans="1:16" x14ac:dyDescent="0.45">
      <c r="A28">
        <v>27</v>
      </c>
      <c r="B28">
        <v>0</v>
      </c>
      <c r="C28">
        <v>5.1018827127495117</v>
      </c>
      <c r="D28">
        <v>4.0082021224032847</v>
      </c>
      <c r="E28">
        <f t="shared" si="1"/>
        <v>7.6143217519995874</v>
      </c>
      <c r="F28">
        <f t="shared" si="1"/>
        <v>-22.616067035635936</v>
      </c>
      <c r="G28">
        <f t="shared" si="1"/>
        <v>24.557224208707257</v>
      </c>
      <c r="H28">
        <f t="shared" si="2"/>
        <v>-115.38452143949507</v>
      </c>
      <c r="I28">
        <f t="shared" si="2"/>
        <v>98.430318193673756</v>
      </c>
      <c r="J28">
        <f t="shared" si="3"/>
        <v>-9.3398814938217356</v>
      </c>
      <c r="K28">
        <f t="shared" si="4"/>
        <v>9.3398814938217356</v>
      </c>
      <c r="L28">
        <f t="shared" si="5"/>
        <v>11383.059197405802</v>
      </c>
      <c r="M28">
        <f t="shared" si="6"/>
        <v>8.7842129301987456E-5</v>
      </c>
      <c r="N28">
        <f t="shared" si="7"/>
        <v>8.7842129301987456E-5</v>
      </c>
      <c r="O28">
        <f t="shared" si="8"/>
        <v>4.4816024093691714E-4</v>
      </c>
      <c r="P28">
        <f t="shared" si="9"/>
        <v>3.5208900910464991E-4</v>
      </c>
    </row>
    <row r="29" spans="1:16" x14ac:dyDescent="0.45">
      <c r="A29">
        <v>28</v>
      </c>
      <c r="B29">
        <v>0</v>
      </c>
      <c r="C29">
        <v>5.1521743244876674</v>
      </c>
      <c r="D29">
        <v>4.2355110439957757</v>
      </c>
      <c r="E29">
        <f t="shared" si="1"/>
        <v>7.6143217519995874</v>
      </c>
      <c r="F29">
        <f t="shared" si="1"/>
        <v>-22.616067035635936</v>
      </c>
      <c r="G29">
        <f t="shared" si="1"/>
        <v>24.557224208707257</v>
      </c>
      <c r="H29">
        <f t="shared" si="2"/>
        <v>-116.52191990189539</v>
      </c>
      <c r="I29">
        <f t="shared" si="2"/>
        <v>104.01239434586002</v>
      </c>
      <c r="J29">
        <f t="shared" si="3"/>
        <v>-4.8952038040357877</v>
      </c>
      <c r="K29">
        <f t="shared" si="4"/>
        <v>4.8952038040357877</v>
      </c>
      <c r="L29">
        <f t="shared" si="5"/>
        <v>133.6472416863713</v>
      </c>
      <c r="M29">
        <f t="shared" si="6"/>
        <v>7.4268138543028004E-3</v>
      </c>
      <c r="N29">
        <f t="shared" si="7"/>
        <v>7.4268138543028004E-3</v>
      </c>
      <c r="O29">
        <f t="shared" si="8"/>
        <v>3.826423965288818E-2</v>
      </c>
      <c r="P29">
        <f t="shared" si="9"/>
        <v>3.1456352101600346E-2</v>
      </c>
    </row>
    <row r="30" spans="1:16" x14ac:dyDescent="0.45">
      <c r="A30">
        <v>29</v>
      </c>
      <c r="B30">
        <v>0</v>
      </c>
      <c r="C30">
        <v>5.1752538989771768</v>
      </c>
      <c r="D30">
        <v>4.2578528322985214</v>
      </c>
      <c r="E30">
        <f t="shared" si="1"/>
        <v>7.6143217519995874</v>
      </c>
      <c r="F30">
        <f t="shared" si="1"/>
        <v>-22.616067035635936</v>
      </c>
      <c r="G30">
        <f t="shared" si="1"/>
        <v>24.557224208707257</v>
      </c>
      <c r="H30">
        <f t="shared" si="2"/>
        <v>-117.04388910570408</v>
      </c>
      <c r="I30">
        <f t="shared" si="2"/>
        <v>104.56104665043401</v>
      </c>
      <c r="J30">
        <f t="shared" si="3"/>
        <v>-4.8685207032704909</v>
      </c>
      <c r="K30">
        <f t="shared" si="4"/>
        <v>4.8685207032704909</v>
      </c>
      <c r="L30">
        <f t="shared" si="5"/>
        <v>130.12827611187853</v>
      </c>
      <c r="M30">
        <f t="shared" si="6"/>
        <v>7.6261202362395194E-3</v>
      </c>
      <c r="N30">
        <f t="shared" si="7"/>
        <v>7.6261202362395194E-3</v>
      </c>
      <c r="O30">
        <f t="shared" si="8"/>
        <v>3.9467108486667318E-2</v>
      </c>
      <c r="P30">
        <f t="shared" si="9"/>
        <v>3.2470897647321507E-2</v>
      </c>
    </row>
    <row r="31" spans="1:16" x14ac:dyDescent="0.45">
      <c r="A31">
        <v>30</v>
      </c>
      <c r="B31">
        <v>0</v>
      </c>
      <c r="C31">
        <v>5.1576173542339472</v>
      </c>
      <c r="D31">
        <v>4.3568585637562096</v>
      </c>
      <c r="E31">
        <f t="shared" si="1"/>
        <v>7.6143217519995874</v>
      </c>
      <c r="F31">
        <f t="shared" si="1"/>
        <v>-22.616067035635936</v>
      </c>
      <c r="G31">
        <f t="shared" si="1"/>
        <v>24.557224208707257</v>
      </c>
      <c r="H31">
        <f t="shared" si="2"/>
        <v>-116.6450198275142</v>
      </c>
      <c r="I31">
        <f t="shared" si="2"/>
        <v>106.99235259578752</v>
      </c>
      <c r="J31">
        <f t="shared" si="3"/>
        <v>-2.0383454797270986</v>
      </c>
      <c r="K31">
        <f t="shared" si="4"/>
        <v>2.0383454797270986</v>
      </c>
      <c r="L31">
        <f t="shared" si="5"/>
        <v>7.6778954505259449</v>
      </c>
      <c r="M31">
        <f t="shared" si="6"/>
        <v>0.11523531318176834</v>
      </c>
      <c r="N31">
        <f t="shared" si="7"/>
        <v>0.11523531318176834</v>
      </c>
      <c r="O31">
        <f t="shared" si="8"/>
        <v>0.59433965108687237</v>
      </c>
      <c r="P31">
        <f t="shared" si="9"/>
        <v>0.50206396108311624</v>
      </c>
    </row>
    <row r="32" spans="1:16" x14ac:dyDescent="0.45">
      <c r="A32">
        <v>31</v>
      </c>
      <c r="B32">
        <v>1</v>
      </c>
      <c r="C32">
        <v>5.2052788822648974</v>
      </c>
      <c r="D32">
        <v>4.6953686395071355</v>
      </c>
      <c r="E32">
        <f t="shared" si="1"/>
        <v>7.6143217519995874</v>
      </c>
      <c r="F32">
        <f t="shared" si="1"/>
        <v>-22.616067035635936</v>
      </c>
      <c r="G32">
        <f t="shared" si="1"/>
        <v>24.557224208707257</v>
      </c>
      <c r="H32">
        <f t="shared" si="2"/>
        <v>-117.72293614048301</v>
      </c>
      <c r="I32">
        <f t="shared" si="2"/>
        <v>115.30522042290949</v>
      </c>
      <c r="J32">
        <f t="shared" si="3"/>
        <v>5.1966060344260541</v>
      </c>
      <c r="K32">
        <f t="shared" si="4"/>
        <v>-5.1966060344260541</v>
      </c>
      <c r="L32">
        <f t="shared" si="5"/>
        <v>5.5353192591260855E-3</v>
      </c>
      <c r="M32">
        <f t="shared" si="6"/>
        <v>0.99449515183295156</v>
      </c>
      <c r="N32">
        <f t="shared" si="7"/>
        <v>-5.5048481670484373E-3</v>
      </c>
      <c r="O32">
        <f t="shared" si="8"/>
        <v>-2.8654269914011859E-2</v>
      </c>
      <c r="P32">
        <f t="shared" si="9"/>
        <v>-2.5847291448807569E-2</v>
      </c>
    </row>
    <row r="33" spans="1:16" x14ac:dyDescent="0.45">
      <c r="A33">
        <v>32</v>
      </c>
      <c r="B33">
        <v>1</v>
      </c>
      <c r="C33">
        <v>5.226235809116857</v>
      </c>
      <c r="D33">
        <v>4.9550949216593612</v>
      </c>
      <c r="E33">
        <f t="shared" si="1"/>
        <v>7.6143217519995874</v>
      </c>
      <c r="F33">
        <f t="shared" si="1"/>
        <v>-22.616067035635936</v>
      </c>
      <c r="G33">
        <f t="shared" si="1"/>
        <v>24.557224208707257</v>
      </c>
      <c r="H33">
        <f t="shared" si="2"/>
        <v>-118.19689940302786</v>
      </c>
      <c r="I33">
        <f t="shared" si="2"/>
        <v>121.68337696661565</v>
      </c>
      <c r="J33">
        <f t="shared" si="3"/>
        <v>11.100799315587381</v>
      </c>
      <c r="K33">
        <f t="shared" si="4"/>
        <v>-11.100799315587381</v>
      </c>
      <c r="L33">
        <f t="shared" si="5"/>
        <v>1.5100249130250964E-5</v>
      </c>
      <c r="M33">
        <f t="shared" si="6"/>
        <v>0.99998489997888385</v>
      </c>
      <c r="N33">
        <f t="shared" si="7"/>
        <v>-1.5100021116154494E-5</v>
      </c>
      <c r="O33">
        <f t="shared" si="8"/>
        <v>-7.8916271075667313E-5</v>
      </c>
      <c r="P33">
        <f t="shared" si="9"/>
        <v>-7.4822037949606249E-5</v>
      </c>
    </row>
    <row r="34" spans="1:16" x14ac:dyDescent="0.45">
      <c r="A34">
        <v>33</v>
      </c>
      <c r="B34">
        <v>1</v>
      </c>
      <c r="C34">
        <v>5.2249572578170786</v>
      </c>
      <c r="D34">
        <v>4.9947274511913839</v>
      </c>
      <c r="E34">
        <f t="shared" si="1"/>
        <v>7.6143217519995874</v>
      </c>
      <c r="F34">
        <f t="shared" si="1"/>
        <v>-22.616067035635936</v>
      </c>
      <c r="G34">
        <f t="shared" si="1"/>
        <v>24.557224208707257</v>
      </c>
      <c r="H34">
        <f t="shared" si="2"/>
        <v>-118.16798360112357</v>
      </c>
      <c r="I34">
        <f t="shared" si="2"/>
        <v>122.65664188029174</v>
      </c>
      <c r="J34">
        <f t="shared" si="3"/>
        <v>12.10298003116776</v>
      </c>
      <c r="K34">
        <f t="shared" si="4"/>
        <v>-12.10298003116776</v>
      </c>
      <c r="L34">
        <f t="shared" si="5"/>
        <v>5.5429703802762224E-6</v>
      </c>
      <c r="M34">
        <f t="shared" si="6"/>
        <v>0.99999445706034407</v>
      </c>
      <c r="N34">
        <f t="shared" si="7"/>
        <v>-5.5429396559336652E-6</v>
      </c>
      <c r="O34">
        <f t="shared" si="8"/>
        <v>-2.8961622784912704E-5</v>
      </c>
      <c r="P34">
        <f t="shared" si="9"/>
        <v>-2.7685472859789204E-5</v>
      </c>
    </row>
    <row r="35" spans="1:16" x14ac:dyDescent="0.45">
      <c r="A35">
        <v>34</v>
      </c>
      <c r="B35">
        <v>1</v>
      </c>
      <c r="C35">
        <v>5.0241517750818794</v>
      </c>
      <c r="D35">
        <v>4.5280572368138552</v>
      </c>
      <c r="E35">
        <f t="shared" si="1"/>
        <v>7.6143217519995874</v>
      </c>
      <c r="F35">
        <f t="shared" si="1"/>
        <v>-22.616067035635936</v>
      </c>
      <c r="G35">
        <f t="shared" si="1"/>
        <v>24.557224208707257</v>
      </c>
      <c r="H35">
        <f t="shared" si="2"/>
        <v>-113.62655334246107</v>
      </c>
      <c r="I35">
        <f t="shared" si="2"/>
        <v>111.1965167942973</v>
      </c>
      <c r="J35">
        <f t="shared" si="3"/>
        <v>5.1842852038358131</v>
      </c>
      <c r="K35">
        <f t="shared" si="4"/>
        <v>-5.1842852038358131</v>
      </c>
      <c r="L35">
        <f t="shared" si="5"/>
        <v>5.6039408594595061E-3</v>
      </c>
      <c r="M35">
        <f t="shared" si="6"/>
        <v>0.99442728828740468</v>
      </c>
      <c r="N35">
        <f t="shared" si="7"/>
        <v>-5.5727117125953241E-3</v>
      </c>
      <c r="O35">
        <f t="shared" si="8"/>
        <v>-2.7998149442855377E-2</v>
      </c>
      <c r="P35">
        <f t="shared" si="9"/>
        <v>-2.523355759889459E-2</v>
      </c>
    </row>
    <row r="36" spans="1:16" x14ac:dyDescent="0.45">
      <c r="A36">
        <v>35</v>
      </c>
      <c r="B36">
        <v>1</v>
      </c>
      <c r="C36">
        <v>5.310934248060593</v>
      </c>
      <c r="D36">
        <v>5.3793762142824946</v>
      </c>
      <c r="E36">
        <f t="shared" si="1"/>
        <v>7.6143217519995874</v>
      </c>
      <c r="F36">
        <f t="shared" si="1"/>
        <v>-22.616067035635936</v>
      </c>
      <c r="G36">
        <f t="shared" si="1"/>
        <v>24.557224208707257</v>
      </c>
      <c r="H36">
        <f t="shared" si="2"/>
        <v>-120.1124449759931</v>
      </c>
      <c r="I36">
        <f t="shared" si="2"/>
        <v>132.10254779712207</v>
      </c>
      <c r="J36">
        <f t="shared" si="3"/>
        <v>19.604424573128554</v>
      </c>
      <c r="K36">
        <f t="shared" si="4"/>
        <v>-19.604424573128554</v>
      </c>
      <c r="L36">
        <f t="shared" si="5"/>
        <v>3.0613049025833579E-9</v>
      </c>
      <c r="M36">
        <f t="shared" si="6"/>
        <v>0.99999999693869501</v>
      </c>
      <c r="N36">
        <f t="shared" si="7"/>
        <v>-3.0613049872840747E-9</v>
      </c>
      <c r="O36">
        <f t="shared" si="8"/>
        <v>-1.6258389500725691E-8</v>
      </c>
      <c r="P36">
        <f t="shared" si="9"/>
        <v>-1.6467911233260327E-8</v>
      </c>
    </row>
    <row r="37" spans="1:16" x14ac:dyDescent="0.45">
      <c r="A37">
        <v>36</v>
      </c>
      <c r="B37">
        <v>1</v>
      </c>
      <c r="C37">
        <v>5.3147359522414392</v>
      </c>
      <c r="D37">
        <v>5.4259399741583705</v>
      </c>
      <c r="E37">
        <f t="shared" si="1"/>
        <v>7.6143217519995874</v>
      </c>
      <c r="F37">
        <f t="shared" si="1"/>
        <v>-22.616067035635936</v>
      </c>
      <c r="G37">
        <f t="shared" si="1"/>
        <v>24.557224208707257</v>
      </c>
      <c r="H37">
        <f t="shared" si="2"/>
        <v>-120.19842457259678</v>
      </c>
      <c r="I37">
        <f t="shared" si="2"/>
        <v>133.24602448839437</v>
      </c>
      <c r="J37">
        <f t="shared" si="3"/>
        <v>20.661921667797174</v>
      </c>
      <c r="K37">
        <f t="shared" si="4"/>
        <v>-20.661921667797174</v>
      </c>
      <c r="L37">
        <f t="shared" si="5"/>
        <v>1.0632647941609047E-9</v>
      </c>
      <c r="M37">
        <f t="shared" si="6"/>
        <v>0.99999999893673519</v>
      </c>
      <c r="N37">
        <f t="shared" si="7"/>
        <v>-1.063264809531006E-9</v>
      </c>
      <c r="O37">
        <f t="shared" si="8"/>
        <v>-5.650971709967584E-9</v>
      </c>
      <c r="P37">
        <f t="shared" si="9"/>
        <v>-5.769211033150171E-9</v>
      </c>
    </row>
    <row r="38" spans="1:16" x14ac:dyDescent="0.45">
      <c r="A38">
        <v>37</v>
      </c>
      <c r="B38">
        <v>1</v>
      </c>
      <c r="C38">
        <v>5.1053236645667832</v>
      </c>
      <c r="D38">
        <v>4.6577266514900169</v>
      </c>
      <c r="E38">
        <f t="shared" si="1"/>
        <v>7.6143217519995874</v>
      </c>
      <c r="F38">
        <f t="shared" si="1"/>
        <v>-22.616067035635936</v>
      </c>
      <c r="G38">
        <f t="shared" si="1"/>
        <v>24.557224208707257</v>
      </c>
      <c r="H38">
        <f t="shared" si="2"/>
        <v>-115.46234223646088</v>
      </c>
      <c r="I38">
        <f t="shared" si="2"/>
        <v>114.38083768351163</v>
      </c>
      <c r="J38">
        <f t="shared" si="3"/>
        <v>6.5328171990503279</v>
      </c>
      <c r="K38">
        <f t="shared" si="4"/>
        <v>-6.5328171990503279</v>
      </c>
      <c r="L38">
        <f t="shared" si="5"/>
        <v>1.4549013242398212E-3</v>
      </c>
      <c r="M38">
        <f t="shared" si="6"/>
        <v>0.99854721233845289</v>
      </c>
      <c r="N38">
        <f t="shared" si="7"/>
        <v>-1.4527876615471058E-3</v>
      </c>
      <c r="O38">
        <f t="shared" si="8"/>
        <v>-7.4169512280870776E-3</v>
      </c>
      <c r="P38">
        <f t="shared" si="9"/>
        <v>-6.7666878101438127E-3</v>
      </c>
    </row>
    <row r="39" spans="1:16" x14ac:dyDescent="0.45">
      <c r="A39">
        <v>38</v>
      </c>
      <c r="B39">
        <v>1</v>
      </c>
      <c r="C39">
        <v>5.0096246004097349</v>
      </c>
      <c r="D39">
        <v>4.4189052701330125</v>
      </c>
      <c r="E39">
        <f t="shared" si="1"/>
        <v>7.6143217519995874</v>
      </c>
      <c r="F39">
        <f t="shared" si="1"/>
        <v>-22.616067035635936</v>
      </c>
      <c r="G39">
        <f t="shared" si="1"/>
        <v>24.557224208707257</v>
      </c>
      <c r="H39">
        <f t="shared" si="2"/>
        <v>-113.29800578623745</v>
      </c>
      <c r="I39">
        <f t="shared" si="2"/>
        <v>108.51604747569449</v>
      </c>
      <c r="J39">
        <f t="shared" si="3"/>
        <v>2.8323634414566214</v>
      </c>
      <c r="K39">
        <f t="shared" si="4"/>
        <v>-2.8323634414566214</v>
      </c>
      <c r="L39">
        <f t="shared" si="5"/>
        <v>5.8873544933479398E-2</v>
      </c>
      <c r="M39">
        <f t="shared" si="6"/>
        <v>0.94439983394128713</v>
      </c>
      <c r="N39">
        <f t="shared" si="7"/>
        <v>-5.5600166058712874E-2</v>
      </c>
      <c r="O39">
        <f t="shared" si="8"/>
        <v>-0.27853595967459438</v>
      </c>
      <c r="P39">
        <f t="shared" si="9"/>
        <v>-0.24569186681711697</v>
      </c>
    </row>
    <row r="40" spans="1:16" x14ac:dyDescent="0.45">
      <c r="A40">
        <v>39</v>
      </c>
      <c r="B40">
        <v>1</v>
      </c>
      <c r="C40">
        <v>5.1746771877066156</v>
      </c>
      <c r="D40">
        <v>4.9803330459834161</v>
      </c>
      <c r="E40">
        <f t="shared" si="1"/>
        <v>7.6143217519995874</v>
      </c>
      <c r="F40">
        <f t="shared" si="1"/>
        <v>-22.616067035635936</v>
      </c>
      <c r="G40">
        <f t="shared" si="1"/>
        <v>24.557224208707257</v>
      </c>
      <c r="H40">
        <f t="shared" si="2"/>
        <v>-117.03084616494885</v>
      </c>
      <c r="I40">
        <f t="shared" si="2"/>
        <v>122.3031552442487</v>
      </c>
      <c r="J40">
        <f t="shared" si="3"/>
        <v>12.886630831299428</v>
      </c>
      <c r="K40">
        <f t="shared" si="4"/>
        <v>-12.886630831299428</v>
      </c>
      <c r="L40">
        <f t="shared" si="5"/>
        <v>2.5316714243948854E-6</v>
      </c>
      <c r="M40">
        <f t="shared" si="6"/>
        <v>0.99999746833498482</v>
      </c>
      <c r="N40">
        <f t="shared" si="7"/>
        <v>-2.531665015181872E-6</v>
      </c>
      <c r="O40">
        <f t="shared" si="8"/>
        <v>-1.3100549200976556E-5</v>
      </c>
      <c r="P40">
        <f t="shared" si="9"/>
        <v>-1.2608534936470385E-5</v>
      </c>
    </row>
    <row r="41" spans="1:16" x14ac:dyDescent="0.45">
      <c r="A41">
        <v>40</v>
      </c>
      <c r="B41">
        <v>1</v>
      </c>
      <c r="C41">
        <v>5.0274316150296707</v>
      </c>
      <c r="D41">
        <v>4.3723369152754028</v>
      </c>
      <c r="E41">
        <f t="shared" si="1"/>
        <v>7.6143217519995874</v>
      </c>
      <c r="F41">
        <f t="shared" si="1"/>
        <v>-22.616067035635936</v>
      </c>
      <c r="G41">
        <f t="shared" si="1"/>
        <v>24.557224208707257</v>
      </c>
      <c r="H41">
        <f t="shared" si="2"/>
        <v>-113.70073042258647</v>
      </c>
      <c r="I41">
        <f t="shared" si="2"/>
        <v>107.37245794442553</v>
      </c>
      <c r="J41">
        <f t="shared" si="3"/>
        <v>1.2860492738386426</v>
      </c>
      <c r="K41">
        <f t="shared" si="4"/>
        <v>-1.2860492738386426</v>
      </c>
      <c r="L41">
        <f t="shared" si="5"/>
        <v>0.27636045365164108</v>
      </c>
      <c r="M41">
        <f t="shared" si="6"/>
        <v>0.78347773713845525</v>
      </c>
      <c r="N41">
        <f t="shared" si="7"/>
        <v>-0.21652226286154475</v>
      </c>
      <c r="O41">
        <f t="shared" si="8"/>
        <v>-1.0885508696678947</v>
      </c>
      <c r="P41">
        <f t="shared" si="9"/>
        <v>-0.94670828288849651</v>
      </c>
    </row>
    <row r="42" spans="1:16" x14ac:dyDescent="0.45">
      <c r="A42">
        <v>41</v>
      </c>
      <c r="B42">
        <v>1</v>
      </c>
      <c r="C42">
        <v>5.1968495898399096</v>
      </c>
      <c r="D42">
        <v>4.9332827044453502</v>
      </c>
      <c r="E42">
        <f t="shared" si="1"/>
        <v>7.6143217519995874</v>
      </c>
      <c r="F42">
        <f t="shared" si="1"/>
        <v>-22.616067035635936</v>
      </c>
      <c r="G42">
        <f t="shared" si="1"/>
        <v>24.557224208707257</v>
      </c>
      <c r="H42">
        <f t="shared" si="2"/>
        <v>-117.53229869793651</v>
      </c>
      <c r="I42">
        <f t="shared" si="2"/>
        <v>121.14772945800216</v>
      </c>
      <c r="J42">
        <f t="shared" si="3"/>
        <v>11.229752512065232</v>
      </c>
      <c r="K42">
        <f t="shared" si="4"/>
        <v>-11.229752512065232</v>
      </c>
      <c r="L42">
        <f t="shared" si="5"/>
        <v>1.3273347083599271E-5</v>
      </c>
      <c r="M42">
        <f t="shared" si="6"/>
        <v>0.99998672682909573</v>
      </c>
      <c r="N42">
        <f t="shared" si="7"/>
        <v>-1.3273170904271048E-5</v>
      </c>
      <c r="O42">
        <f t="shared" si="8"/>
        <v>-6.8978672769736015E-5</v>
      </c>
      <c r="P42">
        <f t="shared" si="9"/>
        <v>-6.5480304455187613E-5</v>
      </c>
    </row>
    <row r="43" spans="1:16" x14ac:dyDescent="0.45">
      <c r="A43">
        <v>42</v>
      </c>
      <c r="B43">
        <v>1</v>
      </c>
      <c r="C43">
        <v>5.1000541431185482</v>
      </c>
      <c r="D43">
        <v>4.633226269035875</v>
      </c>
      <c r="E43">
        <f t="shared" si="1"/>
        <v>7.6143217519995874</v>
      </c>
      <c r="F43">
        <f t="shared" si="1"/>
        <v>-22.616067035635936</v>
      </c>
      <c r="G43">
        <f t="shared" si="1"/>
        <v>24.557224208707257</v>
      </c>
      <c r="H43">
        <f t="shared" si="2"/>
        <v>-115.34316638614187</v>
      </c>
      <c r="I43">
        <f t="shared" si="2"/>
        <v>113.77917629838619</v>
      </c>
      <c r="J43">
        <f t="shared" si="3"/>
        <v>6.0503316642438989</v>
      </c>
      <c r="K43">
        <f t="shared" si="4"/>
        <v>-6.0503316642438989</v>
      </c>
      <c r="L43">
        <f t="shared" si="5"/>
        <v>2.3570801176400862E-3</v>
      </c>
      <c r="M43">
        <f t="shared" si="6"/>
        <v>0.99764846264430695</v>
      </c>
      <c r="N43">
        <f t="shared" si="7"/>
        <v>-2.3515373556930452E-3</v>
      </c>
      <c r="O43">
        <f t="shared" si="8"/>
        <v>-1.199296783360035E-2</v>
      </c>
      <c r="P43">
        <f t="shared" si="9"/>
        <v>-1.0895204649016174E-2</v>
      </c>
    </row>
    <row r="44" spans="1:16" x14ac:dyDescent="0.45">
      <c r="A44">
        <v>43</v>
      </c>
      <c r="B44">
        <v>1</v>
      </c>
      <c r="C44">
        <v>5.103659792045403</v>
      </c>
      <c r="D44">
        <v>4.562645323703193</v>
      </c>
      <c r="E44">
        <f t="shared" si="1"/>
        <v>7.6143217519995874</v>
      </c>
      <c r="F44">
        <f t="shared" si="1"/>
        <v>-22.616067035635936</v>
      </c>
      <c r="G44">
        <f t="shared" si="1"/>
        <v>24.557224208707257</v>
      </c>
      <c r="H44">
        <f t="shared" si="2"/>
        <v>-115.4247119839786</v>
      </c>
      <c r="I44">
        <f t="shared" si="2"/>
        <v>112.04590419898901</v>
      </c>
      <c r="J44">
        <f t="shared" si="3"/>
        <v>4.2355139670099931</v>
      </c>
      <c r="K44">
        <f t="shared" si="4"/>
        <v>-4.2355139670099931</v>
      </c>
      <c r="L44">
        <f t="shared" si="5"/>
        <v>1.4472369965187911E-2</v>
      </c>
      <c r="M44">
        <f t="shared" si="6"/>
        <v>0.98573409153993574</v>
      </c>
      <c r="N44">
        <f t="shared" si="7"/>
        <v>-1.4265908460064258E-2</v>
      </c>
      <c r="O44">
        <f t="shared" si="8"/>
        <v>-7.2808343404630313E-2</v>
      </c>
      <c r="P44">
        <f t="shared" si="9"/>
        <v>-6.5090280523690008E-2</v>
      </c>
    </row>
    <row r="45" spans="1:16" x14ac:dyDescent="0.45">
      <c r="A45">
        <v>44</v>
      </c>
      <c r="B45">
        <v>1</v>
      </c>
      <c r="C45">
        <v>5.2694762517651155</v>
      </c>
      <c r="D45">
        <v>4.9704186789723135</v>
      </c>
      <c r="E45">
        <f t="shared" si="1"/>
        <v>7.6143217519995874</v>
      </c>
      <c r="F45">
        <f t="shared" si="1"/>
        <v>-22.616067035635936</v>
      </c>
      <c r="G45">
        <f t="shared" si="1"/>
        <v>24.557224208707257</v>
      </c>
      <c r="H45">
        <f t="shared" si="2"/>
        <v>-119.17482815261144</v>
      </c>
      <c r="I45">
        <f t="shared" si="2"/>
        <v>122.05968591066964</v>
      </c>
      <c r="J45">
        <f t="shared" si="3"/>
        <v>10.499179510057786</v>
      </c>
      <c r="K45">
        <f t="shared" si="4"/>
        <v>-10.499179510057786</v>
      </c>
      <c r="L45">
        <f t="shared" si="5"/>
        <v>2.7559052000838838E-5</v>
      </c>
      <c r="M45">
        <f t="shared" si="6"/>
        <v>0.99997244170747945</v>
      </c>
      <c r="N45">
        <f t="shared" si="7"/>
        <v>-2.7558292520546424E-5</v>
      </c>
      <c r="O45">
        <f t="shared" si="8"/>
        <v>-1.4521776797621558E-4</v>
      </c>
      <c r="P45">
        <f t="shared" si="9"/>
        <v>-1.3697625190470694E-4</v>
      </c>
    </row>
    <row r="46" spans="1:16" x14ac:dyDescent="0.45">
      <c r="A46">
        <v>45</v>
      </c>
      <c r="B46">
        <v>1</v>
      </c>
      <c r="C46">
        <v>4.9751365051405472</v>
      </c>
      <c r="D46">
        <v>4.3565383290748638</v>
      </c>
      <c r="E46">
        <f t="shared" si="1"/>
        <v>7.6143217519995874</v>
      </c>
      <c r="F46">
        <f t="shared" si="1"/>
        <v>-22.616067035635936</v>
      </c>
      <c r="G46">
        <f t="shared" si="1"/>
        <v>24.557224208707257</v>
      </c>
      <c r="H46">
        <f t="shared" si="2"/>
        <v>-112.5180207116981</v>
      </c>
      <c r="I46">
        <f t="shared" si="2"/>
        <v>106.9844885209183</v>
      </c>
      <c r="J46">
        <f t="shared" si="3"/>
        <v>2.0807895612197882</v>
      </c>
      <c r="K46">
        <f t="shared" si="4"/>
        <v>-2.0807895612197882</v>
      </c>
      <c r="L46">
        <f t="shared" si="5"/>
        <v>0.12483161107878311</v>
      </c>
      <c r="M46">
        <f t="shared" si="6"/>
        <v>0.88902195684288976</v>
      </c>
      <c r="N46">
        <f t="shared" si="7"/>
        <v>-0.11097804315711024</v>
      </c>
      <c r="O46">
        <f t="shared" si="8"/>
        <v>-0.55213091378000223</v>
      </c>
      <c r="P46">
        <f t="shared" si="9"/>
        <v>-0.48348009869967518</v>
      </c>
    </row>
    <row r="47" spans="1:16" x14ac:dyDescent="0.45">
      <c r="A47">
        <v>46</v>
      </c>
      <c r="B47">
        <v>1</v>
      </c>
      <c r="C47">
        <v>5.1083995410291658</v>
      </c>
      <c r="D47">
        <v>4.6693039309390869</v>
      </c>
      <c r="E47">
        <f t="shared" si="1"/>
        <v>7.6143217519995874</v>
      </c>
      <c r="F47">
        <f t="shared" si="1"/>
        <v>-22.616067035635936</v>
      </c>
      <c r="G47">
        <f t="shared" si="1"/>
        <v>24.557224208707257</v>
      </c>
      <c r="H47">
        <f t="shared" si="2"/>
        <v>-115.53190646472747</v>
      </c>
      <c r="I47">
        <f t="shared" si="2"/>
        <v>114.66514353066931</v>
      </c>
      <c r="J47">
        <f t="shared" si="3"/>
        <v>6.7475588179414245</v>
      </c>
      <c r="K47">
        <f t="shared" si="4"/>
        <v>-6.7475588179414245</v>
      </c>
      <c r="L47">
        <f t="shared" si="5"/>
        <v>1.1737414428072605E-3</v>
      </c>
      <c r="M47">
        <f t="shared" si="6"/>
        <v>0.99882763461103585</v>
      </c>
      <c r="N47">
        <f t="shared" si="7"/>
        <v>-1.1723653889641472E-3</v>
      </c>
      <c r="O47">
        <f t="shared" si="8"/>
        <v>-5.9889108149029291E-3</v>
      </c>
      <c r="P47">
        <f t="shared" si="9"/>
        <v>-5.4741303191872242E-3</v>
      </c>
    </row>
    <row r="48" spans="1:16" x14ac:dyDescent="0.45">
      <c r="A48">
        <v>47</v>
      </c>
      <c r="B48">
        <v>1</v>
      </c>
      <c r="C48">
        <v>5.1860373068152139</v>
      </c>
      <c r="D48">
        <v>4.810019385445659</v>
      </c>
      <c r="E48">
        <f t="shared" si="1"/>
        <v>7.6143217519995874</v>
      </c>
      <c r="F48">
        <f t="shared" si="1"/>
        <v>-22.616067035635936</v>
      </c>
      <c r="G48">
        <f t="shared" si="1"/>
        <v>24.557224208707257</v>
      </c>
      <c r="H48">
        <f t="shared" si="2"/>
        <v>-117.28776738024173</v>
      </c>
      <c r="I48">
        <f t="shared" si="2"/>
        <v>118.12072449661734</v>
      </c>
      <c r="J48">
        <f t="shared" si="3"/>
        <v>8.4472788683751929</v>
      </c>
      <c r="K48">
        <f t="shared" si="4"/>
        <v>-8.4472788683751929</v>
      </c>
      <c r="L48">
        <f t="shared" si="5"/>
        <v>2.1448325919021493E-4</v>
      </c>
      <c r="M48">
        <f t="shared" si="6"/>
        <v>0.99978556273401353</v>
      </c>
      <c r="N48">
        <f t="shared" si="7"/>
        <v>-2.1443726598646684E-4</v>
      </c>
      <c r="O48">
        <f t="shared" si="8"/>
        <v>-1.1120796613772741E-3</v>
      </c>
      <c r="P48">
        <f t="shared" si="9"/>
        <v>-1.0314474063568726E-3</v>
      </c>
    </row>
    <row r="49" spans="1:23" x14ac:dyDescent="0.45">
      <c r="N49">
        <f>AVERAGE(N2:N48)</f>
        <v>-3.0742790412690064E-5</v>
      </c>
      <c r="O49">
        <f>AVERAGE(O2:O48)</f>
        <v>8.3835863203429739E-4</v>
      </c>
      <c r="P49">
        <f>AVERAGE(P2:P48)</f>
        <v>-9.7302498184150346E-4</v>
      </c>
    </row>
    <row r="50" spans="1:23" x14ac:dyDescent="0.45">
      <c r="N50">
        <v>0.5</v>
      </c>
      <c r="O50">
        <v>0.5</v>
      </c>
      <c r="P50">
        <v>0.5</v>
      </c>
    </row>
    <row r="51" spans="1:23" x14ac:dyDescent="0.45">
      <c r="N51">
        <f>+A52-N50*N49</f>
        <v>7.6143371233947938</v>
      </c>
      <c r="O51">
        <f>+B52-O50*O49</f>
        <v>-22.616486214951955</v>
      </c>
      <c r="P51">
        <f>+C52-P50*P49</f>
        <v>24.557710721198177</v>
      </c>
    </row>
    <row r="52" spans="1:23" x14ac:dyDescent="0.45">
      <c r="A52">
        <v>7.6143217519995874</v>
      </c>
      <c r="B52">
        <v>-22.616067035635936</v>
      </c>
      <c r="C52">
        <v>24.557224208707257</v>
      </c>
      <c r="D52">
        <v>-3.6778736404659198E-4</v>
      </c>
      <c r="E52">
        <f>+O49</f>
        <v>8.3835863203429739E-4</v>
      </c>
      <c r="F52">
        <f>+P49</f>
        <v>-9.7302498184150346E-4</v>
      </c>
      <c r="O52">
        <f>-A52/C52</f>
        <v>-0.31006443103206172</v>
      </c>
      <c r="P52">
        <f>-B52/C52</f>
        <v>0.92095372194455738</v>
      </c>
    </row>
    <row r="53" spans="1:23" x14ac:dyDescent="0.45">
      <c r="H53">
        <v>8.2936740840008785</v>
      </c>
      <c r="I53">
        <v>-8.5884865965522774</v>
      </c>
      <c r="J53">
        <v>8.0034431361619713</v>
      </c>
      <c r="K53">
        <v>-3.6778736404659198E-4</v>
      </c>
      <c r="L53">
        <v>1.046429789789231E-2</v>
      </c>
      <c r="M53">
        <v>-1.2709348009789111E-2</v>
      </c>
      <c r="P53" t="s">
        <v>16</v>
      </c>
    </row>
    <row r="54" spans="1:23" x14ac:dyDescent="0.45">
      <c r="H54">
        <f>+M41</f>
        <v>0.78347773713845525</v>
      </c>
      <c r="M54" s="3"/>
    </row>
    <row r="55" spans="1:23" x14ac:dyDescent="0.45">
      <c r="H55">
        <v>7.6143217519995874</v>
      </c>
      <c r="I55">
        <v>-22.616067035635936</v>
      </c>
      <c r="J55">
        <v>24.557224208707257</v>
      </c>
      <c r="K55">
        <v>-3.6778736404659198E-4</v>
      </c>
      <c r="L55">
        <v>8.3835863203429739E-4</v>
      </c>
      <c r="M55">
        <v>-9.7302498184150346E-4</v>
      </c>
      <c r="P55">
        <f>-A52/C52</f>
        <v>-0.31006443103206172</v>
      </c>
      <c r="Q55">
        <f>-B52/C52</f>
        <v>0.92095372194455738</v>
      </c>
    </row>
    <row r="56" spans="1:23" x14ac:dyDescent="0.45">
      <c r="P56">
        <v>-2.28267</v>
      </c>
      <c r="Q56">
        <f>+P56*K54</f>
        <v>0</v>
      </c>
    </row>
    <row r="57" spans="1:23" x14ac:dyDescent="0.45">
      <c r="P57" t="s">
        <v>16</v>
      </c>
    </row>
    <row r="58" spans="1:23" x14ac:dyDescent="0.45">
      <c r="P58">
        <v>4.95</v>
      </c>
      <c r="Q58">
        <f>+S58*P58+R58</f>
        <v>4.2755766470457717</v>
      </c>
      <c r="R58">
        <v>-1.0362632610616744</v>
      </c>
      <c r="S58">
        <v>1.0730989713348376</v>
      </c>
      <c r="T58">
        <v>4.95</v>
      </c>
      <c r="U58">
        <f>+W58*T58+V58</f>
        <v>4.2486564925934971</v>
      </c>
      <c r="V58">
        <f>+P$55</f>
        <v>-0.31006443103206172</v>
      </c>
      <c r="W58">
        <f t="shared" ref="W58:W67" si="10">+Q$55</f>
        <v>0.92095372194455738</v>
      </c>
    </row>
    <row r="59" spans="1:23" x14ac:dyDescent="0.45">
      <c r="P59">
        <f>+P58+0.05</f>
        <v>5</v>
      </c>
      <c r="Q59">
        <f t="shared" ref="Q59:Q67" si="11">+S59*P59+R59</f>
        <v>4.3292315956125131</v>
      </c>
      <c r="R59">
        <v>-1.0362632610616744</v>
      </c>
      <c r="S59">
        <v>1.0730989713348376</v>
      </c>
      <c r="T59">
        <f>+T58+0.05</f>
        <v>5</v>
      </c>
      <c r="U59">
        <f t="shared" ref="U59:U67" si="12">+W59*T59+V59</f>
        <v>4.2947041786907256</v>
      </c>
      <c r="V59">
        <f t="shared" ref="V59:V67" si="13">+P$55</f>
        <v>-0.31006443103206172</v>
      </c>
      <c r="W59">
        <f t="shared" si="10"/>
        <v>0.92095372194455738</v>
      </c>
    </row>
    <row r="60" spans="1:23" x14ac:dyDescent="0.45">
      <c r="P60">
        <f t="shared" ref="P60:P67" si="14">+P59+0.05</f>
        <v>5.05</v>
      </c>
      <c r="Q60">
        <f t="shared" si="11"/>
        <v>4.3828865441792546</v>
      </c>
      <c r="R60">
        <v>-1.0362632610616744</v>
      </c>
      <c r="S60">
        <v>1.0730989713348376</v>
      </c>
      <c r="T60">
        <f t="shared" ref="T60:T67" si="15">+T59+0.05</f>
        <v>5.05</v>
      </c>
      <c r="U60">
        <f t="shared" si="12"/>
        <v>4.3407518647879524</v>
      </c>
      <c r="V60">
        <f t="shared" si="13"/>
        <v>-0.31006443103206172</v>
      </c>
      <c r="W60">
        <f t="shared" si="10"/>
        <v>0.92095372194455738</v>
      </c>
    </row>
    <row r="61" spans="1:23" x14ac:dyDescent="0.45">
      <c r="P61">
        <f t="shared" si="14"/>
        <v>5.0999999999999996</v>
      </c>
      <c r="Q61">
        <f t="shared" si="11"/>
        <v>4.436541492745997</v>
      </c>
      <c r="R61">
        <v>-1.0362632610616744</v>
      </c>
      <c r="S61">
        <v>1.0730989713348376</v>
      </c>
      <c r="T61">
        <f t="shared" si="15"/>
        <v>5.0999999999999996</v>
      </c>
      <c r="U61">
        <f t="shared" si="12"/>
        <v>4.3867995508851809</v>
      </c>
      <c r="V61">
        <f t="shared" si="13"/>
        <v>-0.31006443103206172</v>
      </c>
      <c r="W61">
        <f t="shared" si="10"/>
        <v>0.92095372194455738</v>
      </c>
    </row>
    <row r="62" spans="1:23" x14ac:dyDescent="0.45">
      <c r="P62">
        <f t="shared" si="14"/>
        <v>5.1499999999999995</v>
      </c>
      <c r="Q62">
        <f t="shared" si="11"/>
        <v>4.4901964413127384</v>
      </c>
      <c r="R62">
        <v>-1.0362632610616744</v>
      </c>
      <c r="S62">
        <v>1.0730989713348376</v>
      </c>
      <c r="T62">
        <f t="shared" si="15"/>
        <v>5.1499999999999995</v>
      </c>
      <c r="U62">
        <f t="shared" si="12"/>
        <v>4.4328472369824077</v>
      </c>
      <c r="V62">
        <f t="shared" si="13"/>
        <v>-0.31006443103206172</v>
      </c>
      <c r="W62">
        <f t="shared" si="10"/>
        <v>0.92095372194455738</v>
      </c>
    </row>
    <row r="63" spans="1:23" x14ac:dyDescent="0.45">
      <c r="P63">
        <f t="shared" si="14"/>
        <v>5.1999999999999993</v>
      </c>
      <c r="Q63">
        <f t="shared" si="11"/>
        <v>4.5438513898794799</v>
      </c>
      <c r="R63">
        <v>-1.0362632610616744</v>
      </c>
      <c r="S63">
        <v>1.0730989713348376</v>
      </c>
      <c r="T63">
        <f t="shared" si="15"/>
        <v>5.1999999999999993</v>
      </c>
      <c r="U63">
        <f t="shared" si="12"/>
        <v>4.4788949230796362</v>
      </c>
      <c r="V63">
        <f t="shared" si="13"/>
        <v>-0.31006443103206172</v>
      </c>
      <c r="W63">
        <f t="shared" si="10"/>
        <v>0.92095372194455738</v>
      </c>
    </row>
    <row r="64" spans="1:23" x14ac:dyDescent="0.45">
      <c r="P64">
        <f t="shared" si="14"/>
        <v>5.2499999999999991</v>
      </c>
      <c r="Q64">
        <f t="shared" si="11"/>
        <v>4.5975063384462214</v>
      </c>
      <c r="R64">
        <v>-1.0362632610616744</v>
      </c>
      <c r="S64">
        <v>1.0730989713348376</v>
      </c>
      <c r="T64">
        <f t="shared" si="15"/>
        <v>5.2499999999999991</v>
      </c>
      <c r="U64">
        <f t="shared" si="12"/>
        <v>4.524942609176863</v>
      </c>
      <c r="V64">
        <f t="shared" si="13"/>
        <v>-0.31006443103206172</v>
      </c>
      <c r="W64">
        <f t="shared" si="10"/>
        <v>0.92095372194455738</v>
      </c>
    </row>
    <row r="65" spans="15:23" x14ac:dyDescent="0.45">
      <c r="P65">
        <f t="shared" si="14"/>
        <v>5.2999999999999989</v>
      </c>
      <c r="Q65">
        <f t="shared" si="11"/>
        <v>4.6511612870129637</v>
      </c>
      <c r="R65">
        <v>-1.0362632610616744</v>
      </c>
      <c r="S65">
        <v>1.0730989713348376</v>
      </c>
      <c r="T65">
        <f t="shared" si="15"/>
        <v>5.2999999999999989</v>
      </c>
      <c r="U65">
        <f t="shared" si="12"/>
        <v>4.5709902952740915</v>
      </c>
      <c r="V65">
        <f t="shared" si="13"/>
        <v>-0.31006443103206172</v>
      </c>
      <c r="W65">
        <f t="shared" si="10"/>
        <v>0.92095372194455738</v>
      </c>
    </row>
    <row r="66" spans="15:23" x14ac:dyDescent="0.45">
      <c r="O66" t="s">
        <v>16</v>
      </c>
      <c r="P66">
        <f t="shared" si="14"/>
        <v>5.3499999999999988</v>
      </c>
      <c r="Q66">
        <f t="shared" si="11"/>
        <v>4.7048162355797052</v>
      </c>
      <c r="R66">
        <v>-1.0362632610616744</v>
      </c>
      <c r="S66">
        <v>1.0730989713348376</v>
      </c>
      <c r="T66">
        <f t="shared" si="15"/>
        <v>5.3499999999999988</v>
      </c>
      <c r="U66">
        <f t="shared" si="12"/>
        <v>4.6170379813713183</v>
      </c>
      <c r="V66">
        <f t="shared" si="13"/>
        <v>-0.31006443103206172</v>
      </c>
      <c r="W66">
        <f t="shared" si="10"/>
        <v>0.92095372194455738</v>
      </c>
    </row>
    <row r="67" spans="15:23" x14ac:dyDescent="0.45">
      <c r="P67">
        <f t="shared" si="14"/>
        <v>5.3999999999999986</v>
      </c>
      <c r="Q67">
        <f t="shared" si="11"/>
        <v>4.7584711841464467</v>
      </c>
      <c r="R67">
        <v>-1.0362632610616744</v>
      </c>
      <c r="S67">
        <v>1.0730989713348376</v>
      </c>
      <c r="T67">
        <f t="shared" si="15"/>
        <v>5.3999999999999986</v>
      </c>
      <c r="U67">
        <f t="shared" si="12"/>
        <v>4.6630856674685468</v>
      </c>
      <c r="V67">
        <f t="shared" si="13"/>
        <v>-0.31006443103206172</v>
      </c>
      <c r="W67">
        <f t="shared" si="10"/>
        <v>0.92095372194455738</v>
      </c>
    </row>
    <row r="68" spans="15:23" x14ac:dyDescent="0.45">
      <c r="P68" t="s">
        <v>16</v>
      </c>
    </row>
    <row r="69" spans="15:23" x14ac:dyDescent="0.45">
      <c r="O69" t="s">
        <v>16</v>
      </c>
      <c r="R69">
        <f>EXP(V67)</f>
        <v>0.73339970100230489</v>
      </c>
      <c r="S69">
        <v>0.92095372194455738</v>
      </c>
    </row>
    <row r="70" spans="15:23" x14ac:dyDescent="0.45">
      <c r="P70">
        <v>140</v>
      </c>
      <c r="Q70">
        <f>+R70*P70^S70</f>
        <v>69.474484147297815</v>
      </c>
      <c r="R70">
        <v>0.73339970100230489</v>
      </c>
      <c r="S70">
        <v>0.92095372194455738</v>
      </c>
    </row>
    <row r="71" spans="15:23" x14ac:dyDescent="0.45">
      <c r="P71">
        <f>+P70+10</f>
        <v>150</v>
      </c>
      <c r="Q71">
        <f t="shared" ref="Q71:Q78" si="16">+R71*P71^S71</f>
        <v>74.032100698987364</v>
      </c>
      <c r="R71">
        <v>0.73339970100230489</v>
      </c>
      <c r="S71">
        <v>0.92095372194455738</v>
      </c>
    </row>
    <row r="72" spans="15:23" x14ac:dyDescent="0.45">
      <c r="P72">
        <f t="shared" ref="P72:P78" si="17">+P71+10</f>
        <v>160</v>
      </c>
      <c r="Q72">
        <f t="shared" si="16"/>
        <v>78.565744483974214</v>
      </c>
      <c r="R72">
        <v>0.73339970100230489</v>
      </c>
      <c r="S72">
        <v>0.92095372194455738</v>
      </c>
    </row>
    <row r="73" spans="15:23" x14ac:dyDescent="0.45">
      <c r="P73">
        <f t="shared" si="17"/>
        <v>170</v>
      </c>
      <c r="Q73">
        <f t="shared" si="16"/>
        <v>83.077030418166586</v>
      </c>
      <c r="R73">
        <v>0.73339970100230489</v>
      </c>
      <c r="S73">
        <v>0.92095372194455738</v>
      </c>
    </row>
    <row r="74" spans="15:23" x14ac:dyDescent="0.45">
      <c r="P74">
        <f t="shared" si="17"/>
        <v>180</v>
      </c>
      <c r="Q74">
        <f t="shared" si="16"/>
        <v>87.56737601815523</v>
      </c>
      <c r="R74">
        <v>0.73339970100230489</v>
      </c>
      <c r="S74">
        <v>0.92095372194455738</v>
      </c>
    </row>
    <row r="75" spans="15:23" x14ac:dyDescent="0.45">
      <c r="P75">
        <f t="shared" si="17"/>
        <v>190</v>
      </c>
      <c r="Q75">
        <f t="shared" si="16"/>
        <v>92.038035168508841</v>
      </c>
      <c r="R75">
        <v>0.73339970100230489</v>
      </c>
      <c r="S75">
        <v>0.92095372194455738</v>
      </c>
    </row>
    <row r="76" spans="15:23" x14ac:dyDescent="0.45">
      <c r="P76">
        <f t="shared" si="17"/>
        <v>200</v>
      </c>
      <c r="Q76">
        <f t="shared" si="16"/>
        <v>96.490124636362594</v>
      </c>
      <c r="R76">
        <v>0.73339970100230489</v>
      </c>
      <c r="S76">
        <v>0.92095372194455738</v>
      </c>
    </row>
    <row r="77" spans="15:23" x14ac:dyDescent="0.45">
      <c r="P77">
        <f t="shared" si="17"/>
        <v>210</v>
      </c>
      <c r="Q77">
        <f t="shared" si="16"/>
        <v>100.92464517667946</v>
      </c>
      <c r="R77">
        <v>0.73339970100230489</v>
      </c>
      <c r="S77">
        <v>0.92095372194455738</v>
      </c>
    </row>
    <row r="78" spans="15:23" x14ac:dyDescent="0.45">
      <c r="P78">
        <f t="shared" si="17"/>
        <v>220</v>
      </c>
      <c r="Q78">
        <f t="shared" si="16"/>
        <v>105.34249853732585</v>
      </c>
      <c r="R78">
        <v>0.73339970100230489</v>
      </c>
      <c r="S78">
        <v>0.92095372194455738</v>
      </c>
    </row>
    <row r="257" spans="2:3" x14ac:dyDescent="0.45">
      <c r="B257">
        <v>1.9055957960698464</v>
      </c>
      <c r="C257">
        <v>0.52925040917163924</v>
      </c>
    </row>
    <row r="258" spans="2:3" x14ac:dyDescent="0.45">
      <c r="B258">
        <v>1.9055957960698464</v>
      </c>
      <c r="C258">
        <v>0.52925040917163924</v>
      </c>
    </row>
    <row r="259" spans="2:3" x14ac:dyDescent="0.45">
      <c r="B259">
        <v>1.9055957960698464</v>
      </c>
      <c r="C259">
        <v>0.52925040917163924</v>
      </c>
    </row>
    <row r="260" spans="2:3" x14ac:dyDescent="0.45">
      <c r="B260">
        <v>1.9055957960698464</v>
      </c>
      <c r="C260">
        <v>0.52925040917163924</v>
      </c>
    </row>
    <row r="261" spans="2:3" x14ac:dyDescent="0.45">
      <c r="B261">
        <v>1.9055957960698464</v>
      </c>
      <c r="C261">
        <v>0.52925040917163924</v>
      </c>
    </row>
    <row r="262" spans="2:3" x14ac:dyDescent="0.45">
      <c r="B262">
        <v>1.9055957960698464</v>
      </c>
      <c r="C262">
        <v>0.52925040917163924</v>
      </c>
    </row>
    <row r="263" spans="2:3" x14ac:dyDescent="0.45">
      <c r="B263">
        <v>1.9055957960698464</v>
      </c>
      <c r="C263">
        <v>0.52925040917163924</v>
      </c>
    </row>
    <row r="264" spans="2:3" x14ac:dyDescent="0.45">
      <c r="B264">
        <v>1.9055957960698464</v>
      </c>
      <c r="C264">
        <v>0.52925040917163924</v>
      </c>
    </row>
    <row r="265" spans="2:3" x14ac:dyDescent="0.45">
      <c r="B265">
        <v>1.9055957960698464</v>
      </c>
      <c r="C265">
        <v>0.52925040917163924</v>
      </c>
    </row>
    <row r="266" spans="2:3" x14ac:dyDescent="0.45">
      <c r="B266">
        <v>1.9055957960698464</v>
      </c>
      <c r="C266">
        <v>0.52925040917163924</v>
      </c>
    </row>
  </sheetData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Drop Down 1">
              <controlPr defaultSize="0" autoLine="0" autoPict="0">
                <anchor moveWithCells="1">
                  <from>
                    <xdr:col>7</xdr:col>
                    <xdr:colOff>30480</xdr:colOff>
                    <xdr:row>55</xdr:row>
                    <xdr:rowOff>30480</xdr:rowOff>
                  </from>
                  <to>
                    <xdr:col>8</xdr:col>
                    <xdr:colOff>30480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2]!勾配降下法4">
                <anchor moveWithCells="1">
                  <from>
                    <xdr:col>7</xdr:col>
                    <xdr:colOff>53340</xdr:colOff>
                    <xdr:row>55</xdr:row>
                    <xdr:rowOff>22860</xdr:rowOff>
                  </from>
                  <to>
                    <xdr:col>7</xdr:col>
                    <xdr:colOff>617220</xdr:colOff>
                    <xdr:row>56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2]!勾配降下法4">
                <anchor moveWithCells="1" sizeWithCells="1">
                  <from>
                    <xdr:col>6</xdr:col>
                    <xdr:colOff>655320</xdr:colOff>
                    <xdr:row>55</xdr:row>
                    <xdr:rowOff>38100</xdr:rowOff>
                  </from>
                  <to>
                    <xdr:col>8</xdr:col>
                    <xdr:colOff>236220</xdr:colOff>
                    <xdr:row>56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2]!勾配降下法4">
                <anchor moveWithCells="1" sizeWithCells="1">
                  <from>
                    <xdr:col>8</xdr:col>
                    <xdr:colOff>640080</xdr:colOff>
                    <xdr:row>55</xdr:row>
                    <xdr:rowOff>45720</xdr:rowOff>
                  </from>
                  <to>
                    <xdr:col>10</xdr:col>
                    <xdr:colOff>60960</xdr:colOff>
                    <xdr:row>56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1EB52-00EC-42DB-9EFB-8AAF8D539306}">
  <sheetPr codeName="Sheet26"/>
  <dimension ref="A1:AA223"/>
  <sheetViews>
    <sheetView topLeftCell="A59" workbookViewId="0">
      <selection activeCell="V85" sqref="V85"/>
    </sheetView>
  </sheetViews>
  <sheetFormatPr defaultRowHeight="18" x14ac:dyDescent="0.45"/>
  <cols>
    <col min="4" max="4" width="13" bestFit="1" customWidth="1"/>
    <col min="6" max="6" width="13.8984375" bestFit="1" customWidth="1"/>
    <col min="11" max="11" width="9.3984375" bestFit="1" customWidth="1"/>
  </cols>
  <sheetData>
    <row r="1" spans="1:16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s="3" customFormat="1" x14ac:dyDescent="0.45">
      <c r="A2" s="3">
        <v>1</v>
      </c>
      <c r="B2" s="3">
        <v>1</v>
      </c>
      <c r="C2" s="3">
        <v>5.0791113915689108</v>
      </c>
      <c r="D2" s="3">
        <v>3.8026623547288034</v>
      </c>
      <c r="E2" s="3">
        <f t="shared" ref="E2:G33" si="0">+A$60</f>
        <v>132.50258989370082</v>
      </c>
      <c r="F2" s="3">
        <f t="shared" si="0"/>
        <v>-37.923841972528876</v>
      </c>
      <c r="G2" s="3">
        <f t="shared" si="0"/>
        <v>15.832548947787153</v>
      </c>
      <c r="H2" s="3">
        <f>+F2*C2</f>
        <v>-192.61941777473061</v>
      </c>
      <c r="I2" s="3">
        <f>+G2*D2</f>
        <v>60.205837863151331</v>
      </c>
      <c r="J2" s="3">
        <f>+E2+H2+I2</f>
        <v>8.9009982121538656E-2</v>
      </c>
      <c r="K2" s="3">
        <f>-J2</f>
        <v>-8.9009982121538656E-2</v>
      </c>
      <c r="L2" s="3">
        <f>EXP(K2)</f>
        <v>0.91483644152032617</v>
      </c>
      <c r="M2" s="3">
        <f>(+L2+1)^(-1)</f>
        <v>0.52223781536454783</v>
      </c>
      <c r="N2" s="3">
        <f>+M2-B2</f>
        <v>-0.47776218463545217</v>
      </c>
      <c r="O2" s="3">
        <f>+N2*C2</f>
        <v>-2.4266073544427744</v>
      </c>
      <c r="P2" s="3">
        <f>+N2*D2</f>
        <v>-1.8167682740262259</v>
      </c>
    </row>
    <row r="3" spans="1:16" x14ac:dyDescent="0.45">
      <c r="A3">
        <v>2</v>
      </c>
      <c r="B3">
        <v>1</v>
      </c>
      <c r="C3">
        <v>5.0943298747893078</v>
      </c>
      <c r="D3">
        <v>4.1527596557507485</v>
      </c>
      <c r="E3">
        <f t="shared" si="0"/>
        <v>132.50258989370082</v>
      </c>
      <c r="F3">
        <f t="shared" si="0"/>
        <v>-37.923841972528876</v>
      </c>
      <c r="G3">
        <f t="shared" si="0"/>
        <v>15.832548947787153</v>
      </c>
      <c r="H3">
        <f t="shared" ref="H3:I31" si="1">+F3*C3</f>
        <v>-193.19656112744252</v>
      </c>
      <c r="I3">
        <f t="shared" si="1"/>
        <v>65.748770518069449</v>
      </c>
      <c r="J3">
        <f t="shared" ref="J3:J55" si="2">+E3+H3+I3</f>
        <v>5.0547992843277427</v>
      </c>
      <c r="K3">
        <f t="shared" ref="K3:K55" si="3">-J3</f>
        <v>-5.0547992843277427</v>
      </c>
      <c r="L3">
        <f t="shared" ref="L3:L55" si="4">EXP(K3)</f>
        <v>6.378646928259458E-3</v>
      </c>
      <c r="M3">
        <f t="shared" ref="M3:M55" si="5">(+L3+1)^(-1)</f>
        <v>0.99366178232444735</v>
      </c>
      <c r="N3">
        <f t="shared" ref="N3:N55" si="6">+M3-B3</f>
        <v>-6.3382176755526487E-3</v>
      </c>
      <c r="O3">
        <f t="shared" ref="O3:O55" si="7">+N3*C3</f>
        <v>-3.2288971657485503E-2</v>
      </c>
      <c r="P3">
        <f t="shared" ref="P3:P55" si="8">+N3*D3</f>
        <v>-2.6321094652401327E-2</v>
      </c>
    </row>
    <row r="4" spans="1:16" x14ac:dyDescent="0.45">
      <c r="A4">
        <v>3</v>
      </c>
      <c r="B4">
        <v>1</v>
      </c>
      <c r="C4">
        <v>5.0342623933469692</v>
      </c>
      <c r="D4">
        <v>4.0652818611396837</v>
      </c>
      <c r="E4">
        <f t="shared" si="0"/>
        <v>132.50258989370082</v>
      </c>
      <c r="F4">
        <f t="shared" si="0"/>
        <v>-37.923841972528876</v>
      </c>
      <c r="G4">
        <f t="shared" si="0"/>
        <v>15.832548947787153</v>
      </c>
      <c r="H4">
        <f t="shared" si="1"/>
        <v>-190.91857145353546</v>
      </c>
      <c r="I4">
        <f t="shared" si="1"/>
        <v>64.363774053045304</v>
      </c>
      <c r="J4">
        <f t="shared" si="2"/>
        <v>5.9477924932106561</v>
      </c>
      <c r="K4">
        <f t="shared" si="3"/>
        <v>-5.9477924932106561</v>
      </c>
      <c r="L4">
        <f t="shared" si="4"/>
        <v>2.6115992829621789E-3</v>
      </c>
      <c r="M4">
        <f t="shared" si="5"/>
        <v>0.99739520340196541</v>
      </c>
      <c r="N4">
        <f t="shared" si="6"/>
        <v>-2.6047965980345866E-3</v>
      </c>
      <c r="O4">
        <f t="shared" si="7"/>
        <v>-1.3113229555803642E-2</v>
      </c>
      <c r="P4">
        <f t="shared" si="8"/>
        <v>-1.0589232361948361E-2</v>
      </c>
    </row>
    <row r="5" spans="1:16" x14ac:dyDescent="0.45">
      <c r="A5">
        <v>4</v>
      </c>
      <c r="B5">
        <v>1</v>
      </c>
      <c r="C5">
        <v>5.0219025189336985</v>
      </c>
      <c r="D5">
        <v>3.99948035707073</v>
      </c>
      <c r="E5">
        <f t="shared" si="0"/>
        <v>132.50258989370082</v>
      </c>
      <c r="F5">
        <f t="shared" si="0"/>
        <v>-37.923841972528876</v>
      </c>
      <c r="G5">
        <f t="shared" si="0"/>
        <v>15.832548947787153</v>
      </c>
      <c r="H5">
        <f t="shared" si="1"/>
        <v>-190.44983752948627</v>
      </c>
      <c r="I5">
        <f t="shared" si="1"/>
        <v>63.321968519035572</v>
      </c>
      <c r="J5">
        <f t="shared" si="2"/>
        <v>5.374720883250113</v>
      </c>
      <c r="K5">
        <f t="shared" si="3"/>
        <v>-5.374720883250113</v>
      </c>
      <c r="L5">
        <f t="shared" si="4"/>
        <v>4.6322114809244728E-3</v>
      </c>
      <c r="M5">
        <f t="shared" si="5"/>
        <v>0.99538914696543901</v>
      </c>
      <c r="N5">
        <f t="shared" si="6"/>
        <v>-4.610853034560991E-3</v>
      </c>
      <c r="O5">
        <f t="shared" si="7"/>
        <v>-2.315525446869493E-2</v>
      </c>
      <c r="P5">
        <f t="shared" si="8"/>
        <v>-1.8441016141066652E-2</v>
      </c>
    </row>
    <row r="6" spans="1:16" x14ac:dyDescent="0.45">
      <c r="A6">
        <v>5</v>
      </c>
      <c r="B6">
        <v>1</v>
      </c>
      <c r="C6">
        <v>5.1424105631191912</v>
      </c>
      <c r="D6">
        <v>4.2220348347837557</v>
      </c>
      <c r="E6">
        <f t="shared" si="0"/>
        <v>132.50258989370082</v>
      </c>
      <c r="F6">
        <f t="shared" si="0"/>
        <v>-37.923841972528876</v>
      </c>
      <c r="G6">
        <f t="shared" si="0"/>
        <v>15.832548947787153</v>
      </c>
      <c r="H6">
        <f t="shared" si="1"/>
        <v>-195.01996555359543</v>
      </c>
      <c r="I6">
        <f t="shared" si="1"/>
        <v>66.84557318097626</v>
      </c>
      <c r="J6">
        <f t="shared" si="2"/>
        <v>4.3281975210816483</v>
      </c>
      <c r="K6">
        <f t="shared" si="3"/>
        <v>-4.3281975210816483</v>
      </c>
      <c r="L6">
        <f t="shared" si="4"/>
        <v>1.3191303119916304E-2</v>
      </c>
      <c r="M6">
        <f t="shared" si="5"/>
        <v>0.98698044181854272</v>
      </c>
      <c r="N6">
        <f t="shared" si="6"/>
        <v>-1.301955818145728E-2</v>
      </c>
      <c r="O6">
        <f t="shared" si="7"/>
        <v>-6.6951913519470801E-2</v>
      </c>
      <c r="P6">
        <f t="shared" si="8"/>
        <v>-5.4969028175606484E-2</v>
      </c>
    </row>
    <row r="7" spans="1:16" x14ac:dyDescent="0.45">
      <c r="A7">
        <v>6</v>
      </c>
      <c r="B7">
        <v>1</v>
      </c>
      <c r="C7">
        <v>5.0996611083153436</v>
      </c>
      <c r="D7">
        <v>4.0618150988644679</v>
      </c>
      <c r="E7">
        <f t="shared" si="0"/>
        <v>132.50258989370082</v>
      </c>
      <c r="F7">
        <f t="shared" si="0"/>
        <v>-37.923841972528876</v>
      </c>
      <c r="G7">
        <f t="shared" si="0"/>
        <v>15.832548947787153</v>
      </c>
      <c r="H7">
        <f t="shared" si="1"/>
        <v>-193.39874198520255</v>
      </c>
      <c r="I7">
        <f t="shared" si="1"/>
        <v>64.308886369632603</v>
      </c>
      <c r="J7">
        <f t="shared" si="2"/>
        <v>3.4127342781308698</v>
      </c>
      <c r="K7">
        <f t="shared" si="3"/>
        <v>-3.4127342781308698</v>
      </c>
      <c r="L7">
        <f t="shared" si="4"/>
        <v>3.2950979944367298E-2</v>
      </c>
      <c r="M7">
        <f t="shared" si="5"/>
        <v>0.96810015132940586</v>
      </c>
      <c r="N7">
        <f t="shared" si="6"/>
        <v>-3.1899848670594144E-2</v>
      </c>
      <c r="O7">
        <f t="shared" si="7"/>
        <v>-0.16267841762657387</v>
      </c>
      <c r="P7">
        <f t="shared" si="8"/>
        <v>-0.12957128698171091</v>
      </c>
    </row>
    <row r="8" spans="1:16" x14ac:dyDescent="0.45">
      <c r="A8">
        <v>7</v>
      </c>
      <c r="B8">
        <v>1</v>
      </c>
      <c r="C8">
        <v>5.1229752593933791</v>
      </c>
      <c r="D8">
        <v>4.234281433604985</v>
      </c>
      <c r="E8">
        <f t="shared" si="0"/>
        <v>132.50258989370082</v>
      </c>
      <c r="F8">
        <f t="shared" si="0"/>
        <v>-37.923841972528876</v>
      </c>
      <c r="G8">
        <f t="shared" si="0"/>
        <v>15.832548947787153</v>
      </c>
      <c r="H8">
        <f t="shared" si="1"/>
        <v>-194.28290416640965</v>
      </c>
      <c r="I8">
        <f t="shared" si="1"/>
        <v>67.039468056257277</v>
      </c>
      <c r="J8">
        <f t="shared" si="2"/>
        <v>5.2591537835484417</v>
      </c>
      <c r="K8">
        <f t="shared" si="3"/>
        <v>-5.2591537835484417</v>
      </c>
      <c r="L8">
        <f t="shared" si="4"/>
        <v>5.199702931686691E-3</v>
      </c>
      <c r="M8">
        <f t="shared" si="5"/>
        <v>0.99482719412220122</v>
      </c>
      <c r="N8">
        <f t="shared" si="6"/>
        <v>-5.1728058777987806E-3</v>
      </c>
      <c r="O8">
        <f t="shared" si="7"/>
        <v>-2.6500156533607804E-2</v>
      </c>
      <c r="P8">
        <f t="shared" si="8"/>
        <v>-2.1903115888006114E-2</v>
      </c>
    </row>
    <row r="9" spans="1:16" x14ac:dyDescent="0.45">
      <c r="A9">
        <v>8</v>
      </c>
      <c r="B9">
        <v>1</v>
      </c>
      <c r="C9">
        <v>5.0835493784028758</v>
      </c>
      <c r="D9">
        <v>4.1739446649088459</v>
      </c>
      <c r="E9">
        <f t="shared" si="0"/>
        <v>132.50258989370082</v>
      </c>
      <c r="F9">
        <f t="shared" si="0"/>
        <v>-37.923841972528876</v>
      </c>
      <c r="G9">
        <f t="shared" si="0"/>
        <v>15.832548947787153</v>
      </c>
      <c r="H9">
        <f t="shared" si="1"/>
        <v>-192.78772328609807</v>
      </c>
      <c r="I9">
        <f t="shared" si="1"/>
        <v>66.084183212524351</v>
      </c>
      <c r="J9">
        <f t="shared" si="2"/>
        <v>5.7990498201270952</v>
      </c>
      <c r="K9">
        <f t="shared" si="3"/>
        <v>-5.7990498201270952</v>
      </c>
      <c r="L9">
        <f t="shared" si="4"/>
        <v>3.0304328340934358E-3</v>
      </c>
      <c r="M9">
        <f t="shared" si="5"/>
        <v>0.99697872294310053</v>
      </c>
      <c r="N9">
        <f t="shared" si="6"/>
        <v>-3.021277056899474E-3</v>
      </c>
      <c r="O9">
        <f t="shared" si="7"/>
        <v>-1.535881110458419E-2</v>
      </c>
      <c r="P9">
        <f t="shared" si="8"/>
        <v>-1.2610643252857059E-2</v>
      </c>
    </row>
    <row r="10" spans="1:16" s="3" customFormat="1" x14ac:dyDescent="0.45">
      <c r="A10" s="3">
        <v>9</v>
      </c>
      <c r="B10" s="3">
        <v>1</v>
      </c>
      <c r="C10" s="3">
        <v>4.9810203435765974</v>
      </c>
      <c r="D10" s="3">
        <v>3.7123130475838235</v>
      </c>
      <c r="E10" s="3">
        <f t="shared" si="0"/>
        <v>132.50258989370082</v>
      </c>
      <c r="F10" s="3">
        <f t="shared" si="0"/>
        <v>-37.923841972528876</v>
      </c>
      <c r="G10" s="3">
        <f t="shared" si="0"/>
        <v>15.832548947787153</v>
      </c>
      <c r="H10" s="3">
        <f t="shared" si="1"/>
        <v>-188.89942837175036</v>
      </c>
      <c r="I10" s="3">
        <f t="shared" si="1"/>
        <v>58.775378035379781</v>
      </c>
      <c r="J10" s="3">
        <f t="shared" si="2"/>
        <v>2.3785395573302353</v>
      </c>
      <c r="K10" s="3">
        <f t="shared" si="3"/>
        <v>-2.3785395573302353</v>
      </c>
      <c r="L10" s="3">
        <f t="shared" si="4"/>
        <v>9.2685841071146788E-2</v>
      </c>
      <c r="M10" s="3">
        <f t="shared" si="5"/>
        <v>0.91517613060649894</v>
      </c>
      <c r="N10" s="3">
        <f t="shared" si="6"/>
        <v>-8.4823869393501061E-2</v>
      </c>
      <c r="O10" s="3">
        <f t="shared" si="7"/>
        <v>-0.42250941906991307</v>
      </c>
      <c r="P10" s="3">
        <f t="shared" si="8"/>
        <v>-0.31489275709604014</v>
      </c>
    </row>
    <row r="11" spans="1:16" x14ac:dyDescent="0.45">
      <c r="A11">
        <v>10</v>
      </c>
      <c r="B11">
        <v>1</v>
      </c>
      <c r="C11">
        <v>5.1585801203713535</v>
      </c>
      <c r="D11">
        <v>4.2359364944005771</v>
      </c>
      <c r="E11">
        <f t="shared" si="0"/>
        <v>132.50258989370082</v>
      </c>
      <c r="F11">
        <f t="shared" si="0"/>
        <v>-37.923841972528876</v>
      </c>
      <c r="G11">
        <f t="shared" si="0"/>
        <v>15.832548947787153</v>
      </c>
      <c r="H11">
        <f t="shared" si="1"/>
        <v>-195.63317728759219</v>
      </c>
      <c r="I11">
        <f t="shared" si="1"/>
        <v>67.065671887315062</v>
      </c>
      <c r="J11">
        <f t="shared" si="2"/>
        <v>3.9350844934236875</v>
      </c>
      <c r="K11">
        <f t="shared" si="3"/>
        <v>-3.9350844934236875</v>
      </c>
      <c r="L11">
        <f t="shared" si="4"/>
        <v>1.9544047914187963E-2</v>
      </c>
      <c r="M11">
        <f t="shared" si="5"/>
        <v>0.98083059976253917</v>
      </c>
      <c r="N11">
        <f t="shared" si="6"/>
        <v>-1.9169400237460832E-2</v>
      </c>
      <c r="O11">
        <f t="shared" si="7"/>
        <v>-9.8886886984407354E-2</v>
      </c>
      <c r="P11">
        <f t="shared" si="8"/>
        <v>-8.1200362041631433E-2</v>
      </c>
    </row>
    <row r="12" spans="1:16" x14ac:dyDescent="0.45">
      <c r="A12">
        <v>11</v>
      </c>
      <c r="B12">
        <v>1</v>
      </c>
      <c r="C12">
        <v>5.1142081214669473</v>
      </c>
      <c r="D12">
        <v>4.225593128291286</v>
      </c>
      <c r="E12">
        <f t="shared" si="0"/>
        <v>132.50258989370082</v>
      </c>
      <c r="F12">
        <f t="shared" si="0"/>
        <v>-37.923841972528876</v>
      </c>
      <c r="G12">
        <f t="shared" si="0"/>
        <v>15.832548947787153</v>
      </c>
      <c r="H12">
        <f t="shared" si="1"/>
        <v>-193.95042061313626</v>
      </c>
      <c r="I12">
        <f t="shared" si="1"/>
        <v>66.901910037104827</v>
      </c>
      <c r="J12">
        <f t="shared" si="2"/>
        <v>5.4540793176693825</v>
      </c>
      <c r="K12">
        <f t="shared" si="3"/>
        <v>-5.4540793176693825</v>
      </c>
      <c r="L12">
        <f t="shared" si="4"/>
        <v>4.2788143975996673E-3</v>
      </c>
      <c r="M12">
        <f t="shared" si="5"/>
        <v>0.99573941585119852</v>
      </c>
      <c r="N12">
        <f t="shared" si="6"/>
        <v>-4.2605841488014828E-3</v>
      </c>
      <c r="O12">
        <f t="shared" si="7"/>
        <v>-2.1789514055993883E-2</v>
      </c>
      <c r="P12">
        <f t="shared" si="8"/>
        <v>-1.8003495101682324E-2</v>
      </c>
    </row>
    <row r="13" spans="1:16" x14ac:dyDescent="0.45">
      <c r="A13">
        <v>12</v>
      </c>
      <c r="B13">
        <v>1</v>
      </c>
      <c r="C13">
        <v>5.1086738377807199</v>
      </c>
      <c r="D13">
        <v>4.3009989304910121</v>
      </c>
      <c r="E13">
        <f t="shared" si="0"/>
        <v>132.50258989370082</v>
      </c>
      <c r="F13">
        <f t="shared" si="0"/>
        <v>-37.923841972528876</v>
      </c>
      <c r="G13">
        <f t="shared" si="0"/>
        <v>15.832548947787153</v>
      </c>
      <c r="H13">
        <f t="shared" si="1"/>
        <v>-193.74053931318863</v>
      </c>
      <c r="I13">
        <f t="shared" si="1"/>
        <v>68.09577609137915</v>
      </c>
      <c r="J13">
        <f t="shared" si="2"/>
        <v>6.8578266718913312</v>
      </c>
      <c r="K13">
        <f t="shared" si="3"/>
        <v>-6.8578266718913312</v>
      </c>
      <c r="L13">
        <f t="shared" si="4"/>
        <v>1.051196045753175E-3</v>
      </c>
      <c r="M13">
        <f t="shared" si="5"/>
        <v>0.99894990780700788</v>
      </c>
      <c r="N13">
        <f t="shared" si="6"/>
        <v>-1.0500921929921248E-3</v>
      </c>
      <c r="O13">
        <f t="shared" si="7"/>
        <v>-5.3645785135966505E-3</v>
      </c>
      <c r="P13">
        <f t="shared" si="8"/>
        <v>-4.51644539897609E-3</v>
      </c>
    </row>
    <row r="14" spans="1:16" x14ac:dyDescent="0.45">
      <c r="A14">
        <v>13</v>
      </c>
      <c r="B14">
        <v>1</v>
      </c>
      <c r="C14">
        <v>5.1985098288444567</v>
      </c>
      <c r="D14">
        <v>4.1623351321611786</v>
      </c>
      <c r="E14">
        <f t="shared" si="0"/>
        <v>132.50258989370082</v>
      </c>
      <c r="F14">
        <f t="shared" si="0"/>
        <v>-37.923841972528876</v>
      </c>
      <c r="G14">
        <f t="shared" si="0"/>
        <v>15.832548947787153</v>
      </c>
      <c r="H14">
        <f t="shared" si="1"/>
        <v>-197.14746524173532</v>
      </c>
      <c r="I14">
        <f t="shared" si="1"/>
        <v>65.900374717035973</v>
      </c>
      <c r="J14">
        <f t="shared" si="2"/>
        <v>1.2554993690014697</v>
      </c>
      <c r="K14">
        <f t="shared" si="3"/>
        <v>-1.2554993690014697</v>
      </c>
      <c r="L14">
        <f t="shared" si="4"/>
        <v>0.28493352572146324</v>
      </c>
      <c r="M14">
        <f t="shared" si="5"/>
        <v>0.7782503763675408</v>
      </c>
      <c r="N14">
        <f t="shared" si="6"/>
        <v>-0.2217496236324592</v>
      </c>
      <c r="O14">
        <f t="shared" si="7"/>
        <v>-1.1527675979958982</v>
      </c>
      <c r="P14">
        <f t="shared" si="8"/>
        <v>-0.92299624898890364</v>
      </c>
    </row>
    <row r="15" spans="1:16" x14ac:dyDescent="0.45">
      <c r="A15">
        <v>14</v>
      </c>
      <c r="B15">
        <v>1</v>
      </c>
      <c r="C15">
        <v>5.0743748880280402</v>
      </c>
      <c r="D15">
        <v>4.1482166120170572</v>
      </c>
      <c r="E15">
        <f t="shared" si="0"/>
        <v>132.50258989370082</v>
      </c>
      <c r="F15">
        <f t="shared" si="0"/>
        <v>-37.923841972528876</v>
      </c>
      <c r="G15">
        <f t="shared" si="0"/>
        <v>15.832548947787153</v>
      </c>
      <c r="H15">
        <f t="shared" si="1"/>
        <v>-192.43979136294431</v>
      </c>
      <c r="I15">
        <f t="shared" si="1"/>
        <v>65.67684255578385</v>
      </c>
      <c r="J15">
        <f t="shared" si="2"/>
        <v>5.7396410865403595</v>
      </c>
      <c r="K15">
        <f t="shared" si="3"/>
        <v>-5.7396410865403595</v>
      </c>
      <c r="L15">
        <f t="shared" si="4"/>
        <v>3.2159223059966889E-3</v>
      </c>
      <c r="M15">
        <f t="shared" si="5"/>
        <v>0.99679438669732778</v>
      </c>
      <c r="N15">
        <f t="shared" si="6"/>
        <v>-3.2056133026722167E-3</v>
      </c>
      <c r="O15">
        <f t="shared" si="7"/>
        <v>-1.6266483643808526E-2</v>
      </c>
      <c r="P15">
        <f t="shared" si="8"/>
        <v>-1.3297578353847752E-2</v>
      </c>
    </row>
    <row r="16" spans="1:16" x14ac:dyDescent="0.45">
      <c r="A16">
        <v>15</v>
      </c>
      <c r="B16">
        <v>1</v>
      </c>
      <c r="C16">
        <v>5.0343772968706775</v>
      </c>
      <c r="D16">
        <v>3.8942613969057036</v>
      </c>
      <c r="E16">
        <f t="shared" si="0"/>
        <v>132.50258989370082</v>
      </c>
      <c r="F16">
        <f t="shared" si="0"/>
        <v>-37.923841972528876</v>
      </c>
      <c r="G16">
        <f t="shared" si="0"/>
        <v>15.832548947787153</v>
      </c>
      <c r="H16">
        <f t="shared" si="1"/>
        <v>-190.92292903661067</v>
      </c>
      <c r="I16">
        <f t="shared" si="1"/>
        <v>61.656084181987524</v>
      </c>
      <c r="J16">
        <f t="shared" si="2"/>
        <v>3.2357450390776705</v>
      </c>
      <c r="K16">
        <f t="shared" si="3"/>
        <v>-3.2357450390776705</v>
      </c>
      <c r="L16">
        <f t="shared" si="4"/>
        <v>3.9330890970702977E-2</v>
      </c>
      <c r="M16">
        <f t="shared" si="5"/>
        <v>0.96215748871471607</v>
      </c>
      <c r="N16">
        <f t="shared" si="6"/>
        <v>-3.7842511285283931E-2</v>
      </c>
      <c r="O16">
        <f t="shared" si="7"/>
        <v>-0.19051347967120583</v>
      </c>
      <c r="P16">
        <f t="shared" si="8"/>
        <v>-0.14736863086024965</v>
      </c>
    </row>
    <row r="17" spans="1:16" x14ac:dyDescent="0.45">
      <c r="A17">
        <v>16</v>
      </c>
      <c r="B17">
        <v>1</v>
      </c>
      <c r="C17">
        <v>5.1150966735436665</v>
      </c>
      <c r="D17">
        <v>4.0237949011133294</v>
      </c>
      <c r="E17">
        <f t="shared" si="0"/>
        <v>132.50258989370082</v>
      </c>
      <c r="F17">
        <f t="shared" si="0"/>
        <v>-37.923841972528876</v>
      </c>
      <c r="G17">
        <f t="shared" si="0"/>
        <v>15.832548947787153</v>
      </c>
      <c r="H17">
        <f t="shared" si="1"/>
        <v>-193.98411792167815</v>
      </c>
      <c r="I17">
        <f t="shared" si="1"/>
        <v>63.706929727733154</v>
      </c>
      <c r="J17">
        <f t="shared" si="2"/>
        <v>2.225401699755821</v>
      </c>
      <c r="K17">
        <f t="shared" si="3"/>
        <v>-2.225401699755821</v>
      </c>
      <c r="L17">
        <f t="shared" si="4"/>
        <v>0.10802401669700899</v>
      </c>
      <c r="M17">
        <f t="shared" si="5"/>
        <v>0.9025075133127296</v>
      </c>
      <c r="N17">
        <f t="shared" si="6"/>
        <v>-9.7492486687270397E-2</v>
      </c>
      <c r="O17">
        <f t="shared" si="7"/>
        <v>-0.498683494349557</v>
      </c>
      <c r="P17">
        <f t="shared" si="8"/>
        <v>-0.39228977082909777</v>
      </c>
    </row>
    <row r="18" spans="1:16" x14ac:dyDescent="0.45">
      <c r="A18">
        <v>17</v>
      </c>
      <c r="B18">
        <v>1</v>
      </c>
      <c r="C18">
        <v>5.0340415581021896</v>
      </c>
      <c r="D18">
        <v>3.9146711249019597</v>
      </c>
      <c r="E18">
        <f t="shared" si="0"/>
        <v>132.50258989370082</v>
      </c>
      <c r="F18">
        <f t="shared" si="0"/>
        <v>-37.923841972528876</v>
      </c>
      <c r="G18">
        <f t="shared" si="0"/>
        <v>15.832548947787153</v>
      </c>
      <c r="H18">
        <f t="shared" si="1"/>
        <v>-190.91019653261048</v>
      </c>
      <c r="I18">
        <f t="shared" si="1"/>
        <v>61.979222199499269</v>
      </c>
      <c r="J18">
        <f t="shared" si="2"/>
        <v>3.5716155605895992</v>
      </c>
      <c r="K18">
        <f t="shared" si="3"/>
        <v>-3.5716155605895992</v>
      </c>
      <c r="L18">
        <f t="shared" si="4"/>
        <v>2.8110402916844468E-2</v>
      </c>
      <c r="M18">
        <f t="shared" si="5"/>
        <v>0.97265818647774349</v>
      </c>
      <c r="N18">
        <f t="shared" si="6"/>
        <v>-2.7341813522256508E-2</v>
      </c>
      <c r="O18">
        <f t="shared" si="7"/>
        <v>-0.13763982554491966</v>
      </c>
      <c r="P18">
        <f t="shared" si="8"/>
        <v>-0.1070342078980315</v>
      </c>
    </row>
    <row r="19" spans="1:16" x14ac:dyDescent="0.45">
      <c r="A19">
        <v>18</v>
      </c>
      <c r="B19">
        <v>1</v>
      </c>
      <c r="C19">
        <v>5.0324370696769458</v>
      </c>
      <c r="D19">
        <v>3.950990573637188</v>
      </c>
      <c r="E19">
        <f t="shared" si="0"/>
        <v>132.50258989370082</v>
      </c>
      <c r="F19">
        <f t="shared" si="0"/>
        <v>-37.923841972528876</v>
      </c>
      <c r="G19">
        <f t="shared" si="0"/>
        <v>15.832548947787153</v>
      </c>
      <c r="H19">
        <f t="shared" si="1"/>
        <v>-190.84934816712479</v>
      </c>
      <c r="I19">
        <f t="shared" si="1"/>
        <v>62.554251649356416</v>
      </c>
      <c r="J19">
        <f t="shared" si="2"/>
        <v>4.2074933759324438</v>
      </c>
      <c r="K19">
        <f t="shared" si="3"/>
        <v>-4.2074933759324438</v>
      </c>
      <c r="L19">
        <f t="shared" si="4"/>
        <v>1.4883629282359014E-2</v>
      </c>
      <c r="M19">
        <f t="shared" si="5"/>
        <v>0.9853346444331913</v>
      </c>
      <c r="N19">
        <f t="shared" si="6"/>
        <v>-1.4665355566808702E-2</v>
      </c>
      <c r="O19">
        <f t="shared" si="7"/>
        <v>-7.3802478994401274E-2</v>
      </c>
      <c r="P19">
        <f t="shared" si="8"/>
        <v>-5.7942681603498844E-2</v>
      </c>
    </row>
    <row r="20" spans="1:16" x14ac:dyDescent="0.45">
      <c r="A20">
        <v>19</v>
      </c>
      <c r="B20">
        <v>1</v>
      </c>
      <c r="C20">
        <v>5.1400772023763661</v>
      </c>
      <c r="D20">
        <v>4.2696117050309894</v>
      </c>
      <c r="E20">
        <f t="shared" si="0"/>
        <v>132.50258989370082</v>
      </c>
      <c r="F20">
        <f t="shared" si="0"/>
        <v>-37.923841972528876</v>
      </c>
      <c r="G20">
        <f t="shared" si="0"/>
        <v>15.832548947787153</v>
      </c>
      <c r="H20">
        <f t="shared" si="1"/>
        <v>-194.93147554951963</v>
      </c>
      <c r="I20">
        <f t="shared" si="1"/>
        <v>67.598836307948105</v>
      </c>
      <c r="J20">
        <f t="shared" si="2"/>
        <v>5.1699506521292875</v>
      </c>
      <c r="K20">
        <f t="shared" si="3"/>
        <v>-5.1699506521292875</v>
      </c>
      <c r="L20">
        <f t="shared" si="4"/>
        <v>5.6848493475084218E-3</v>
      </c>
      <c r="M20">
        <f t="shared" si="5"/>
        <v>0.99434728548292572</v>
      </c>
      <c r="N20">
        <f t="shared" si="6"/>
        <v>-5.6527145170742754E-3</v>
      </c>
      <c r="O20">
        <f t="shared" si="7"/>
        <v>-2.9055389020755412E-2</v>
      </c>
      <c r="P20">
        <f t="shared" si="8"/>
        <v>-2.4134896067298923E-2</v>
      </c>
    </row>
    <row r="21" spans="1:16" x14ac:dyDescent="0.45">
      <c r="A21">
        <v>20</v>
      </c>
      <c r="B21">
        <v>1</v>
      </c>
      <c r="C21">
        <v>5.1060826592892941</v>
      </c>
      <c r="D21">
        <v>4.2085311570796486</v>
      </c>
      <c r="E21">
        <f t="shared" si="0"/>
        <v>132.50258989370082</v>
      </c>
      <c r="F21">
        <f t="shared" si="0"/>
        <v>-37.923841972528876</v>
      </c>
      <c r="G21">
        <f t="shared" si="0"/>
        <v>15.832548947787153</v>
      </c>
      <c r="H21">
        <f t="shared" si="1"/>
        <v>-193.64227186955719</v>
      </c>
      <c r="I21">
        <f t="shared" si="1"/>
        <v>66.631775542750844</v>
      </c>
      <c r="J21">
        <f t="shared" si="2"/>
        <v>5.4920935668944679</v>
      </c>
      <c r="K21">
        <f t="shared" si="3"/>
        <v>-5.4920935668944679</v>
      </c>
      <c r="L21">
        <f t="shared" si="4"/>
        <v>4.1192112962536616E-3</v>
      </c>
      <c r="M21">
        <f t="shared" si="5"/>
        <v>0.99589768699780579</v>
      </c>
      <c r="N21">
        <f t="shared" si="6"/>
        <v>-4.1023130021942134E-3</v>
      </c>
      <c r="O21">
        <f t="shared" si="7"/>
        <v>-2.0946749283480875E-2</v>
      </c>
      <c r="P21">
        <f t="shared" si="8"/>
        <v>-1.7264712085827302E-2</v>
      </c>
    </row>
    <row r="22" spans="1:16" x14ac:dyDescent="0.45">
      <c r="A22">
        <v>21</v>
      </c>
      <c r="B22">
        <v>1</v>
      </c>
      <c r="C22">
        <v>5.0684917887700029</v>
      </c>
      <c r="D22">
        <v>4.0113921171621314</v>
      </c>
      <c r="E22">
        <f t="shared" si="0"/>
        <v>132.50258989370082</v>
      </c>
      <c r="F22">
        <f t="shared" si="0"/>
        <v>-37.923841972528876</v>
      </c>
      <c r="G22">
        <f t="shared" si="0"/>
        <v>15.832548947787153</v>
      </c>
      <c r="H22">
        <f t="shared" si="1"/>
        <v>-192.21668163637381</v>
      </c>
      <c r="I22">
        <f t="shared" si="1"/>
        <v>63.510562043736982</v>
      </c>
      <c r="J22">
        <f t="shared" si="2"/>
        <v>3.7964703010639909</v>
      </c>
      <c r="K22">
        <f t="shared" si="3"/>
        <v>-3.7964703010639909</v>
      </c>
      <c r="L22">
        <f t="shared" si="4"/>
        <v>2.2449873466092462E-2</v>
      </c>
      <c r="M22">
        <f t="shared" si="5"/>
        <v>0.97804305712319406</v>
      </c>
      <c r="N22">
        <f t="shared" si="6"/>
        <v>-2.195694287680594E-2</v>
      </c>
      <c r="O22">
        <f t="shared" si="7"/>
        <v>-0.11128858467758292</v>
      </c>
      <c r="P22">
        <f t="shared" si="8"/>
        <v>-8.8077907572998562E-2</v>
      </c>
    </row>
    <row r="23" spans="1:16" x14ac:dyDescent="0.45">
      <c r="A23">
        <v>22</v>
      </c>
      <c r="B23">
        <v>1</v>
      </c>
      <c r="C23">
        <v>5.0804541516731252</v>
      </c>
      <c r="D23">
        <v>4.1709610243857558</v>
      </c>
      <c r="E23">
        <f t="shared" si="0"/>
        <v>132.50258989370082</v>
      </c>
      <c r="F23">
        <f t="shared" si="0"/>
        <v>-37.923841972528876</v>
      </c>
      <c r="G23">
        <f t="shared" si="0"/>
        <v>15.832548947787153</v>
      </c>
      <c r="H23">
        <f t="shared" si="1"/>
        <v>-192.67034039672984</v>
      </c>
      <c r="I23">
        <f t="shared" si="1"/>
        <v>66.036944577899916</v>
      </c>
      <c r="J23">
        <f t="shared" si="2"/>
        <v>5.8691940748708902</v>
      </c>
      <c r="K23">
        <f t="shared" si="3"/>
        <v>-5.8691940748708902</v>
      </c>
      <c r="L23">
        <f t="shared" si="4"/>
        <v>2.82514927556757E-3</v>
      </c>
      <c r="M23">
        <f t="shared" si="5"/>
        <v>0.99718280970754636</v>
      </c>
      <c r="N23">
        <f t="shared" si="6"/>
        <v>-2.8171902924536418E-3</v>
      </c>
      <c r="O23">
        <f t="shared" si="7"/>
        <v>-1.431260611734933E-2</v>
      </c>
      <c r="P23">
        <f t="shared" si="8"/>
        <v>-1.175039090810205E-2</v>
      </c>
    </row>
    <row r="24" spans="1:16" s="3" customFormat="1" x14ac:dyDescent="0.45">
      <c r="A24" s="3">
        <v>23</v>
      </c>
      <c r="B24" s="3">
        <v>1</v>
      </c>
      <c r="C24" s="3">
        <v>5.0193741138191239</v>
      </c>
      <c r="D24" s="3">
        <v>3.7895470858037323</v>
      </c>
      <c r="E24" s="3">
        <f t="shared" si="0"/>
        <v>132.50258989370082</v>
      </c>
      <c r="F24" s="3">
        <f t="shared" si="0"/>
        <v>-37.923841972528876</v>
      </c>
      <c r="G24" s="3">
        <f t="shared" si="0"/>
        <v>15.832548947787153</v>
      </c>
      <c r="H24" s="3">
        <f t="shared" si="1"/>
        <v>-190.35395069347862</v>
      </c>
      <c r="I24" s="3">
        <f t="shared" si="1"/>
        <v>59.998189725931752</v>
      </c>
      <c r="J24" s="3">
        <f t="shared" si="2"/>
        <v>2.1468289261539439</v>
      </c>
      <c r="K24" s="3">
        <f t="shared" si="3"/>
        <v>-2.1468289261539439</v>
      </c>
      <c r="L24" s="3">
        <f t="shared" si="4"/>
        <v>0.11685412392466268</v>
      </c>
      <c r="M24" s="3">
        <f t="shared" si="5"/>
        <v>0.8953720800044741</v>
      </c>
      <c r="N24" s="3">
        <f t="shared" si="6"/>
        <v>-0.1046279199955259</v>
      </c>
      <c r="O24" s="3">
        <f t="shared" si="7"/>
        <v>-0.52516667320828103</v>
      </c>
      <c r="P24" s="3">
        <f t="shared" si="8"/>
        <v>-0.39649242931275125</v>
      </c>
    </row>
    <row r="25" spans="1:16" x14ac:dyDescent="0.45">
      <c r="A25">
        <v>24</v>
      </c>
      <c r="B25">
        <v>1</v>
      </c>
      <c r="C25">
        <v>5.1750268840276279</v>
      </c>
      <c r="D25">
        <v>4.2258320801681286</v>
      </c>
      <c r="E25">
        <f t="shared" si="0"/>
        <v>132.50258989370082</v>
      </c>
      <c r="F25">
        <f t="shared" si="0"/>
        <v>-37.923841972528876</v>
      </c>
      <c r="G25">
        <f t="shared" si="0"/>
        <v>15.832548947787153</v>
      </c>
      <c r="H25">
        <f t="shared" si="1"/>
        <v>-196.25690175345227</v>
      </c>
      <c r="I25">
        <f t="shared" si="1"/>
        <v>66.905693254391096</v>
      </c>
      <c r="J25">
        <f t="shared" si="2"/>
        <v>3.1513813946396425</v>
      </c>
      <c r="K25">
        <f t="shared" si="3"/>
        <v>-3.1513813946396425</v>
      </c>
      <c r="L25">
        <f t="shared" si="4"/>
        <v>4.2792972036178753E-2</v>
      </c>
      <c r="M25">
        <f t="shared" si="5"/>
        <v>0.9589631181032795</v>
      </c>
      <c r="N25">
        <f t="shared" si="6"/>
        <v>-4.1036881896720501E-2</v>
      </c>
      <c r="O25">
        <f t="shared" si="7"/>
        <v>-0.21236696705219527</v>
      </c>
      <c r="P25">
        <f t="shared" si="8"/>
        <v>-0.17341497198923223</v>
      </c>
    </row>
    <row r="26" spans="1:16" x14ac:dyDescent="0.45">
      <c r="A26">
        <v>25</v>
      </c>
      <c r="B26">
        <v>1</v>
      </c>
      <c r="C26">
        <v>4.9982799255411967</v>
      </c>
      <c r="D26">
        <v>3.9469851567764702</v>
      </c>
      <c r="E26">
        <f t="shared" si="0"/>
        <v>132.50258989370082</v>
      </c>
      <c r="F26">
        <f t="shared" si="0"/>
        <v>-37.923841972528876</v>
      </c>
      <c r="G26">
        <f t="shared" si="0"/>
        <v>15.832548947787153</v>
      </c>
      <c r="H26">
        <f t="shared" si="1"/>
        <v>-189.55397803068774</v>
      </c>
      <c r="I26">
        <f t="shared" si="1"/>
        <v>62.490835690852812</v>
      </c>
      <c r="J26">
        <f t="shared" si="2"/>
        <v>5.4394475538658824</v>
      </c>
      <c r="K26">
        <f t="shared" si="3"/>
        <v>-5.4394475538658824</v>
      </c>
      <c r="L26">
        <f t="shared" si="4"/>
        <v>4.3418812638158985E-3</v>
      </c>
      <c r="M26">
        <f t="shared" si="5"/>
        <v>0.99567688917009789</v>
      </c>
      <c r="N26">
        <f t="shared" si="6"/>
        <v>-4.3231108299021104E-3</v>
      </c>
      <c r="O26">
        <f t="shared" si="7"/>
        <v>-2.1608118076989462E-2</v>
      </c>
      <c r="P26">
        <f t="shared" si="8"/>
        <v>-1.7063254276723238E-2</v>
      </c>
    </row>
    <row r="27" spans="1:16" x14ac:dyDescent="0.45">
      <c r="A27">
        <v>26</v>
      </c>
      <c r="B27">
        <v>1</v>
      </c>
      <c r="C27">
        <v>5.1256707997476001</v>
      </c>
      <c r="D27">
        <v>4.3142785259828749</v>
      </c>
      <c r="E27">
        <f t="shared" si="0"/>
        <v>132.50258989370082</v>
      </c>
      <c r="F27">
        <f t="shared" si="0"/>
        <v>-37.923841972528876</v>
      </c>
      <c r="G27">
        <f t="shared" si="0"/>
        <v>15.832548947787153</v>
      </c>
      <c r="H27">
        <f t="shared" si="1"/>
        <v>-194.38512941283369</v>
      </c>
      <c r="I27">
        <f t="shared" si="1"/>
        <v>68.306025937010872</v>
      </c>
      <c r="J27">
        <f t="shared" si="2"/>
        <v>6.4234864178779958</v>
      </c>
      <c r="K27">
        <f t="shared" si="3"/>
        <v>-6.4234864178779958</v>
      </c>
      <c r="L27">
        <f t="shared" si="4"/>
        <v>1.6229879453286157E-3</v>
      </c>
      <c r="M27">
        <f t="shared" si="5"/>
        <v>0.99837964187637307</v>
      </c>
      <c r="N27">
        <f t="shared" si="6"/>
        <v>-1.6203581236269304E-3</v>
      </c>
      <c r="O27">
        <f t="shared" si="7"/>
        <v>-8.3054223194083693E-3</v>
      </c>
      <c r="P27">
        <f t="shared" si="8"/>
        <v>-6.9906762571655704E-3</v>
      </c>
    </row>
    <row r="28" spans="1:16" x14ac:dyDescent="0.45">
      <c r="A28">
        <v>27</v>
      </c>
      <c r="B28">
        <v>1</v>
      </c>
      <c r="C28">
        <v>5.1018827127495117</v>
      </c>
      <c r="D28">
        <v>4.0082021224032847</v>
      </c>
      <c r="E28">
        <f t="shared" si="0"/>
        <v>132.50258989370082</v>
      </c>
      <c r="F28">
        <f t="shared" si="0"/>
        <v>-37.923841972528876</v>
      </c>
      <c r="G28">
        <f t="shared" si="0"/>
        <v>15.832548947787153</v>
      </c>
      <c r="H28">
        <f t="shared" si="1"/>
        <v>-193.48299376068942</v>
      </c>
      <c r="I28">
        <f t="shared" si="1"/>
        <v>63.460056295574354</v>
      </c>
      <c r="J28">
        <f t="shared" si="2"/>
        <v>2.4796524285857444</v>
      </c>
      <c r="K28">
        <f t="shared" si="3"/>
        <v>-2.4796524285857444</v>
      </c>
      <c r="L28">
        <f t="shared" si="4"/>
        <v>8.3772337402472821E-2</v>
      </c>
      <c r="M28">
        <f t="shared" si="5"/>
        <v>0.92270301195982374</v>
      </c>
      <c r="N28">
        <f t="shared" si="6"/>
        <v>-7.7296988040176262E-2</v>
      </c>
      <c r="O28">
        <f t="shared" si="7"/>
        <v>-0.39436016702978105</v>
      </c>
      <c r="P28">
        <f t="shared" si="8"/>
        <v>-0.30982195151801578</v>
      </c>
    </row>
    <row r="29" spans="1:16" x14ac:dyDescent="0.45">
      <c r="A29">
        <v>28</v>
      </c>
      <c r="B29">
        <v>1</v>
      </c>
      <c r="C29">
        <v>5.1521743244876674</v>
      </c>
      <c r="D29">
        <v>4.2355110439957757</v>
      </c>
      <c r="E29">
        <f t="shared" si="0"/>
        <v>132.50258989370082</v>
      </c>
      <c r="F29">
        <f t="shared" si="0"/>
        <v>-37.923841972528876</v>
      </c>
      <c r="G29">
        <f t="shared" si="0"/>
        <v>15.832548947787153</v>
      </c>
      <c r="H29">
        <f t="shared" si="1"/>
        <v>-195.39024489679102</v>
      </c>
      <c r="I29">
        <f t="shared" si="1"/>
        <v>67.058935922956181</v>
      </c>
      <c r="J29">
        <f t="shared" si="2"/>
        <v>4.1712809198659784</v>
      </c>
      <c r="K29">
        <f t="shared" si="3"/>
        <v>-4.1712809198659784</v>
      </c>
      <c r="L29">
        <f t="shared" si="4"/>
        <v>1.5432479688223619E-2</v>
      </c>
      <c r="M29">
        <f t="shared" si="5"/>
        <v>0.9848020621785093</v>
      </c>
      <c r="N29">
        <f t="shared" si="6"/>
        <v>-1.5197937821490703E-2</v>
      </c>
      <c r="O29">
        <f t="shared" si="7"/>
        <v>-7.8302425029044442E-2</v>
      </c>
      <c r="P29">
        <f t="shared" si="8"/>
        <v>-6.4371033488884968E-2</v>
      </c>
    </row>
    <row r="30" spans="1:16" x14ac:dyDescent="0.45">
      <c r="A30">
        <v>29</v>
      </c>
      <c r="B30">
        <v>1</v>
      </c>
      <c r="C30">
        <v>5.1752538989771768</v>
      </c>
      <c r="D30">
        <v>4.2578528322985214</v>
      </c>
      <c r="E30">
        <f t="shared" si="0"/>
        <v>132.50258989370082</v>
      </c>
      <c r="F30">
        <f t="shared" si="0"/>
        <v>-37.923841972528876</v>
      </c>
      <c r="G30">
        <f t="shared" si="0"/>
        <v>15.832548947787153</v>
      </c>
      <c r="H30">
        <f t="shared" si="1"/>
        <v>-196.26551103252439</v>
      </c>
      <c r="I30">
        <f t="shared" si="1"/>
        <v>67.412663379840509</v>
      </c>
      <c r="J30">
        <f t="shared" si="2"/>
        <v>3.6497422410169378</v>
      </c>
      <c r="K30">
        <f t="shared" si="3"/>
        <v>-3.6497422410169378</v>
      </c>
      <c r="L30">
        <f t="shared" si="4"/>
        <v>2.5997829089173499E-2</v>
      </c>
      <c r="M30">
        <f t="shared" si="5"/>
        <v>0.97466093167833201</v>
      </c>
      <c r="N30">
        <f t="shared" si="6"/>
        <v>-2.533906832166799E-2</v>
      </c>
      <c r="O30">
        <f t="shared" si="7"/>
        <v>-0.13113611212816134</v>
      </c>
      <c r="P30">
        <f t="shared" si="8"/>
        <v>-0.10789002382121979</v>
      </c>
    </row>
    <row r="31" spans="1:16" x14ac:dyDescent="0.45">
      <c r="A31">
        <v>30</v>
      </c>
      <c r="B31">
        <v>1</v>
      </c>
      <c r="C31">
        <v>5.1576173542339472</v>
      </c>
      <c r="D31">
        <v>4.3568585637562096</v>
      </c>
      <c r="E31">
        <f t="shared" si="0"/>
        <v>132.50258989370082</v>
      </c>
      <c r="F31">
        <f t="shared" si="0"/>
        <v>-37.923841972528876</v>
      </c>
      <c r="G31">
        <f t="shared" si="0"/>
        <v>15.832548947787153</v>
      </c>
      <c r="H31">
        <f t="shared" si="1"/>
        <v>-195.59666549674071</v>
      </c>
      <c r="I31">
        <f t="shared" si="1"/>
        <v>68.980176469255824</v>
      </c>
      <c r="J31">
        <f t="shared" si="2"/>
        <v>5.8861008662159264</v>
      </c>
      <c r="K31">
        <f t="shared" si="3"/>
        <v>-5.8861008662159264</v>
      </c>
      <c r="L31">
        <f t="shared" si="4"/>
        <v>2.777786570108996E-3</v>
      </c>
      <c r="M31">
        <f t="shared" si="5"/>
        <v>0.99722990815381918</v>
      </c>
      <c r="N31">
        <f t="shared" si="6"/>
        <v>-2.7700918461808222E-3</v>
      </c>
      <c r="O31">
        <f t="shared" si="7"/>
        <v>-1.4287073778684161E-2</v>
      </c>
      <c r="P31">
        <f t="shared" si="8"/>
        <v>-1.2068898382424163E-2</v>
      </c>
    </row>
    <row r="32" spans="1:16" x14ac:dyDescent="0.45">
      <c r="A32">
        <f>+A31+1</f>
        <v>31</v>
      </c>
      <c r="B32">
        <v>0</v>
      </c>
      <c r="C32">
        <v>5.1696905376476865</v>
      </c>
      <c r="D32">
        <v>3.7853986405249005</v>
      </c>
      <c r="E32">
        <f t="shared" si="0"/>
        <v>132.50258989370082</v>
      </c>
      <c r="F32">
        <f t="shared" si="0"/>
        <v>-37.923841972528876</v>
      </c>
      <c r="G32">
        <f t="shared" si="0"/>
        <v>15.832548947787153</v>
      </c>
      <c r="H32">
        <f t="shared" ref="H32:I55" si="9">+F32*C32</f>
        <v>-196.05452699662871</v>
      </c>
      <c r="I32">
        <f t="shared" si="9"/>
        <v>59.932509262997435</v>
      </c>
      <c r="J32">
        <f t="shared" si="2"/>
        <v>-3.6194278399304594</v>
      </c>
      <c r="K32">
        <f t="shared" si="3"/>
        <v>3.6194278399304594</v>
      </c>
      <c r="L32">
        <f t="shared" si="4"/>
        <v>37.31621086703317</v>
      </c>
      <c r="M32">
        <f t="shared" si="5"/>
        <v>2.6098614068866308E-2</v>
      </c>
      <c r="N32">
        <f t="shared" si="6"/>
        <v>2.6098614068866308E-2</v>
      </c>
      <c r="O32">
        <f t="shared" si="7"/>
        <v>0.13492175819753693</v>
      </c>
      <c r="P32">
        <f t="shared" si="8"/>
        <v>9.8793658215870564E-2</v>
      </c>
    </row>
    <row r="33" spans="1:16" x14ac:dyDescent="0.45">
      <c r="A33">
        <f t="shared" ref="A33:A55" si="10">+A32+1</f>
        <v>32</v>
      </c>
      <c r="B33">
        <v>0</v>
      </c>
      <c r="C33">
        <v>5.2673940473336325</v>
      </c>
      <c r="D33">
        <v>4.0862061836284083</v>
      </c>
      <c r="E33">
        <f t="shared" si="0"/>
        <v>132.50258989370082</v>
      </c>
      <c r="F33">
        <f t="shared" si="0"/>
        <v>-37.923841972528876</v>
      </c>
      <c r="G33">
        <f t="shared" si="0"/>
        <v>15.832548947787153</v>
      </c>
      <c r="H33">
        <f t="shared" si="9"/>
        <v>-199.75981945811998</v>
      </c>
      <c r="I33">
        <f t="shared" si="9"/>
        <v>64.695059413047318</v>
      </c>
      <c r="J33">
        <f t="shared" si="2"/>
        <v>-2.5621701513718449</v>
      </c>
      <c r="K33">
        <f t="shared" si="3"/>
        <v>2.5621701513718449</v>
      </c>
      <c r="L33">
        <f t="shared" si="4"/>
        <v>12.963920480267623</v>
      </c>
      <c r="M33">
        <f t="shared" si="5"/>
        <v>7.1613126228633084E-2</v>
      </c>
      <c r="N33">
        <f t="shared" si="6"/>
        <v>7.1613126228633084E-2</v>
      </c>
      <c r="O33">
        <f t="shared" si="7"/>
        <v>0.37721455480765392</v>
      </c>
      <c r="P33">
        <f t="shared" si="8"/>
        <v>0.29262599922440224</v>
      </c>
    </row>
    <row r="34" spans="1:16" x14ac:dyDescent="0.45">
      <c r="A34">
        <f t="shared" si="10"/>
        <v>33</v>
      </c>
      <c r="B34">
        <v>0</v>
      </c>
      <c r="C34">
        <v>5.2487574838080633</v>
      </c>
      <c r="D34">
        <v>4.0685637334215867</v>
      </c>
      <c r="E34">
        <f t="shared" ref="E34:G55" si="11">+A$60</f>
        <v>132.50258989370082</v>
      </c>
      <c r="F34">
        <f t="shared" si="11"/>
        <v>-37.923841972528876</v>
      </c>
      <c r="G34">
        <f t="shared" si="11"/>
        <v>15.832548947787153</v>
      </c>
      <c r="H34">
        <f t="shared" si="9"/>
        <v>-199.05304936806527</v>
      </c>
      <c r="I34">
        <f t="shared" si="9"/>
        <v>64.415734456588908</v>
      </c>
      <c r="J34">
        <f t="shared" si="2"/>
        <v>-2.1347250177755512</v>
      </c>
      <c r="K34">
        <f t="shared" si="3"/>
        <v>2.1347250177755512</v>
      </c>
      <c r="L34">
        <f t="shared" si="4"/>
        <v>8.454721289112257</v>
      </c>
      <c r="M34">
        <f t="shared" si="5"/>
        <v>0.10576726372162518</v>
      </c>
      <c r="N34">
        <f t="shared" si="6"/>
        <v>0.10576726372162518</v>
      </c>
      <c r="O34">
        <f t="shared" si="7"/>
        <v>0.55514671700078122</v>
      </c>
      <c r="P34">
        <f t="shared" si="8"/>
        <v>0.43032085336104087</v>
      </c>
    </row>
    <row r="35" spans="1:16" x14ac:dyDescent="0.45">
      <c r="A35">
        <f t="shared" si="10"/>
        <v>34</v>
      </c>
      <c r="B35">
        <v>0</v>
      </c>
      <c r="C35">
        <v>5.188411479467808</v>
      </c>
      <c r="D35">
        <v>3.8790956786930724</v>
      </c>
      <c r="E35">
        <f t="shared" si="11"/>
        <v>132.50258989370082</v>
      </c>
      <c r="F35">
        <f t="shared" si="11"/>
        <v>-37.923841972528876</v>
      </c>
      <c r="G35">
        <f t="shared" si="11"/>
        <v>15.832548947787153</v>
      </c>
      <c r="H35">
        <f t="shared" si="9"/>
        <v>-196.76449703579189</v>
      </c>
      <c r="I35">
        <f t="shared" si="9"/>
        <v>61.415972206057695</v>
      </c>
      <c r="J35">
        <f t="shared" si="2"/>
        <v>-2.8459349360333803</v>
      </c>
      <c r="K35">
        <f t="shared" si="3"/>
        <v>2.8459349360333803</v>
      </c>
      <c r="L35">
        <f t="shared" si="4"/>
        <v>17.217648546286362</v>
      </c>
      <c r="M35">
        <f t="shared" si="5"/>
        <v>5.489182632211051E-2</v>
      </c>
      <c r="N35">
        <f t="shared" si="6"/>
        <v>5.489182632211051E-2</v>
      </c>
      <c r="O35">
        <f t="shared" si="7"/>
        <v>0.28480138181859138</v>
      </c>
      <c r="P35">
        <f t="shared" si="8"/>
        <v>0.21293064628166952</v>
      </c>
    </row>
    <row r="36" spans="1:16" x14ac:dyDescent="0.45">
      <c r="A36">
        <f t="shared" si="10"/>
        <v>35</v>
      </c>
      <c r="B36">
        <v>0</v>
      </c>
      <c r="C36">
        <v>5.1082028800899657</v>
      </c>
      <c r="D36">
        <v>3.5318900693321553</v>
      </c>
      <c r="E36">
        <f t="shared" si="11"/>
        <v>132.50258989370082</v>
      </c>
      <c r="F36">
        <f t="shared" si="11"/>
        <v>-37.923841972528876</v>
      </c>
      <c r="G36">
        <f t="shared" si="11"/>
        <v>15.832548947787153</v>
      </c>
      <c r="H36">
        <f t="shared" si="9"/>
        <v>-193.72267878814873</v>
      </c>
      <c r="I36">
        <f t="shared" si="9"/>
        <v>55.918822400904709</v>
      </c>
      <c r="J36">
        <f t="shared" si="2"/>
        <v>-5.3012664935432028</v>
      </c>
      <c r="K36">
        <f t="shared" si="3"/>
        <v>5.3012664935432028</v>
      </c>
      <c r="L36">
        <f t="shared" si="4"/>
        <v>200.59069598965365</v>
      </c>
      <c r="M36">
        <f t="shared" si="5"/>
        <v>4.9605463937250531E-3</v>
      </c>
      <c r="N36">
        <f t="shared" si="6"/>
        <v>4.9605463937250531E-3</v>
      </c>
      <c r="O36">
        <f t="shared" si="7"/>
        <v>2.5339477375246208E-2</v>
      </c>
      <c r="P36">
        <f t="shared" si="8"/>
        <v>1.7520104546458953E-2</v>
      </c>
    </row>
    <row r="37" spans="1:16" x14ac:dyDescent="0.45">
      <c r="A37">
        <f t="shared" si="10"/>
        <v>36</v>
      </c>
      <c r="B37">
        <v>0</v>
      </c>
      <c r="C37">
        <v>5.143611595155174</v>
      </c>
      <c r="D37">
        <v>3.7799729931713468</v>
      </c>
      <c r="E37">
        <f t="shared" si="11"/>
        <v>132.50258989370082</v>
      </c>
      <c r="F37">
        <f t="shared" si="11"/>
        <v>-37.923841972528876</v>
      </c>
      <c r="G37">
        <f t="shared" si="11"/>
        <v>15.832548947787153</v>
      </c>
      <c r="H37">
        <f t="shared" si="9"/>
        <v>-195.065513302732</v>
      </c>
      <c r="I37">
        <f t="shared" si="9"/>
        <v>59.846607435698864</v>
      </c>
      <c r="J37">
        <f t="shared" si="2"/>
        <v>-2.7163159733323212</v>
      </c>
      <c r="K37">
        <f t="shared" si="3"/>
        <v>2.7163159733323212</v>
      </c>
      <c r="L37">
        <f t="shared" si="4"/>
        <v>15.124500420658912</v>
      </c>
      <c r="M37">
        <f t="shared" si="5"/>
        <v>6.2017425279036087E-2</v>
      </c>
      <c r="N37">
        <f t="shared" si="6"/>
        <v>6.2017425279036087E-2</v>
      </c>
      <c r="O37">
        <f t="shared" si="7"/>
        <v>0.31899354776691963</v>
      </c>
      <c r="P37">
        <f t="shared" si="8"/>
        <v>0.23442419266077838</v>
      </c>
    </row>
    <row r="38" spans="1:16" x14ac:dyDescent="0.45">
      <c r="A38">
        <f t="shared" si="10"/>
        <v>37</v>
      </c>
      <c r="B38">
        <v>0</v>
      </c>
      <c r="C38">
        <v>5.1999177420352023</v>
      </c>
      <c r="D38">
        <v>3.858849341898257</v>
      </c>
      <c r="E38">
        <f t="shared" si="11"/>
        <v>132.50258989370082</v>
      </c>
      <c r="F38">
        <f t="shared" si="11"/>
        <v>-37.923841972528876</v>
      </c>
      <c r="G38">
        <f t="shared" si="11"/>
        <v>15.832548947787153</v>
      </c>
      <c r="H38">
        <f t="shared" si="9"/>
        <v>-197.2008587190922</v>
      </c>
      <c r="I38">
        <f t="shared" si="9"/>
        <v>61.095421087740398</v>
      </c>
      <c r="J38">
        <f t="shared" si="2"/>
        <v>-3.6028477376509827</v>
      </c>
      <c r="K38">
        <f t="shared" si="3"/>
        <v>3.6028477376509827</v>
      </c>
      <c r="L38">
        <f t="shared" si="4"/>
        <v>36.702605153528992</v>
      </c>
      <c r="M38">
        <f t="shared" si="5"/>
        <v>2.652336611562767E-2</v>
      </c>
      <c r="N38">
        <f t="shared" si="6"/>
        <v>2.652336611562767E-2</v>
      </c>
      <c r="O38">
        <f t="shared" si="7"/>
        <v>0.13791932204314764</v>
      </c>
      <c r="P38">
        <f t="shared" si="8"/>
        <v>0.10234967388021636</v>
      </c>
    </row>
    <row r="39" spans="1:16" s="4" customFormat="1" x14ac:dyDescent="0.45">
      <c r="A39" s="4">
        <f t="shared" si="10"/>
        <v>38</v>
      </c>
      <c r="B39" s="4">
        <v>0</v>
      </c>
      <c r="C39" s="4">
        <v>5.2723493736260494</v>
      </c>
      <c r="D39" s="4">
        <v>4.1776762498113689</v>
      </c>
      <c r="E39" s="4">
        <f t="shared" si="11"/>
        <v>132.50258989370082</v>
      </c>
      <c r="F39" s="4">
        <f t="shared" si="11"/>
        <v>-37.923841972528876</v>
      </c>
      <c r="G39" s="4">
        <f t="shared" si="11"/>
        <v>15.832548947787153</v>
      </c>
      <c r="H39" s="4">
        <f t="shared" si="9"/>
        <v>-199.94774446935591</v>
      </c>
      <c r="I39" s="4">
        <f t="shared" si="9"/>
        <v>66.143263713146368</v>
      </c>
      <c r="J39" s="4">
        <f t="shared" si="2"/>
        <v>-1.3018908625087278</v>
      </c>
      <c r="K39" s="4">
        <f t="shared" si="3"/>
        <v>1.3018908625087278</v>
      </c>
      <c r="L39" s="4">
        <f t="shared" si="4"/>
        <v>3.676241366787941</v>
      </c>
      <c r="M39" s="4">
        <f t="shared" si="5"/>
        <v>0.21384695989011554</v>
      </c>
      <c r="N39" s="4">
        <f t="shared" si="6"/>
        <v>0.21384695989011554</v>
      </c>
      <c r="O39" s="4">
        <f t="shared" si="7"/>
        <v>1.1274758850284856</v>
      </c>
      <c r="P39" s="4">
        <f t="shared" si="8"/>
        <v>0.89338336542730012</v>
      </c>
    </row>
    <row r="40" spans="1:16" x14ac:dyDescent="0.45">
      <c r="A40">
        <f t="shared" si="10"/>
        <v>39</v>
      </c>
      <c r="B40">
        <v>0</v>
      </c>
      <c r="C40">
        <v>5.3045526947571195</v>
      </c>
      <c r="D40">
        <v>4.18520877902536</v>
      </c>
      <c r="E40">
        <f t="shared" si="11"/>
        <v>132.50258989370082</v>
      </c>
      <c r="F40">
        <f t="shared" si="11"/>
        <v>-37.923841972528876</v>
      </c>
      <c r="G40">
        <f t="shared" si="11"/>
        <v>15.832548947787153</v>
      </c>
      <c r="H40">
        <f t="shared" si="9"/>
        <v>-201.16901813092122</v>
      </c>
      <c r="I40">
        <f t="shared" si="9"/>
        <v>66.262522850627519</v>
      </c>
      <c r="J40">
        <f t="shared" si="2"/>
        <v>-2.4039053865928821</v>
      </c>
      <c r="K40">
        <f t="shared" si="3"/>
        <v>2.4039053865928821</v>
      </c>
      <c r="L40">
        <f t="shared" si="4"/>
        <v>11.066310318417298</v>
      </c>
      <c r="M40">
        <f t="shared" si="5"/>
        <v>8.2875375621134117E-2</v>
      </c>
      <c r="N40">
        <f t="shared" si="6"/>
        <v>8.2875375621134117E-2</v>
      </c>
      <c r="O40">
        <f t="shared" si="7"/>
        <v>0.43961679708009549</v>
      </c>
      <c r="P40">
        <f t="shared" si="8"/>
        <v>0.34685074961459483</v>
      </c>
    </row>
    <row r="41" spans="1:16" x14ac:dyDescent="0.45">
      <c r="A41">
        <f t="shared" si="10"/>
        <v>40</v>
      </c>
      <c r="B41">
        <v>0</v>
      </c>
      <c r="C41">
        <v>5.2984317139974673</v>
      </c>
      <c r="D41">
        <v>4.0708945397418379</v>
      </c>
      <c r="E41">
        <f t="shared" si="11"/>
        <v>132.50258989370082</v>
      </c>
      <c r="F41">
        <f t="shared" si="11"/>
        <v>-37.923841972528876</v>
      </c>
      <c r="G41">
        <f t="shared" si="11"/>
        <v>15.832548947787153</v>
      </c>
      <c r="H41">
        <f t="shared" si="9"/>
        <v>-200.93688702387527</v>
      </c>
      <c r="I41">
        <f t="shared" si="9"/>
        <v>64.452637061742095</v>
      </c>
      <c r="J41">
        <f t="shared" si="2"/>
        <v>-3.9816600684323618</v>
      </c>
      <c r="K41">
        <f t="shared" si="3"/>
        <v>3.9816600684323618</v>
      </c>
      <c r="L41">
        <f t="shared" si="4"/>
        <v>53.605949949277587</v>
      </c>
      <c r="M41">
        <f t="shared" si="5"/>
        <v>1.8313022682123113E-2</v>
      </c>
      <c r="N41">
        <f t="shared" si="6"/>
        <v>1.8313022682123113E-2</v>
      </c>
      <c r="O41">
        <f t="shared" si="7"/>
        <v>9.7030300158116062E-2</v>
      </c>
      <c r="P41">
        <f t="shared" si="8"/>
        <v>7.4550384042823409E-2</v>
      </c>
    </row>
    <row r="42" spans="1:16" x14ac:dyDescent="0.45">
      <c r="A42">
        <f t="shared" si="10"/>
        <v>41</v>
      </c>
      <c r="B42">
        <v>0</v>
      </c>
      <c r="C42">
        <v>5.2121341163327983</v>
      </c>
      <c r="D42">
        <v>3.8249420395303972</v>
      </c>
      <c r="E42">
        <f t="shared" si="11"/>
        <v>132.50258989370082</v>
      </c>
      <c r="F42">
        <f t="shared" si="11"/>
        <v>-37.923841972528876</v>
      </c>
      <c r="G42">
        <f t="shared" si="11"/>
        <v>15.832548947787153</v>
      </c>
      <c r="H42">
        <f t="shared" si="9"/>
        <v>-197.66415056743148</v>
      </c>
      <c r="I42">
        <f t="shared" si="9"/>
        <v>60.558582063313835</v>
      </c>
      <c r="J42">
        <f t="shared" si="2"/>
        <v>-4.6029786104168267</v>
      </c>
      <c r="K42">
        <f t="shared" si="3"/>
        <v>4.6029786104168267</v>
      </c>
      <c r="L42">
        <f t="shared" si="4"/>
        <v>99.781082417708078</v>
      </c>
      <c r="M42">
        <f t="shared" si="5"/>
        <v>9.9224971196012045E-3</v>
      </c>
      <c r="N42">
        <f t="shared" si="6"/>
        <v>9.9224971196012045E-3</v>
      </c>
      <c r="O42">
        <f t="shared" si="7"/>
        <v>5.1717385756287364E-2</v>
      </c>
      <c r="P42">
        <f t="shared" si="8"/>
        <v>3.7952976369881923E-2</v>
      </c>
    </row>
    <row r="43" spans="1:16" x14ac:dyDescent="0.45">
      <c r="A43">
        <f t="shared" si="10"/>
        <v>42</v>
      </c>
      <c r="B43">
        <v>0</v>
      </c>
      <c r="C43">
        <v>5.2997944628885243</v>
      </c>
      <c r="D43">
        <v>4.1266219987608812</v>
      </c>
      <c r="E43">
        <f t="shared" si="11"/>
        <v>132.50258989370082</v>
      </c>
      <c r="F43">
        <f t="shared" si="11"/>
        <v>-37.923841972528876</v>
      </c>
      <c r="G43">
        <f t="shared" si="11"/>
        <v>15.832548947787153</v>
      </c>
      <c r="H43">
        <f t="shared" si="9"/>
        <v>-200.98856769746794</v>
      </c>
      <c r="I43">
        <f t="shared" si="9"/>
        <v>65.33494478439691</v>
      </c>
      <c r="J43">
        <f t="shared" si="2"/>
        <v>-3.1510330193702174</v>
      </c>
      <c r="K43">
        <f t="shared" si="3"/>
        <v>3.1510330193702174</v>
      </c>
      <c r="L43">
        <f t="shared" si="4"/>
        <v>23.360183643263909</v>
      </c>
      <c r="M43">
        <f t="shared" si="5"/>
        <v>4.105059365086193E-2</v>
      </c>
      <c r="N43">
        <f t="shared" si="6"/>
        <v>4.105059365086193E-2</v>
      </c>
      <c r="O43">
        <f t="shared" si="7"/>
        <v>0.21755970892912488</v>
      </c>
      <c r="P43">
        <f t="shared" si="8"/>
        <v>0.16940028282184061</v>
      </c>
    </row>
    <row r="44" spans="1:16" x14ac:dyDescent="0.45">
      <c r="A44">
        <f t="shared" si="10"/>
        <v>43</v>
      </c>
      <c r="B44">
        <v>0</v>
      </c>
      <c r="C44">
        <v>5.2146441178510283</v>
      </c>
      <c r="D44">
        <v>3.8786064532392084</v>
      </c>
      <c r="E44">
        <f t="shared" si="11"/>
        <v>132.50258989370082</v>
      </c>
      <c r="F44">
        <f t="shared" si="11"/>
        <v>-37.923841972528876</v>
      </c>
      <c r="G44">
        <f t="shared" si="11"/>
        <v>15.832548947787153</v>
      </c>
      <c r="H44">
        <f t="shared" si="9"/>
        <v>-197.75933946835966</v>
      </c>
      <c r="I44">
        <f t="shared" si="9"/>
        <v>61.408226520112891</v>
      </c>
      <c r="J44">
        <f t="shared" si="2"/>
        <v>-3.8485230545459501</v>
      </c>
      <c r="K44">
        <f t="shared" si="3"/>
        <v>3.8485230545459501</v>
      </c>
      <c r="L44">
        <f t="shared" si="4"/>
        <v>46.923708269822654</v>
      </c>
      <c r="M44">
        <f t="shared" si="5"/>
        <v>2.0866498776967463E-2</v>
      </c>
      <c r="N44">
        <f t="shared" si="6"/>
        <v>2.0866498776967463E-2</v>
      </c>
      <c r="O44">
        <f t="shared" si="7"/>
        <v>0.10881136510745906</v>
      </c>
      <c r="P44">
        <f t="shared" si="8"/>
        <v>8.0932936812854059E-2</v>
      </c>
    </row>
    <row r="45" spans="1:16" x14ac:dyDescent="0.45">
      <c r="A45">
        <f t="shared" si="10"/>
        <v>44</v>
      </c>
      <c r="B45">
        <v>0</v>
      </c>
      <c r="C45">
        <v>5.1875499084846108</v>
      </c>
      <c r="D45">
        <v>3.8844654444358167</v>
      </c>
      <c r="E45">
        <f t="shared" si="11"/>
        <v>132.50258989370082</v>
      </c>
      <c r="F45">
        <f t="shared" si="11"/>
        <v>-37.923841972528876</v>
      </c>
      <c r="G45">
        <f t="shared" si="11"/>
        <v>15.832548947787153</v>
      </c>
      <c r="H45">
        <f t="shared" si="9"/>
        <v>-196.73182295397703</v>
      </c>
      <c r="I45">
        <f t="shared" si="9"/>
        <v>61.500989285017845</v>
      </c>
      <c r="J45">
        <f t="shared" si="2"/>
        <v>-2.7282437752583704</v>
      </c>
      <c r="K45">
        <f t="shared" si="3"/>
        <v>2.7282437752583704</v>
      </c>
      <c r="L45">
        <f t="shared" si="4"/>
        <v>15.305982656331858</v>
      </c>
      <c r="M45">
        <f t="shared" si="5"/>
        <v>6.1327184081830549E-2</v>
      </c>
      <c r="N45">
        <f t="shared" si="6"/>
        <v>6.1327184081830549E-2</v>
      </c>
      <c r="O45">
        <f t="shared" si="7"/>
        <v>0.31813782817131897</v>
      </c>
      <c r="P45">
        <f t="shared" si="8"/>
        <v>0.23822332737042504</v>
      </c>
    </row>
    <row r="46" spans="1:16" x14ac:dyDescent="0.45">
      <c r="A46">
        <f t="shared" si="10"/>
        <v>45</v>
      </c>
      <c r="B46">
        <v>0</v>
      </c>
      <c r="C46">
        <v>5.3491786696771095</v>
      </c>
      <c r="D46">
        <v>4.3398377309743195</v>
      </c>
      <c r="E46">
        <f t="shared" si="11"/>
        <v>132.50258989370082</v>
      </c>
      <c r="F46">
        <f t="shared" si="11"/>
        <v>-37.923841972528876</v>
      </c>
      <c r="G46">
        <f t="shared" si="11"/>
        <v>15.832548947787153</v>
      </c>
      <c r="H46">
        <f t="shared" si="9"/>
        <v>-202.86140655165696</v>
      </c>
      <c r="I46">
        <f t="shared" si="9"/>
        <v>68.710693301104442</v>
      </c>
      <c r="J46">
        <f t="shared" si="2"/>
        <v>-1.6481233568516984</v>
      </c>
      <c r="K46">
        <f t="shared" si="3"/>
        <v>1.6481233568516984</v>
      </c>
      <c r="L46">
        <f t="shared" si="4"/>
        <v>5.1972173473743624</v>
      </c>
      <c r="M46">
        <f t="shared" si="5"/>
        <v>0.16136274459111558</v>
      </c>
      <c r="N46">
        <f t="shared" si="6"/>
        <v>0.16136274459111558</v>
      </c>
      <c r="O46">
        <f t="shared" si="7"/>
        <v>0.86315815144735086</v>
      </c>
      <c r="P46">
        <f t="shared" si="8"/>
        <v>0.70028812735009571</v>
      </c>
    </row>
    <row r="47" spans="1:16" x14ac:dyDescent="0.45">
      <c r="A47">
        <f t="shared" si="10"/>
        <v>46</v>
      </c>
      <c r="B47">
        <v>0</v>
      </c>
      <c r="C47">
        <v>5.2503332830451086</v>
      </c>
      <c r="D47">
        <v>3.9898394259807244</v>
      </c>
      <c r="E47">
        <f t="shared" si="11"/>
        <v>132.50258989370082</v>
      </c>
      <c r="F47">
        <f t="shared" si="11"/>
        <v>-37.923841972528876</v>
      </c>
      <c r="G47">
        <f t="shared" si="11"/>
        <v>15.832548947787153</v>
      </c>
      <c r="H47">
        <f t="shared" si="9"/>
        <v>-199.11280972931144</v>
      </c>
      <c r="I47">
        <f t="shared" si="9"/>
        <v>63.169328005650819</v>
      </c>
      <c r="J47">
        <f t="shared" si="2"/>
        <v>-3.4408918299598028</v>
      </c>
      <c r="K47">
        <f t="shared" si="3"/>
        <v>3.4408918299598028</v>
      </c>
      <c r="L47">
        <f t="shared" si="4"/>
        <v>31.21478403808694</v>
      </c>
      <c r="M47">
        <f t="shared" si="5"/>
        <v>3.1041648418866277E-2</v>
      </c>
      <c r="N47">
        <f t="shared" si="6"/>
        <v>3.1041648418866277E-2</v>
      </c>
      <c r="O47">
        <f t="shared" si="7"/>
        <v>0.16297899985415817</v>
      </c>
      <c r="P47">
        <f t="shared" si="8"/>
        <v>0.12385119270902488</v>
      </c>
    </row>
    <row r="48" spans="1:16" x14ac:dyDescent="0.45">
      <c r="A48">
        <f t="shared" si="10"/>
        <v>47</v>
      </c>
      <c r="B48">
        <v>0</v>
      </c>
      <c r="C48">
        <v>5.127081702162366</v>
      </c>
      <c r="D48">
        <v>3.664862583901968</v>
      </c>
      <c r="E48">
        <f t="shared" si="11"/>
        <v>132.50258989370082</v>
      </c>
      <c r="F48">
        <f t="shared" si="11"/>
        <v>-37.923841972528876</v>
      </c>
      <c r="G48">
        <f t="shared" si="11"/>
        <v>15.832548947787153</v>
      </c>
      <c r="H48">
        <f t="shared" si="9"/>
        <v>-194.43863625304994</v>
      </c>
      <c r="I48">
        <f t="shared" si="9"/>
        <v>58.02411624654161</v>
      </c>
      <c r="J48">
        <f t="shared" si="2"/>
        <v>-3.9119301128075108</v>
      </c>
      <c r="K48">
        <f t="shared" si="3"/>
        <v>3.9119301128075108</v>
      </c>
      <c r="L48">
        <f t="shared" si="4"/>
        <v>49.99535558468753</v>
      </c>
      <c r="M48">
        <f t="shared" si="5"/>
        <v>1.9609628926683508E-2</v>
      </c>
      <c r="N48">
        <f t="shared" si="6"/>
        <v>1.9609628926683508E-2</v>
      </c>
      <c r="O48">
        <f t="shared" si="7"/>
        <v>0.10054016965619285</v>
      </c>
      <c r="P48">
        <f t="shared" si="8"/>
        <v>7.1866595337604103E-2</v>
      </c>
    </row>
    <row r="49" spans="1:27" x14ac:dyDescent="0.45">
      <c r="A49">
        <f t="shared" si="10"/>
        <v>48</v>
      </c>
      <c r="B49">
        <v>0</v>
      </c>
      <c r="C49">
        <v>5.3508460988910063</v>
      </c>
      <c r="D49">
        <v>4.1659890851012396</v>
      </c>
      <c r="E49">
        <f t="shared" si="11"/>
        <v>132.50258989370082</v>
      </c>
      <c r="F49">
        <f t="shared" si="11"/>
        <v>-37.923841972528876</v>
      </c>
      <c r="G49">
        <f t="shared" si="11"/>
        <v>15.832548947787153</v>
      </c>
      <c r="H49">
        <f t="shared" si="9"/>
        <v>-202.92464187366514</v>
      </c>
      <c r="I49">
        <f t="shared" si="9"/>
        <v>65.9582261058124</v>
      </c>
      <c r="J49">
        <f t="shared" si="2"/>
        <v>-4.4638258741519223</v>
      </c>
      <c r="K49">
        <f t="shared" si="3"/>
        <v>4.4638258741519223</v>
      </c>
      <c r="L49">
        <f t="shared" si="4"/>
        <v>86.819033202213831</v>
      </c>
      <c r="M49">
        <f t="shared" si="5"/>
        <v>1.138705316531304E-2</v>
      </c>
      <c r="N49">
        <f t="shared" si="6"/>
        <v>1.138705316531304E-2</v>
      </c>
      <c r="O49">
        <f t="shared" si="7"/>
        <v>6.0930369007479765E-2</v>
      </c>
      <c r="P49">
        <f t="shared" si="8"/>
        <v>4.743833919816165E-2</v>
      </c>
    </row>
    <row r="50" spans="1:27" x14ac:dyDescent="0.45">
      <c r="A50">
        <f t="shared" si="10"/>
        <v>49</v>
      </c>
      <c r="B50">
        <v>0</v>
      </c>
      <c r="C50">
        <v>5.3005560306586981</v>
      </c>
      <c r="D50">
        <v>4.1287802400619968</v>
      </c>
      <c r="E50">
        <f t="shared" si="11"/>
        <v>132.50258989370082</v>
      </c>
      <c r="F50">
        <f t="shared" si="11"/>
        <v>-37.923841972528876</v>
      </c>
      <c r="G50">
        <f t="shared" si="11"/>
        <v>15.832548947787153</v>
      </c>
      <c r="H50">
        <f t="shared" si="9"/>
        <v>-201.0174492732354</v>
      </c>
      <c r="I50">
        <f t="shared" si="9"/>
        <v>65.369115245437953</v>
      </c>
      <c r="J50">
        <f t="shared" si="2"/>
        <v>-3.1457441340966312</v>
      </c>
      <c r="K50">
        <f t="shared" si="3"/>
        <v>3.1457441340966312</v>
      </c>
      <c r="L50">
        <f t="shared" si="4"/>
        <v>23.236960455891584</v>
      </c>
      <c r="M50">
        <f t="shared" si="5"/>
        <v>4.1259299070107502E-2</v>
      </c>
      <c r="N50">
        <f t="shared" si="6"/>
        <v>4.1259299070107502E-2</v>
      </c>
      <c r="O50">
        <f t="shared" si="7"/>
        <v>0.21869722650680914</v>
      </c>
      <c r="P50">
        <f t="shared" si="8"/>
        <v>0.17035057871946818</v>
      </c>
    </row>
    <row r="51" spans="1:27" x14ac:dyDescent="0.45">
      <c r="A51">
        <f t="shared" si="10"/>
        <v>50</v>
      </c>
      <c r="B51">
        <v>0</v>
      </c>
      <c r="C51">
        <v>5.241805430276087</v>
      </c>
      <c r="D51">
        <v>4.0684750656576298</v>
      </c>
      <c r="E51">
        <f t="shared" si="11"/>
        <v>132.50258989370082</v>
      </c>
      <c r="F51">
        <f t="shared" si="11"/>
        <v>-37.923841972528876</v>
      </c>
      <c r="G51">
        <f t="shared" si="11"/>
        <v>15.832548947787153</v>
      </c>
      <c r="H51">
        <f t="shared" si="9"/>
        <v>-198.78940078853407</v>
      </c>
      <c r="I51">
        <f t="shared" si="9"/>
        <v>64.414330619875969</v>
      </c>
      <c r="J51">
        <f t="shared" si="2"/>
        <v>-1.8724802749572831</v>
      </c>
      <c r="K51">
        <f t="shared" si="3"/>
        <v>1.8724802749572831</v>
      </c>
      <c r="L51">
        <f t="shared" si="4"/>
        <v>6.5044091321049997</v>
      </c>
      <c r="M51">
        <f t="shared" si="5"/>
        <v>0.13325499481656036</v>
      </c>
      <c r="N51">
        <f t="shared" si="6"/>
        <v>0.13325499481656036</v>
      </c>
      <c r="O51">
        <f t="shared" si="7"/>
        <v>0.69849675544085799</v>
      </c>
      <c r="P51">
        <f t="shared" si="8"/>
        <v>0.54214462378551254</v>
      </c>
    </row>
    <row r="52" spans="1:27" x14ac:dyDescent="0.45">
      <c r="A52">
        <f t="shared" si="10"/>
        <v>51</v>
      </c>
      <c r="B52">
        <v>0</v>
      </c>
      <c r="C52">
        <v>5.2622083198409806</v>
      </c>
      <c r="D52">
        <v>4.0499833907915459</v>
      </c>
      <c r="E52">
        <f t="shared" si="11"/>
        <v>132.50258989370082</v>
      </c>
      <c r="F52">
        <f t="shared" si="11"/>
        <v>-37.923841972528876</v>
      </c>
      <c r="G52">
        <f t="shared" si="11"/>
        <v>15.832548947787153</v>
      </c>
      <c r="H52">
        <f t="shared" si="9"/>
        <v>-199.56315674817603</v>
      </c>
      <c r="I52">
        <f t="shared" si="9"/>
        <v>64.121560272432134</v>
      </c>
      <c r="J52">
        <f t="shared" si="2"/>
        <v>-2.9390065820430777</v>
      </c>
      <c r="K52">
        <f t="shared" si="3"/>
        <v>2.9390065820430777</v>
      </c>
      <c r="L52">
        <f t="shared" si="4"/>
        <v>18.897064301596025</v>
      </c>
      <c r="M52">
        <f t="shared" si="5"/>
        <v>5.0258670567787524E-2</v>
      </c>
      <c r="N52">
        <f t="shared" si="6"/>
        <v>5.0258670567787524E-2</v>
      </c>
      <c r="O52">
        <f t="shared" si="7"/>
        <v>0.26447159440595852</v>
      </c>
      <c r="P52">
        <f t="shared" si="8"/>
        <v>0.20354678104280338</v>
      </c>
    </row>
    <row r="53" spans="1:27" x14ac:dyDescent="0.45">
      <c r="A53">
        <f t="shared" si="10"/>
        <v>52</v>
      </c>
      <c r="B53">
        <v>0</v>
      </c>
      <c r="C53">
        <v>5.1795505819340164</v>
      </c>
      <c r="D53">
        <v>3.8389464847046115</v>
      </c>
      <c r="E53">
        <f t="shared" si="11"/>
        <v>132.50258989370082</v>
      </c>
      <c r="F53">
        <f t="shared" si="11"/>
        <v>-37.923841972528876</v>
      </c>
      <c r="G53">
        <f t="shared" si="11"/>
        <v>15.832548947787153</v>
      </c>
      <c r="H53">
        <f t="shared" si="9"/>
        <v>-196.42845775798563</v>
      </c>
      <c r="I53">
        <f t="shared" si="9"/>
        <v>60.780308127021186</v>
      </c>
      <c r="J53">
        <f t="shared" si="2"/>
        <v>-3.1455597372636248</v>
      </c>
      <c r="K53">
        <f t="shared" si="3"/>
        <v>3.1455597372636248</v>
      </c>
      <c r="L53">
        <f t="shared" si="4"/>
        <v>23.232676029004338</v>
      </c>
      <c r="M53">
        <f t="shared" si="5"/>
        <v>4.1266593867020286E-2</v>
      </c>
      <c r="N53">
        <f t="shared" si="6"/>
        <v>4.1266593867020286E-2</v>
      </c>
      <c r="O53">
        <f t="shared" si="7"/>
        <v>0.21374241027835963</v>
      </c>
      <c r="P53">
        <f t="shared" si="8"/>
        <v>0.15842024546153041</v>
      </c>
    </row>
    <row r="54" spans="1:27" x14ac:dyDescent="0.45">
      <c r="A54">
        <f t="shared" si="10"/>
        <v>53</v>
      </c>
      <c r="B54">
        <v>0</v>
      </c>
      <c r="C54">
        <v>5.0885610030250445</v>
      </c>
      <c r="D54">
        <v>3.5594634898933548</v>
      </c>
      <c r="E54">
        <f t="shared" si="11"/>
        <v>132.50258989370082</v>
      </c>
      <c r="F54">
        <f t="shared" si="11"/>
        <v>-37.923841972528876</v>
      </c>
      <c r="G54">
        <f t="shared" si="11"/>
        <v>15.832548947787153</v>
      </c>
      <c r="H54">
        <f t="shared" si="9"/>
        <v>-192.97778334629481</v>
      </c>
      <c r="I54">
        <f t="shared" si="9"/>
        <v>56.355379931597824</v>
      </c>
      <c r="J54">
        <f t="shared" si="2"/>
        <v>-4.1198135209961748</v>
      </c>
      <c r="K54">
        <f t="shared" si="3"/>
        <v>4.1198135209961748</v>
      </c>
      <c r="L54">
        <f t="shared" si="4"/>
        <v>61.547763828531721</v>
      </c>
      <c r="M54">
        <f t="shared" si="5"/>
        <v>1.5987781797306096E-2</v>
      </c>
      <c r="N54">
        <f t="shared" si="6"/>
        <v>1.5987781797306096E-2</v>
      </c>
      <c r="O54">
        <f t="shared" si="7"/>
        <v>8.135480297864546E-2</v>
      </c>
      <c r="P54">
        <f t="shared" si="8"/>
        <v>5.6907925591892609E-2</v>
      </c>
    </row>
    <row r="55" spans="1:27" x14ac:dyDescent="0.45">
      <c r="A55">
        <f t="shared" si="10"/>
        <v>54</v>
      </c>
      <c r="B55">
        <v>0</v>
      </c>
      <c r="C55">
        <v>5.2494421426620113</v>
      </c>
      <c r="D55">
        <v>3.9536908184023578</v>
      </c>
      <c r="E55">
        <f t="shared" si="11"/>
        <v>132.50258989370082</v>
      </c>
      <c r="F55">
        <f t="shared" si="11"/>
        <v>-37.923841972528876</v>
      </c>
      <c r="G55">
        <f t="shared" si="11"/>
        <v>15.832548947787153</v>
      </c>
      <c r="H55">
        <f t="shared" si="9"/>
        <v>-199.07901426224751</v>
      </c>
      <c r="I55">
        <f t="shared" si="9"/>
        <v>62.597003406771975</v>
      </c>
      <c r="J55">
        <f t="shared" si="2"/>
        <v>-3.9794209617747214</v>
      </c>
      <c r="K55">
        <f t="shared" si="3"/>
        <v>3.9794209617747214</v>
      </c>
      <c r="L55">
        <f t="shared" si="4"/>
        <v>53.486054788975025</v>
      </c>
      <c r="M55">
        <f t="shared" si="5"/>
        <v>1.835332001689256E-2</v>
      </c>
      <c r="N55">
        <f t="shared" si="6"/>
        <v>1.835332001689256E-2</v>
      </c>
      <c r="O55">
        <f t="shared" si="7"/>
        <v>9.6344691554438061E-2</v>
      </c>
      <c r="P55">
        <f t="shared" si="8"/>
        <v>7.2563352837988315E-2</v>
      </c>
    </row>
    <row r="56" spans="1:27" x14ac:dyDescent="0.45">
      <c r="N56">
        <f>AVERAGE(N2:N55)</f>
        <v>-7.2067359395862113E-4</v>
      </c>
      <c r="O56">
        <f>AVERAGE(O2:O55)</f>
        <v>1.7383416512228367E-4</v>
      </c>
      <c r="P56">
        <f>AVERAGE(P2:P55)</f>
        <v>-4.4816716077553725E-5</v>
      </c>
    </row>
    <row r="57" spans="1:27" x14ac:dyDescent="0.45">
      <c r="N57">
        <v>0.5</v>
      </c>
      <c r="O57">
        <v>0.5</v>
      </c>
      <c r="P57">
        <v>0.5</v>
      </c>
    </row>
    <row r="58" spans="1:27" x14ac:dyDescent="0.45">
      <c r="N58">
        <f>+A60-N57*N56</f>
        <v>132.50295023049779</v>
      </c>
      <c r="O58">
        <f>+B60-O57*O56</f>
        <v>-37.923928889611439</v>
      </c>
      <c r="P58">
        <f>+C60-P57*P56</f>
        <v>15.832571356145191</v>
      </c>
    </row>
    <row r="59" spans="1:27" x14ac:dyDescent="0.45">
      <c r="R59">
        <v>-3.4657300000000002</v>
      </c>
      <c r="S59">
        <f>-R59*C60</f>
        <v>54.871339864814374</v>
      </c>
    </row>
    <row r="60" spans="1:27" x14ac:dyDescent="0.45">
      <c r="A60">
        <v>132.50258989370082</v>
      </c>
      <c r="B60">
        <v>-37.923841972528876</v>
      </c>
      <c r="C60">
        <v>15.832548947787153</v>
      </c>
      <c r="D60">
        <f>+N56</f>
        <v>-7.2067359395862113E-4</v>
      </c>
      <c r="E60">
        <f>+O56</f>
        <v>1.7383416512228367E-4</v>
      </c>
      <c r="F60">
        <f>+P56</f>
        <v>-4.4816716077553725E-5</v>
      </c>
      <c r="G60">
        <v>3.2657280894191416</v>
      </c>
      <c r="H60">
        <v>-1.4098544088880347</v>
      </c>
      <c r="J60">
        <v>49.352826419432091</v>
      </c>
      <c r="K60">
        <v>-21.306213503800347</v>
      </c>
      <c r="L60">
        <v>15.11235016146437</v>
      </c>
      <c r="M60">
        <v>-1.8829551816501682E-3</v>
      </c>
      <c r="N60">
        <v>6.8308034803603408E-3</v>
      </c>
      <c r="O60">
        <v>9.6116556736607194E-3</v>
      </c>
      <c r="P60">
        <v>3.2657280894191416</v>
      </c>
      <c r="Q60">
        <v>-1.4098544088880347</v>
      </c>
      <c r="R60">
        <f>-A60/C60</f>
        <v>-8.3689992262566246</v>
      </c>
      <c r="S60">
        <f>-B60/C60</f>
        <v>2.3953086832445467</v>
      </c>
      <c r="W60">
        <v>5.04</v>
      </c>
      <c r="X60">
        <v>3.5</v>
      </c>
      <c r="Y60">
        <v>3.387096774193552</v>
      </c>
      <c r="Z60">
        <f>-Y60*W60+X60</f>
        <v>-13.570967741935501</v>
      </c>
    </row>
    <row r="61" spans="1:27" x14ac:dyDescent="0.45">
      <c r="R61">
        <v>0</v>
      </c>
      <c r="S61">
        <f>$S$60</f>
        <v>2.3953086832445467</v>
      </c>
      <c r="T61">
        <f>+$R$60</f>
        <v>-8.3689992262566246</v>
      </c>
      <c r="U61">
        <f>+S61*R61+T61</f>
        <v>-8.3689992262566246</v>
      </c>
      <c r="W61">
        <v>5.35</v>
      </c>
      <c r="X61">
        <v>4.55</v>
      </c>
      <c r="Y61">
        <v>3.387096774193552</v>
      </c>
      <c r="Z61">
        <v>-13.570967741935501</v>
      </c>
    </row>
    <row r="62" spans="1:27" x14ac:dyDescent="0.45">
      <c r="A62">
        <v>1</v>
      </c>
      <c r="R62">
        <v>4.95</v>
      </c>
      <c r="S62">
        <f>$S$60</f>
        <v>2.3953086832445467</v>
      </c>
      <c r="T62">
        <f>+$R$60</f>
        <v>-8.3689992262566246</v>
      </c>
      <c r="U62">
        <f>+S62*R62+T62</f>
        <v>3.4877787558038822</v>
      </c>
      <c r="W62">
        <f>+W61-W60</f>
        <v>0.30999999999999961</v>
      </c>
      <c r="X62">
        <f>+X61-X60</f>
        <v>1.0499999999999998</v>
      </c>
      <c r="Y62">
        <f>+X62/W62</f>
        <v>3.387096774193552</v>
      </c>
    </row>
    <row r="63" spans="1:27" x14ac:dyDescent="0.45">
      <c r="A63">
        <f t="shared" ref="A63:A75" si="12">+A62+1</f>
        <v>2</v>
      </c>
      <c r="R63">
        <v>5</v>
      </c>
      <c r="S63">
        <f t="shared" ref="S63:S71" si="13">$S$60</f>
        <v>2.3953086832445467</v>
      </c>
      <c r="T63">
        <f t="shared" ref="T63:T71" si="14">+$R$60</f>
        <v>-8.3689992262566246</v>
      </c>
      <c r="U63">
        <f t="shared" ref="U63:U71" si="15">+S63*R63+T63</f>
        <v>3.6075441899661094</v>
      </c>
    </row>
    <row r="64" spans="1:27" x14ac:dyDescent="0.45">
      <c r="A64">
        <f t="shared" si="12"/>
        <v>3</v>
      </c>
      <c r="R64">
        <v>5.05</v>
      </c>
      <c r="S64">
        <f t="shared" si="13"/>
        <v>2.3953086832445467</v>
      </c>
      <c r="T64">
        <f t="shared" si="14"/>
        <v>-8.3689992262566246</v>
      </c>
      <c r="U64">
        <f t="shared" si="15"/>
        <v>3.7273096241283366</v>
      </c>
      <c r="W64">
        <v>5.04</v>
      </c>
      <c r="X64">
        <v>3.5</v>
      </c>
      <c r="Y64">
        <f>-Y60/10</f>
        <v>-0.3387096774193552</v>
      </c>
      <c r="Z64">
        <f>-Z61/10</f>
        <v>1.35709677419355</v>
      </c>
      <c r="AA64">
        <f>+X64*0.1+Y64*W64+Z64</f>
        <v>0</v>
      </c>
    </row>
    <row r="65" spans="1:24" x14ac:dyDescent="0.45">
      <c r="A65">
        <f t="shared" si="12"/>
        <v>4</v>
      </c>
      <c r="R65">
        <v>5.0999999999999996</v>
      </c>
      <c r="S65">
        <f t="shared" si="13"/>
        <v>2.3953086832445467</v>
      </c>
      <c r="T65">
        <f t="shared" si="14"/>
        <v>-8.3689992262566246</v>
      </c>
      <c r="U65">
        <f t="shared" si="15"/>
        <v>3.847075058290562</v>
      </c>
    </row>
    <row r="66" spans="1:24" x14ac:dyDescent="0.45">
      <c r="A66">
        <f t="shared" si="12"/>
        <v>5</v>
      </c>
      <c r="R66">
        <v>5.1499999999999995</v>
      </c>
      <c r="S66">
        <f t="shared" si="13"/>
        <v>2.3953086832445467</v>
      </c>
      <c r="T66">
        <f t="shared" si="14"/>
        <v>-8.3689992262566246</v>
      </c>
      <c r="U66">
        <f t="shared" si="15"/>
        <v>3.9668404924527891</v>
      </c>
      <c r="W66">
        <v>5.1750268840276279</v>
      </c>
      <c r="X66">
        <v>4.2258320801681286</v>
      </c>
    </row>
    <row r="67" spans="1:24" x14ac:dyDescent="0.45">
      <c r="A67">
        <f t="shared" si="12"/>
        <v>6</v>
      </c>
      <c r="R67">
        <v>5.1999999999999993</v>
      </c>
      <c r="S67">
        <f t="shared" si="13"/>
        <v>2.3953086832445467</v>
      </c>
      <c r="T67">
        <f t="shared" si="14"/>
        <v>-8.3689992262566246</v>
      </c>
      <c r="U67">
        <f t="shared" si="15"/>
        <v>4.0866059266150163</v>
      </c>
    </row>
    <row r="68" spans="1:24" x14ac:dyDescent="0.45">
      <c r="A68">
        <f t="shared" si="12"/>
        <v>7</v>
      </c>
      <c r="I68">
        <f>+M2</f>
        <v>0.52223781536454783</v>
      </c>
      <c r="J68">
        <f>+M10</f>
        <v>0.91517613060649894</v>
      </c>
      <c r="K68">
        <f>+M24</f>
        <v>0.8953720800044741</v>
      </c>
      <c r="L68" s="5">
        <f>+M39</f>
        <v>0.21384695989011554</v>
      </c>
      <c r="M68" s="5">
        <f>+M46</f>
        <v>0.16136274459111558</v>
      </c>
      <c r="R68">
        <v>5.2499999999999991</v>
      </c>
      <c r="S68">
        <f t="shared" si="13"/>
        <v>2.3953086832445467</v>
      </c>
      <c r="T68">
        <f t="shared" si="14"/>
        <v>-8.3689992262566246</v>
      </c>
      <c r="U68">
        <f t="shared" si="15"/>
        <v>4.2063713607772435</v>
      </c>
    </row>
    <row r="69" spans="1:24" x14ac:dyDescent="0.45">
      <c r="A69">
        <f t="shared" si="12"/>
        <v>8</v>
      </c>
      <c r="R69">
        <v>5.2999999999999989</v>
      </c>
      <c r="S69">
        <f t="shared" si="13"/>
        <v>2.3953086832445467</v>
      </c>
      <c r="T69">
        <f t="shared" si="14"/>
        <v>-8.3689992262566246</v>
      </c>
      <c r="U69">
        <f t="shared" si="15"/>
        <v>4.3261367949394707</v>
      </c>
    </row>
    <row r="70" spans="1:24" x14ac:dyDescent="0.45">
      <c r="A70">
        <f t="shared" si="12"/>
        <v>9</v>
      </c>
      <c r="I70">
        <v>132.50258989370082</v>
      </c>
      <c r="J70">
        <v>-37.923841972528876</v>
      </c>
      <c r="K70">
        <v>15.832548947787153</v>
      </c>
      <c r="L70">
        <v>-7.2067359395862113E-4</v>
      </c>
      <c r="M70">
        <v>1.7383416512228367E-4</v>
      </c>
      <c r="N70">
        <v>-4.4816716077553725E-5</v>
      </c>
      <c r="O70">
        <v>3.2657280894191416</v>
      </c>
      <c r="P70">
        <v>-1.4098544088880347</v>
      </c>
      <c r="R70">
        <v>5.3499999999999988</v>
      </c>
      <c r="S70">
        <f t="shared" si="13"/>
        <v>2.3953086832445467</v>
      </c>
      <c r="T70">
        <f t="shared" si="14"/>
        <v>-8.3689992262566246</v>
      </c>
      <c r="U70">
        <f t="shared" si="15"/>
        <v>4.4459022291016979</v>
      </c>
    </row>
    <row r="71" spans="1:24" x14ac:dyDescent="0.45">
      <c r="A71">
        <f t="shared" si="12"/>
        <v>10</v>
      </c>
      <c r="I71">
        <f>+I68</f>
        <v>0.52223781536454783</v>
      </c>
      <c r="J71">
        <f>+J68</f>
        <v>0.91517613060649894</v>
      </c>
      <c r="K71">
        <f>+K68</f>
        <v>0.8953720800044741</v>
      </c>
      <c r="L71">
        <f>+L68</f>
        <v>0.21384695989011554</v>
      </c>
      <c r="M71">
        <f>+M68</f>
        <v>0.16136274459111558</v>
      </c>
      <c r="R71">
        <v>5.3999999999999986</v>
      </c>
      <c r="S71">
        <f t="shared" si="13"/>
        <v>2.3953086832445467</v>
      </c>
      <c r="T71">
        <f t="shared" si="14"/>
        <v>-8.3689992262566246</v>
      </c>
      <c r="U71">
        <f t="shared" si="15"/>
        <v>4.565667663263925</v>
      </c>
    </row>
    <row r="72" spans="1:24" x14ac:dyDescent="0.45">
      <c r="A72">
        <f t="shared" si="12"/>
        <v>11</v>
      </c>
    </row>
    <row r="73" spans="1:24" x14ac:dyDescent="0.45">
      <c r="A73">
        <f t="shared" si="12"/>
        <v>12</v>
      </c>
      <c r="R73">
        <f>+R62</f>
        <v>4.95</v>
      </c>
      <c r="S73">
        <f>+U62</f>
        <v>3.4877787558038822</v>
      </c>
    </row>
    <row r="74" spans="1:24" x14ac:dyDescent="0.45">
      <c r="A74">
        <f t="shared" si="12"/>
        <v>13</v>
      </c>
      <c r="R74">
        <f t="shared" ref="R74:R82" si="16">+R63</f>
        <v>5</v>
      </c>
      <c r="S74">
        <f t="shared" ref="S74:S82" si="17">+U63</f>
        <v>3.6075441899661094</v>
      </c>
    </row>
    <row r="75" spans="1:24" x14ac:dyDescent="0.45">
      <c r="A75">
        <f t="shared" si="12"/>
        <v>14</v>
      </c>
      <c r="R75">
        <f t="shared" si="16"/>
        <v>5.05</v>
      </c>
      <c r="S75">
        <f t="shared" si="17"/>
        <v>3.7273096241283366</v>
      </c>
    </row>
    <row r="76" spans="1:24" x14ac:dyDescent="0.45">
      <c r="A76">
        <v>1.35709677419355</v>
      </c>
      <c r="B76">
        <v>-0.3387096774193552</v>
      </c>
      <c r="C76">
        <v>0.1</v>
      </c>
      <c r="D76">
        <v>-5.1840619307233868E-2</v>
      </c>
      <c r="E76">
        <v>-0.23435392757037729</v>
      </c>
      <c r="F76">
        <v>-0.24538394019378984</v>
      </c>
      <c r="G76">
        <f>+A76/C76</f>
        <v>13.570967741935499</v>
      </c>
      <c r="R76">
        <f t="shared" si="16"/>
        <v>5.0999999999999996</v>
      </c>
      <c r="S76">
        <f t="shared" si="17"/>
        <v>3.847075058290562</v>
      </c>
    </row>
    <row r="77" spans="1:24" x14ac:dyDescent="0.45">
      <c r="A77">
        <v>1.3620267728845306</v>
      </c>
      <c r="B77">
        <v>-0.58014050119353033</v>
      </c>
      <c r="C77">
        <v>0.41166637561657948</v>
      </c>
      <c r="D77">
        <v>-5.1840619307233868E-2</v>
      </c>
      <c r="E77">
        <v>-0.23435392757037729</v>
      </c>
      <c r="F77">
        <v>-0.24538394019378984</v>
      </c>
      <c r="G77">
        <v>3.3085693988111964</v>
      </c>
      <c r="H77">
        <v>-1.4092491773820881</v>
      </c>
      <c r="R77">
        <f t="shared" si="16"/>
        <v>5.1499999999999995</v>
      </c>
      <c r="S77">
        <f t="shared" si="17"/>
        <v>3.9668404924527891</v>
      </c>
    </row>
    <row r="78" spans="1:24" x14ac:dyDescent="0.45">
      <c r="A78">
        <v>1.3618690802905797</v>
      </c>
      <c r="B78">
        <v>-0.32069149224358268</v>
      </c>
      <c r="C78">
        <v>0.12646335844763712</v>
      </c>
      <c r="D78">
        <v>-9.5559374304324772E-4</v>
      </c>
      <c r="E78">
        <v>2.8012296219235684E-2</v>
      </c>
      <c r="F78">
        <v>-3.9714428024210352E-2</v>
      </c>
      <c r="G78">
        <v>10.768882757881759</v>
      </c>
      <c r="J78">
        <v>128.65906739103426</v>
      </c>
      <c r="K78">
        <v>-36.997626334236024</v>
      </c>
      <c r="L78">
        <v>15.594731582134452</v>
      </c>
      <c r="M78">
        <v>-7.6810489789893796E-4</v>
      </c>
      <c r="N78">
        <v>1.8491889690881494E-4</v>
      </c>
      <c r="O78">
        <v>-4.728212660278955E-5</v>
      </c>
      <c r="P78">
        <v>3.2657280894191416</v>
      </c>
      <c r="Q78">
        <v>-1.4098544088880347</v>
      </c>
      <c r="R78">
        <f t="shared" si="16"/>
        <v>5.1999999999999993</v>
      </c>
      <c r="S78">
        <f t="shared" si="17"/>
        <v>4.0866059266150163</v>
      </c>
    </row>
    <row r="79" spans="1:24" x14ac:dyDescent="0.45">
      <c r="A79">
        <v>1.3574154753323273</v>
      </c>
      <c r="B79">
        <v>-0.87043664054125802</v>
      </c>
      <c r="C79">
        <v>0.68036039075915355</v>
      </c>
      <c r="D79">
        <v>-5.1840619307233868E-2</v>
      </c>
      <c r="E79">
        <v>-0.23435392757037729</v>
      </c>
      <c r="F79">
        <v>-0.24538394019378984</v>
      </c>
      <c r="G79">
        <v>1.9951418303727357</v>
      </c>
      <c r="H79">
        <v>-1.2793758313443486</v>
      </c>
      <c r="J79">
        <v>0.5113732217088901</v>
      </c>
      <c r="K79">
        <v>0.90599309793855742</v>
      </c>
      <c r="L79">
        <v>0.88605964087650047</v>
      </c>
      <c r="M79">
        <v>0.22173141455107312</v>
      </c>
      <c r="N79">
        <v>0.17232452023932487</v>
      </c>
      <c r="R79">
        <f t="shared" si="16"/>
        <v>5.2499999999999991</v>
      </c>
      <c r="S79">
        <f t="shared" si="17"/>
        <v>4.2063713607772435</v>
      </c>
    </row>
    <row r="80" spans="1:24" x14ac:dyDescent="0.45">
      <c r="A80">
        <v>1.3721398488288239</v>
      </c>
      <c r="B80">
        <v>-1.0609618639446747</v>
      </c>
      <c r="C80">
        <v>1.0273301910438437</v>
      </c>
      <c r="D80">
        <v>-5.1840619307233868E-2</v>
      </c>
      <c r="E80">
        <v>-0.23435392757037729</v>
      </c>
      <c r="F80">
        <v>-0.24538394019378984</v>
      </c>
      <c r="G80">
        <v>1.3356366441782734</v>
      </c>
      <c r="H80">
        <v>-1.0327369653827254</v>
      </c>
      <c r="J80">
        <v>125.47838474452067</v>
      </c>
      <c r="K80">
        <v>-36.232525605054533</v>
      </c>
      <c r="L80">
        <v>15.399805662837624</v>
      </c>
      <c r="M80">
        <v>-8.1000141871894252E-4</v>
      </c>
      <c r="N80">
        <v>1.9467715884257397E-4</v>
      </c>
      <c r="O80">
        <v>-4.9415943098189746E-5</v>
      </c>
      <c r="P80">
        <v>3.2657280894191416</v>
      </c>
      <c r="Q80">
        <v>-1.4098544088880347</v>
      </c>
      <c r="R80">
        <f t="shared" si="16"/>
        <v>5.2999999999999989</v>
      </c>
      <c r="S80">
        <f t="shared" si="17"/>
        <v>4.3261367949394707</v>
      </c>
    </row>
    <row r="81" spans="1:23" x14ac:dyDescent="0.45">
      <c r="A81">
        <v>1.3399163481942553</v>
      </c>
      <c r="B81">
        <v>-1.5579058103585277</v>
      </c>
      <c r="C81">
        <v>1.2427142627301822</v>
      </c>
      <c r="D81">
        <v>-5.1840619307233868E-2</v>
      </c>
      <c r="E81">
        <v>-0.23435392757037729</v>
      </c>
      <c r="F81">
        <v>-0.24538394019378984</v>
      </c>
      <c r="G81">
        <v>1.0782175664826803</v>
      </c>
      <c r="H81">
        <v>-1.2536315523858921</v>
      </c>
      <c r="J81">
        <v>0.50240309719330067</v>
      </c>
      <c r="K81">
        <v>0.89773772276617692</v>
      </c>
      <c r="L81">
        <v>0.87783352617300769</v>
      </c>
      <c r="M81">
        <v>0.22850950145606252</v>
      </c>
      <c r="N81">
        <v>0.18194714668289586</v>
      </c>
      <c r="R81">
        <f t="shared" si="16"/>
        <v>5.3499999999999988</v>
      </c>
      <c r="S81">
        <f t="shared" si="17"/>
        <v>4.4459022291016979</v>
      </c>
    </row>
    <row r="82" spans="1:23" x14ac:dyDescent="0.45">
      <c r="A82">
        <v>1.5632637708804316</v>
      </c>
      <c r="B82">
        <v>-0.456110755245549</v>
      </c>
      <c r="C82">
        <v>2.1956271118973567</v>
      </c>
      <c r="D82">
        <v>-5.1840619307233868E-2</v>
      </c>
      <c r="E82">
        <v>-0.23435392757037729</v>
      </c>
      <c r="F82">
        <v>-0.24538394019378984</v>
      </c>
      <c r="G82">
        <v>0.71198964633367701</v>
      </c>
      <c r="H82">
        <v>-0.20773598247809927</v>
      </c>
      <c r="J82">
        <v>121.83304542471828</v>
      </c>
      <c r="K82">
        <v>-35.357286357604195</v>
      </c>
      <c r="L82">
        <v>15.178615791785335</v>
      </c>
      <c r="M82">
        <v>-8.6115730520121151E-4</v>
      </c>
      <c r="N82">
        <v>2.0654791553888425E-4</v>
      </c>
      <c r="O82">
        <v>-5.196287742049382E-5</v>
      </c>
      <c r="P82">
        <v>3.2657280894191416</v>
      </c>
      <c r="Q82">
        <v>-1.4098544088880347</v>
      </c>
      <c r="R82">
        <f t="shared" si="16"/>
        <v>5.3999999999999986</v>
      </c>
      <c r="S82">
        <f t="shared" si="17"/>
        <v>4.565667663263925</v>
      </c>
    </row>
    <row r="83" spans="1:23" x14ac:dyDescent="0.45">
      <c r="A83">
        <v>1.3412125593844781</v>
      </c>
      <c r="B83">
        <v>-1.6174067978376938</v>
      </c>
      <c r="C83">
        <v>1.3176143106897062</v>
      </c>
      <c r="D83">
        <v>-5.1840619307233868E-2</v>
      </c>
      <c r="E83">
        <v>-0.23435392757037729</v>
      </c>
      <c r="F83">
        <v>-0.24538394019378984</v>
      </c>
      <c r="G83">
        <v>1.0179098302920067</v>
      </c>
      <c r="H83">
        <v>-1.2275267388307745</v>
      </c>
      <c r="J83">
        <v>0.49215073968546863</v>
      </c>
      <c r="K83">
        <v>0.88750009307730038</v>
      </c>
      <c r="L83">
        <v>0.86780360694824565</v>
      </c>
      <c r="M83">
        <v>0.23656978916815768</v>
      </c>
      <c r="N83">
        <v>0.19361852616220923</v>
      </c>
      <c r="V83">
        <v>-8.3689992262566246</v>
      </c>
      <c r="W83">
        <v>2.3953086832445467</v>
      </c>
    </row>
    <row r="84" spans="1:23" x14ac:dyDescent="0.45">
      <c r="A84">
        <v>1.3425201060092522</v>
      </c>
      <c r="B84">
        <v>-1.6768350259555573</v>
      </c>
      <c r="C84">
        <v>1.3923325273784286</v>
      </c>
      <c r="D84">
        <v>-5.1840619307233868E-2</v>
      </c>
      <c r="E84">
        <v>-0.23435392757037729</v>
      </c>
      <c r="F84">
        <v>-0.24538394019378984</v>
      </c>
      <c r="G84">
        <v>0.96422376092658957</v>
      </c>
      <c r="H84">
        <v>-1.2043351663361683</v>
      </c>
      <c r="J84">
        <v>110.50184390328334</v>
      </c>
      <c r="K84">
        <v>-32.64918839156001</v>
      </c>
      <c r="L84">
        <v>14.507922067123525</v>
      </c>
      <c r="M84">
        <v>-1.0439550667461941E-3</v>
      </c>
      <c r="N84">
        <v>2.485344348839687E-4</v>
      </c>
      <c r="O84">
        <v>-6.0495928721559451E-5</v>
      </c>
      <c r="P84">
        <v>3.2657280894191416</v>
      </c>
      <c r="Q84">
        <v>-1.4098544088880347</v>
      </c>
      <c r="V84">
        <f>EXP(V83)</f>
        <v>2.3194756465605551E-4</v>
      </c>
      <c r="W84">
        <v>2.3953086832445467</v>
      </c>
    </row>
    <row r="85" spans="1:23" x14ac:dyDescent="0.45">
      <c r="A85">
        <v>1.343840588200824</v>
      </c>
      <c r="B85">
        <v>-1.7361820883344694</v>
      </c>
      <c r="C85">
        <v>1.4668775182325744</v>
      </c>
      <c r="D85">
        <v>-5.1840619307233868E-2</v>
      </c>
      <c r="E85">
        <v>-0.23435392757037729</v>
      </c>
      <c r="F85">
        <v>-0.24538394019378984</v>
      </c>
      <c r="G85">
        <v>0.91612324239586385</v>
      </c>
      <c r="H85">
        <v>-1.1835903589458356</v>
      </c>
      <c r="J85">
        <v>0.46050949966076921</v>
      </c>
      <c r="K85">
        <v>0.84986220346068697</v>
      </c>
      <c r="L85">
        <v>0.83227073711346178</v>
      </c>
      <c r="M85">
        <v>0.26372775500182333</v>
      </c>
      <c r="N85">
        <v>0.23460825973845131</v>
      </c>
      <c r="T85">
        <v>140</v>
      </c>
      <c r="U85">
        <f>+V85*T85^W85</f>
        <v>32.064829591274304</v>
      </c>
      <c r="V85">
        <v>2.3194756465605551E-4</v>
      </c>
      <c r="W85">
        <v>2.3953086832445467</v>
      </c>
    </row>
    <row r="86" spans="1:23" x14ac:dyDescent="0.45">
      <c r="A86">
        <v>1.3451746439890684</v>
      </c>
      <c r="B86">
        <v>-1.7954445536264485</v>
      </c>
      <c r="C86">
        <v>1.5412539801095608</v>
      </c>
      <c r="D86">
        <v>-5.1840619307233868E-2</v>
      </c>
      <c r="E86">
        <v>-0.23435392757037729</v>
      </c>
      <c r="F86">
        <v>-0.24538394019378984</v>
      </c>
      <c r="G86">
        <v>0.87277934808216751</v>
      </c>
      <c r="H86">
        <v>-1.1649245204212342</v>
      </c>
      <c r="J86">
        <v>101.6237950702351</v>
      </c>
      <c r="K86">
        <v>-30.543066112815819</v>
      </c>
      <c r="L86">
        <v>14.003421960986081</v>
      </c>
      <c r="M86">
        <v>-1.8829551816501682E-3</v>
      </c>
      <c r="N86">
        <v>6.8308034803603408E-3</v>
      </c>
      <c r="O86">
        <v>9.6116556736607194E-3</v>
      </c>
      <c r="P86">
        <v>3.2657280894191416</v>
      </c>
      <c r="Q86">
        <v>-1.4098544088880347</v>
      </c>
      <c r="T86">
        <f>+T85+10</f>
        <v>150</v>
      </c>
      <c r="U86">
        <f t="shared" ref="U86:U93" si="18">+V86*T86^W86</f>
        <v>37.826843733374453</v>
      </c>
      <c r="V86">
        <v>2.3194756465605551E-4</v>
      </c>
      <c r="W86">
        <v>2.3953086832445467</v>
      </c>
    </row>
    <row r="87" spans="1:23" x14ac:dyDescent="0.45">
      <c r="A87">
        <v>1.3465224705643428</v>
      </c>
      <c r="B87">
        <v>-1.8546212737045706</v>
      </c>
      <c r="C87">
        <v>1.6154648134638538</v>
      </c>
      <c r="D87">
        <v>-5.1840619307233868E-2</v>
      </c>
      <c r="E87">
        <v>-0.23435392757037729</v>
      </c>
      <c r="F87">
        <v>-0.24538394019378984</v>
      </c>
      <c r="G87">
        <v>0.83352014809728403</v>
      </c>
      <c r="H87">
        <v>-1.1480418875406648</v>
      </c>
      <c r="J87">
        <v>0.4359649786133884</v>
      </c>
      <c r="K87">
        <v>0.8135504827755351</v>
      </c>
      <c r="L87">
        <v>0.79952793316332982</v>
      </c>
      <c r="M87">
        <v>0.28737710453089682</v>
      </c>
      <c r="N87">
        <v>0.27210996902948198</v>
      </c>
      <c r="T87">
        <f t="shared" ref="T87:T93" si="19">+T86+10</f>
        <v>160</v>
      </c>
      <c r="U87">
        <f t="shared" si="18"/>
        <v>44.150695601901674</v>
      </c>
      <c r="V87">
        <v>2.3194756465605551E-4</v>
      </c>
      <c r="W87">
        <v>2.3953086832445467</v>
      </c>
    </row>
    <row r="88" spans="1:23" x14ac:dyDescent="0.45">
      <c r="A88">
        <v>1.3478840627903712</v>
      </c>
      <c r="B88">
        <v>-1.913712151925467</v>
      </c>
      <c r="C88">
        <v>1.6895120882909387</v>
      </c>
      <c r="D88">
        <v>-5.1840619307233868E-2</v>
      </c>
      <c r="E88">
        <v>-0.23435392757037729</v>
      </c>
      <c r="F88">
        <v>-0.24538394019378984</v>
      </c>
      <c r="G88">
        <v>0.7977948616833227</v>
      </c>
      <c r="H88">
        <v>-1.1327010710301118</v>
      </c>
      <c r="J88">
        <v>0.40806306815626675</v>
      </c>
      <c r="K88">
        <v>0.76386856243449675</v>
      </c>
      <c r="L88">
        <v>0.75645700969669927</v>
      </c>
      <c r="M88">
        <v>0.31719075395859603</v>
      </c>
      <c r="N88">
        <v>0.32127001936839489</v>
      </c>
      <c r="T88">
        <f t="shared" si="19"/>
        <v>170</v>
      </c>
      <c r="U88">
        <f t="shared" si="18"/>
        <v>51.050909759587121</v>
      </c>
      <c r="V88">
        <v>2.3194756465605551E-4</v>
      </c>
      <c r="W88">
        <v>2.3953086832445467</v>
      </c>
    </row>
    <row r="89" spans="1:23" x14ac:dyDescent="0.45">
      <c r="A89">
        <v>1.349259322128052</v>
      </c>
      <c r="B89">
        <v>-1.9727175805682484</v>
      </c>
      <c r="C89">
        <v>1.763397484738884</v>
      </c>
      <c r="D89">
        <v>-5.1840619307233868E-2</v>
      </c>
      <c r="E89">
        <v>-0.23435392757037729</v>
      </c>
      <c r="F89">
        <v>-0.24538394019378984</v>
      </c>
      <c r="G89">
        <v>0.76514758232619584</v>
      </c>
      <c r="H89">
        <v>-1.118702730179044</v>
      </c>
      <c r="J89">
        <v>70.329179129906962</v>
      </c>
      <c r="K89">
        <v>-23.413165975501062</v>
      </c>
      <c r="L89">
        <v>12.608433869771797</v>
      </c>
      <c r="M89">
        <v>-1.8829551816501682E-3</v>
      </c>
      <c r="N89">
        <v>6.8308034803603408E-3</v>
      </c>
      <c r="O89">
        <v>9.6116556736607194E-3</v>
      </c>
      <c r="P89">
        <v>3.2657280894191416</v>
      </c>
      <c r="Q89">
        <v>-1.4098544088880347</v>
      </c>
      <c r="T89">
        <f t="shared" si="19"/>
        <v>180</v>
      </c>
      <c r="U89">
        <f t="shared" si="18"/>
        <v>58.541471077824603</v>
      </c>
      <c r="V89">
        <v>2.3194756465605551E-4</v>
      </c>
      <c r="W89">
        <v>2.3953086832445467</v>
      </c>
    </row>
    <row r="90" spans="1:23" x14ac:dyDescent="0.45">
      <c r="A90">
        <v>1.3506481064973002</v>
      </c>
      <c r="B90">
        <v>-2.0316381832611037</v>
      </c>
      <c r="C90">
        <v>1.8371224943066475</v>
      </c>
      <c r="D90">
        <v>-5.1840619307233868E-2</v>
      </c>
      <c r="E90">
        <v>-0.23435392757037729</v>
      </c>
      <c r="F90">
        <v>-0.24538394019378984</v>
      </c>
      <c r="G90">
        <v>0.73519763144974781</v>
      </c>
      <c r="H90">
        <v>-1.105880631017949</v>
      </c>
      <c r="J90">
        <v>0.34450500248128296</v>
      </c>
      <c r="K90">
        <v>0.6257850701776847</v>
      </c>
      <c r="L90">
        <v>0.64336370882359828</v>
      </c>
      <c r="M90">
        <v>0.39191799916405962</v>
      </c>
      <c r="N90">
        <v>0.45178234578797127</v>
      </c>
      <c r="T90">
        <f t="shared" si="19"/>
        <v>190</v>
      </c>
      <c r="U90">
        <f t="shared" si="18"/>
        <v>66.63587492001929</v>
      </c>
      <c r="V90">
        <v>2.3194756465605551E-4</v>
      </c>
      <c r="W90">
        <v>2.3953086832445467</v>
      </c>
    </row>
    <row r="91" spans="1:23" x14ac:dyDescent="0.45">
      <c r="A91">
        <v>1.3506481064973002</v>
      </c>
      <c r="B91">
        <v>-2.0316381832611037</v>
      </c>
      <c r="C91">
        <v>1.8371224943066475</v>
      </c>
      <c r="D91">
        <v>-5.1840619307233868E-2</v>
      </c>
      <c r="E91">
        <v>-0.23435392757037729</v>
      </c>
      <c r="F91">
        <v>-0.24538394019378984</v>
      </c>
      <c r="G91">
        <v>0.73519763144974781</v>
      </c>
      <c r="H91">
        <v>-1.105880631017949</v>
      </c>
      <c r="J91">
        <v>65.404864278834765</v>
      </c>
      <c r="K91">
        <v>-23.224540087942454</v>
      </c>
      <c r="L91">
        <v>13.588678838747715</v>
      </c>
      <c r="M91">
        <v>-1.8829551816501682E-3</v>
      </c>
      <c r="N91">
        <v>6.8308034803603408E-3</v>
      </c>
      <c r="O91">
        <v>9.6116556736607194E-3</v>
      </c>
      <c r="P91">
        <v>3.2657280894191416</v>
      </c>
      <c r="Q91">
        <v>-1.4098544088880347</v>
      </c>
      <c r="T91">
        <f t="shared" si="19"/>
        <v>200</v>
      </c>
      <c r="U91">
        <f t="shared" si="18"/>
        <v>75.347170159469229</v>
      </c>
      <c r="V91">
        <v>2.3194756465605551E-4</v>
      </c>
      <c r="W91">
        <v>2.3953086832445467</v>
      </c>
    </row>
    <row r="92" spans="1:23" x14ac:dyDescent="0.45">
      <c r="A92">
        <v>1.3520502532141208</v>
      </c>
      <c r="B92">
        <v>-2.0904746964439829</v>
      </c>
      <c r="C92">
        <v>1.9106885119175321</v>
      </c>
      <c r="D92">
        <v>-5.1840619307233868E-2</v>
      </c>
      <c r="E92">
        <v>-0.23435392757037729</v>
      </c>
      <c r="F92">
        <v>-0.24538394019378984</v>
      </c>
      <c r="G92">
        <v>0.70762463100656203</v>
      </c>
      <c r="H92">
        <v>-1.0940949733067797</v>
      </c>
      <c r="J92">
        <v>0.29276259537764582</v>
      </c>
      <c r="K92">
        <v>0.5419976580828243</v>
      </c>
      <c r="L92">
        <v>0.58106509720445954</v>
      </c>
      <c r="M92">
        <v>0.43194395082026016</v>
      </c>
      <c r="N92">
        <v>0.5362639536204723</v>
      </c>
      <c r="T92">
        <f t="shared" si="19"/>
        <v>210</v>
      </c>
      <c r="U92">
        <f t="shared" si="18"/>
        <v>84.687996375150604</v>
      </c>
      <c r="V92">
        <v>2.3194756465605551E-4</v>
      </c>
      <c r="W92">
        <v>2.3953086832445467</v>
      </c>
    </row>
    <row r="93" spans="1:23" x14ac:dyDescent="0.45">
      <c r="A93">
        <v>1.3534655896133649</v>
      </c>
      <c r="B93">
        <v>-2.1492279144205093</v>
      </c>
      <c r="C93">
        <v>1.9840968781017345</v>
      </c>
      <c r="D93">
        <v>-5.1840619307233868E-2</v>
      </c>
      <c r="E93">
        <v>-0.23435392757037729</v>
      </c>
      <c r="F93">
        <v>-0.24538394019378984</v>
      </c>
      <c r="G93">
        <v>0.68215700783133137</v>
      </c>
      <c r="H93">
        <v>-1.083227305148911</v>
      </c>
      <c r="J93">
        <v>60.178617236151624</v>
      </c>
      <c r="K93">
        <v>-22.332395710948269</v>
      </c>
      <c r="L93">
        <v>13.739754774761964</v>
      </c>
      <c r="M93">
        <v>-1.8829551816501682E-3</v>
      </c>
      <c r="N93">
        <v>6.8308034803603408E-3</v>
      </c>
      <c r="O93">
        <v>9.6116556736607194E-3</v>
      </c>
      <c r="P93">
        <v>3.2657280894191416</v>
      </c>
      <c r="Q93">
        <v>-1.4098544088880347</v>
      </c>
      <c r="T93">
        <f t="shared" si="19"/>
        <v>220</v>
      </c>
      <c r="U93">
        <f t="shared" si="18"/>
        <v>94.670616262748482</v>
      </c>
      <c r="V93">
        <v>2.3194756465605551E-4</v>
      </c>
      <c r="W93">
        <v>2.3953086832445467</v>
      </c>
    </row>
    <row r="94" spans="1:23" x14ac:dyDescent="0.45">
      <c r="A94">
        <v>1.3548939380104947</v>
      </c>
      <c r="B94">
        <v>-2.2078986636416427</v>
      </c>
      <c r="C94">
        <v>2.0573488982625561</v>
      </c>
      <c r="D94">
        <v>-5.1840619307233868E-2</v>
      </c>
      <c r="E94">
        <v>-0.23435392757037729</v>
      </c>
      <c r="F94">
        <v>-0.24538394019378984</v>
      </c>
      <c r="G94">
        <v>0.6585630367093841</v>
      </c>
      <c r="H94">
        <v>-1.0731765844413783</v>
      </c>
      <c r="J94">
        <v>0.26845803589777906</v>
      </c>
      <c r="K94">
        <v>0.48669584114399023</v>
      </c>
      <c r="L94">
        <v>0.53778183571554516</v>
      </c>
      <c r="M94">
        <v>0.45876186339193303</v>
      </c>
      <c r="N94">
        <v>0.5858774375547946</v>
      </c>
      <c r="T94" t="s">
        <v>16</v>
      </c>
    </row>
    <row r="95" spans="1:23" x14ac:dyDescent="0.45">
      <c r="A95">
        <v>1.3592552443181392</v>
      </c>
      <c r="B95">
        <v>-2.3834246303861555</v>
      </c>
      <c r="C95">
        <v>2.2761795601622832</v>
      </c>
      <c r="D95">
        <v>-5.1840619307233868E-2</v>
      </c>
      <c r="E95">
        <v>-0.23435392757037729</v>
      </c>
      <c r="F95">
        <v>-0.24538394019378984</v>
      </c>
      <c r="G95">
        <v>0.59716520968197662</v>
      </c>
      <c r="H95">
        <v>-1.0471162609931468</v>
      </c>
      <c r="J95">
        <v>55.498151560505967</v>
      </c>
      <c r="K95">
        <v>-21.288279894177187</v>
      </c>
      <c r="L95">
        <v>14.520261628076142</v>
      </c>
      <c r="M95">
        <v>-1.8829551816501682E-3</v>
      </c>
      <c r="N95">
        <v>6.8308034803603408E-3</v>
      </c>
      <c r="O95">
        <v>9.6116556736607194E-3</v>
      </c>
      <c r="P95">
        <v>3.2657280894191416</v>
      </c>
      <c r="Q95">
        <v>-1.4098544088880347</v>
      </c>
    </row>
    <row r="96" spans="1:23" x14ac:dyDescent="0.45">
      <c r="A96">
        <v>1.3607338239319038</v>
      </c>
      <c r="B96">
        <v>-2.4417740964670669</v>
      </c>
      <c r="C96">
        <v>2.3488187650443271</v>
      </c>
      <c r="D96">
        <v>-5.1840619307233868E-2</v>
      </c>
      <c r="E96">
        <v>-0.23435392757037729</v>
      </c>
      <c r="F96">
        <v>-0.24538394019378984</v>
      </c>
      <c r="G96">
        <v>0.57932687024757479</v>
      </c>
      <c r="H96">
        <v>-1.0395753528565606</v>
      </c>
      <c r="J96">
        <v>0.93010211025787626</v>
      </c>
      <c r="K96">
        <v>0.9665781741528805</v>
      </c>
      <c r="L96">
        <v>0.9751449619809226</v>
      </c>
      <c r="M96">
        <v>0.98054214034884346</v>
      </c>
      <c r="N96">
        <v>0.99042442628700678</v>
      </c>
    </row>
    <row r="97" spans="1:14" x14ac:dyDescent="0.45">
      <c r="A97">
        <v>1.3622245023171524</v>
      </c>
      <c r="B97">
        <v>-2.5000454441535753</v>
      </c>
      <c r="C97">
        <v>2.4213078013967433</v>
      </c>
      <c r="D97">
        <v>-5.1840619307233868E-2</v>
      </c>
      <c r="E97">
        <v>-0.23435392757037729</v>
      </c>
      <c r="F97">
        <v>-0.24538394019378984</v>
      </c>
      <c r="G97">
        <v>0.56259865083296989</v>
      </c>
      <c r="H97">
        <v>-1.0325186424920498</v>
      </c>
      <c r="J97">
        <v>0.21467185536134389</v>
      </c>
      <c r="K97">
        <v>0.37211487219815387</v>
      </c>
      <c r="L97">
        <v>0.44689653818016739</v>
      </c>
      <c r="M97">
        <v>0.51456251838090927</v>
      </c>
      <c r="N97">
        <v>0.68739859035364004</v>
      </c>
    </row>
    <row r="98" spans="1:14" x14ac:dyDescent="0.45">
      <c r="A98">
        <v>1.3637270945890785</v>
      </c>
      <c r="B98">
        <v>-2.5582395723906015</v>
      </c>
      <c r="C98">
        <v>2.4936478408680776</v>
      </c>
      <c r="D98">
        <v>-5.1840619307233868E-2</v>
      </c>
      <c r="E98">
        <v>-0.23435392757037729</v>
      </c>
      <c r="F98">
        <v>-0.24538394019378984</v>
      </c>
      <c r="G98">
        <v>0.5468803863316738</v>
      </c>
      <c r="H98">
        <v>-1.0259025073484469</v>
      </c>
    </row>
    <row r="99" spans="1:14" x14ac:dyDescent="0.45">
      <c r="A99">
        <v>1.3652414153121422</v>
      </c>
      <c r="B99">
        <v>-2.6163573884996563</v>
      </c>
      <c r="C99">
        <v>2.5658400331148834</v>
      </c>
      <c r="D99">
        <v>-5.1840619307233868E-2</v>
      </c>
      <c r="E99">
        <v>-0.23435392757037729</v>
      </c>
      <c r="F99">
        <v>-0.24538394019378984</v>
      </c>
      <c r="G99">
        <v>0.53208360524906295</v>
      </c>
      <c r="H99">
        <v>-1.0196884274673375</v>
      </c>
    </row>
    <row r="100" spans="1:14" x14ac:dyDescent="0.45">
      <c r="A100">
        <v>1.3667672784946558</v>
      </c>
      <c r="B100">
        <v>-2.6743998081042175</v>
      </c>
      <c r="C100">
        <v>2.637885505200952</v>
      </c>
      <c r="D100">
        <v>-5.1840619307233868E-2</v>
      </c>
      <c r="E100">
        <v>-0.23435392757037729</v>
      </c>
      <c r="F100">
        <v>-0.24538394019378984</v>
      </c>
      <c r="G100">
        <v>0.51812987174761271</v>
      </c>
      <c r="H100">
        <v>-1.0138422622328651</v>
      </c>
    </row>
    <row r="101" spans="1:14" x14ac:dyDescent="0.45">
      <c r="A101">
        <v>1.369852885350507</v>
      </c>
      <c r="B101">
        <v>-2.7902621619107153</v>
      </c>
      <c r="C101">
        <v>2.7815406803591838</v>
      </c>
      <c r="D101">
        <v>-5.1840619307233868E-2</v>
      </c>
      <c r="E101">
        <v>-0.23435392757037729</v>
      </c>
      <c r="F101">
        <v>-0.24538394019378984</v>
      </c>
      <c r="G101">
        <v>0.49247990332236169</v>
      </c>
      <c r="H101">
        <v>-1.0031354858884916</v>
      </c>
    </row>
    <row r="102" spans="1:14" x14ac:dyDescent="0.45">
      <c r="A102">
        <v>1.3729824150046768</v>
      </c>
      <c r="B102">
        <v>-2.9058341265977772</v>
      </c>
      <c r="C102">
        <v>2.9246219065009096</v>
      </c>
      <c r="D102">
        <v>-5.1840619307233868E-2</v>
      </c>
      <c r="E102">
        <v>-0.23435392757037729</v>
      </c>
      <c r="F102">
        <v>-0.24538394019378984</v>
      </c>
      <c r="G102">
        <v>0.46945638065309681</v>
      </c>
      <c r="H102">
        <v>-0.99357599699934873</v>
      </c>
    </row>
    <row r="103" spans="1:14" x14ac:dyDescent="0.45">
      <c r="A103">
        <v>1.3745631790299011</v>
      </c>
      <c r="B103">
        <v>-2.9635135923449711</v>
      </c>
      <c r="C103">
        <v>2.9959498477702269</v>
      </c>
      <c r="D103">
        <v>-5.1840619307233868E-2</v>
      </c>
      <c r="E103">
        <v>-0.23435392757037729</v>
      </c>
      <c r="F103">
        <v>-0.24538394019378984</v>
      </c>
      <c r="G103">
        <v>0.45880713926267386</v>
      </c>
      <c r="H103">
        <v>-0.98917329826151901</v>
      </c>
    </row>
    <row r="104" spans="1:14" x14ac:dyDescent="0.45">
      <c r="A104">
        <v>1.3761543559479772</v>
      </c>
      <c r="B104">
        <v>-3.021123333949161</v>
      </c>
      <c r="C104">
        <v>3.0671373203769248</v>
      </c>
      <c r="D104">
        <v>-5.1840619307233868E-2</v>
      </c>
      <c r="E104">
        <v>-0.23435392757037729</v>
      </c>
      <c r="F104">
        <v>-0.24538394019378984</v>
      </c>
      <c r="G104">
        <v>0.44867712534594301</v>
      </c>
      <c r="H104">
        <v>-0.98499774166547294</v>
      </c>
    </row>
    <row r="105" spans="1:14" x14ac:dyDescent="0.45">
      <c r="A105">
        <v>1.3777557547180121</v>
      </c>
      <c r="B105">
        <v>-3.0786643282702952</v>
      </c>
      <c r="C105">
        <v>3.1381852748626202</v>
      </c>
      <c r="D105">
        <v>-5.1840619307233868E-2</v>
      </c>
      <c r="E105">
        <v>-0.23435392757037729</v>
      </c>
      <c r="F105">
        <v>-0.24538394019378984</v>
      </c>
      <c r="G105">
        <v>0.43902944983970899</v>
      </c>
      <c r="H105">
        <v>-0.98103332296244661</v>
      </c>
    </row>
    <row r="106" spans="1:14" x14ac:dyDescent="0.45">
      <c r="A106">
        <v>1.3793671833190104</v>
      </c>
      <c r="B106">
        <v>-3.1361375618579528</v>
      </c>
      <c r="C106">
        <v>3.2090946338840647</v>
      </c>
      <c r="D106">
        <v>-5.1840619307233868E-2</v>
      </c>
      <c r="E106">
        <v>-0.23435392757037729</v>
      </c>
      <c r="F106">
        <v>-0.24538394019378984</v>
      </c>
      <c r="G106">
        <v>0.42983063470755939</v>
      </c>
      <c r="H106">
        <v>-0.97726552802283373</v>
      </c>
    </row>
    <row r="107" spans="1:14" x14ac:dyDescent="0.45">
      <c r="A107">
        <v>1.3859093167987928</v>
      </c>
      <c r="B107">
        <v>-3.3653729771380156</v>
      </c>
      <c r="C107">
        <v>3.4913635566422885</v>
      </c>
      <c r="D107">
        <v>-5.1840619307233868E-2</v>
      </c>
      <c r="E107">
        <v>-0.23435392757037729</v>
      </c>
      <c r="F107">
        <v>-0.24538394019378984</v>
      </c>
      <c r="G107">
        <v>0.39695359544041542</v>
      </c>
      <c r="H107">
        <v>-0.96391364649935218</v>
      </c>
    </row>
    <row r="108" spans="1:14" x14ac:dyDescent="0.45">
      <c r="A108">
        <v>1.3892354844373196</v>
      </c>
      <c r="B108">
        <v>-3.479610537370974</v>
      </c>
      <c r="C108">
        <v>3.6316882793612697</v>
      </c>
      <c r="D108">
        <v>-5.1840619307233868E-2</v>
      </c>
      <c r="E108">
        <v>-0.23435392757037729</v>
      </c>
      <c r="F108">
        <v>-0.24538394019378984</v>
      </c>
      <c r="G108">
        <v>0.38253158794830655</v>
      </c>
      <c r="H108">
        <v>-0.95812478101313181</v>
      </c>
    </row>
    <row r="109" spans="1:14" x14ac:dyDescent="0.45">
      <c r="A109">
        <v>1.3925962568707131</v>
      </c>
      <c r="B109">
        <v>-3.5936058828619579</v>
      </c>
      <c r="C109">
        <v>3.7714810941229531</v>
      </c>
      <c r="D109">
        <v>-5.1840619307233868E-2</v>
      </c>
      <c r="E109">
        <v>-0.23435392757037729</v>
      </c>
      <c r="F109">
        <v>-0.24538394019378984</v>
      </c>
      <c r="G109">
        <v>0.36924386523924951</v>
      </c>
      <c r="H109">
        <v>-0.95283677504358288</v>
      </c>
    </row>
    <row r="110" spans="1:14" x14ac:dyDescent="0.45">
      <c r="A110">
        <v>1.3959900072618971</v>
      </c>
      <c r="B110">
        <v>-3.7073676612451347</v>
      </c>
      <c r="C110">
        <v>3.9107473022966759</v>
      </c>
      <c r="D110">
        <v>-5.1840619307233868E-2</v>
      </c>
      <c r="E110">
        <v>-0.23435392757037729</v>
      </c>
      <c r="F110">
        <v>-0.24538394019378984</v>
      </c>
      <c r="G110">
        <v>0.35696246761893052</v>
      </c>
      <c r="H110">
        <v>-0.94799468609692528</v>
      </c>
    </row>
    <row r="111" spans="1:14" x14ac:dyDescent="0.45">
      <c r="A111">
        <v>1.39941508486693</v>
      </c>
      <c r="B111">
        <v>-3.8209047054833567</v>
      </c>
      <c r="C111">
        <v>4.0494916908352012</v>
      </c>
      <c r="D111">
        <v>-5.1840619307233868E-2</v>
      </c>
      <c r="E111">
        <v>-0.23435392757037729</v>
      </c>
      <c r="F111">
        <v>-0.24538394019378984</v>
      </c>
      <c r="G111">
        <v>0.34557796180544892</v>
      </c>
      <c r="H111">
        <v>-0.94355168430912406</v>
      </c>
    </row>
    <row r="112" spans="1:14" x14ac:dyDescent="0.45">
      <c r="A112">
        <v>1.4028698180786447</v>
      </c>
      <c r="B112">
        <v>-3.9342260168225005</v>
      </c>
      <c r="C112">
        <v>4.1877185421125551</v>
      </c>
      <c r="D112">
        <v>-5.1840619307233868E-2</v>
      </c>
      <c r="E112">
        <v>-0.23435392757037729</v>
      </c>
      <c r="F112">
        <v>-0.24538394019378984</v>
      </c>
      <c r="G112">
        <v>0.33499620472844549</v>
      </c>
      <c r="H112">
        <v>-0.93946763070610362</v>
      </c>
    </row>
    <row r="113" spans="1:8" x14ac:dyDescent="0.45">
      <c r="A113">
        <v>1.4046077791322806</v>
      </c>
      <c r="B113">
        <v>-3.9908086227022475</v>
      </c>
      <c r="C113">
        <v>4.2566390981025313</v>
      </c>
      <c r="D113">
        <v>-5.1840619307233868E-2</v>
      </c>
      <c r="E113">
        <v>-0.23435392757037729</v>
      </c>
      <c r="F113">
        <v>-0.24538394019378984</v>
      </c>
      <c r="G113">
        <v>0.32998047209555731</v>
      </c>
      <c r="H113">
        <v>-0.93754920977003142</v>
      </c>
    </row>
    <row r="114" spans="1:8" x14ac:dyDescent="0.45">
      <c r="A114">
        <v>1.4081038353603437</v>
      </c>
      <c r="B114">
        <v>-4.103823477774279</v>
      </c>
      <c r="C114">
        <v>4.3940966465950604</v>
      </c>
      <c r="D114">
        <v>-5.1840619307233868E-2</v>
      </c>
      <c r="E114">
        <v>-0.23435392757037729</v>
      </c>
      <c r="F114">
        <v>-0.24538394019378984</v>
      </c>
      <c r="G114">
        <v>0.32045354224319772</v>
      </c>
      <c r="H114">
        <v>-0.93394019472791723</v>
      </c>
    </row>
    <row r="115" spans="1:8" x14ac:dyDescent="0.45">
      <c r="A115">
        <v>1.4098615108639923</v>
      </c>
      <c r="B115">
        <v>-4.1602580238379199</v>
      </c>
      <c r="C115">
        <v>4.4626344400251146</v>
      </c>
      <c r="D115">
        <v>-5.1840619307233868E-2</v>
      </c>
      <c r="E115">
        <v>-0.23435392757037729</v>
      </c>
      <c r="F115">
        <v>-0.24538394019378984</v>
      </c>
      <c r="G115">
        <v>0.31592583479816866</v>
      </c>
      <c r="H115">
        <v>-0.93224262030624827</v>
      </c>
    </row>
    <row r="116" spans="1:8" x14ac:dyDescent="0.45">
      <c r="A116">
        <v>1.4116253414569113</v>
      </c>
      <c r="B116">
        <v>-4.2166455029394747</v>
      </c>
      <c r="C116">
        <v>4.5310454168329191</v>
      </c>
      <c r="D116">
        <v>-5.1840619307233868E-2</v>
      </c>
      <c r="E116">
        <v>-0.23435392757037729</v>
      </c>
      <c r="F116">
        <v>-0.24538394019378984</v>
      </c>
      <c r="G116">
        <v>0.31154517591297953</v>
      </c>
      <c r="H116">
        <v>-0.93061205859348861</v>
      </c>
    </row>
    <row r="117" spans="1:8" x14ac:dyDescent="0.45">
      <c r="A117">
        <v>1.413395123977446</v>
      </c>
      <c r="B117">
        <v>-4.2729870386865532</v>
      </c>
      <c r="C117">
        <v>4.5993299398234084</v>
      </c>
      <c r="D117">
        <v>-5.1840619307233868E-2</v>
      </c>
      <c r="E117">
        <v>-0.23435392757037729</v>
      </c>
      <c r="F117">
        <v>-0.24538394019378984</v>
      </c>
      <c r="G117">
        <v>0.30730457315956627</v>
      </c>
      <c r="H117">
        <v>-0.92904555545989265</v>
      </c>
    </row>
    <row r="118" spans="1:8" x14ac:dyDescent="0.45">
      <c r="A118">
        <v>1.4151706604353149</v>
      </c>
      <c r="B118">
        <v>-4.3292837319783466</v>
      </c>
      <c r="C118">
        <v>4.6674883672446255</v>
      </c>
      <c r="D118">
        <v>-5.1840619307233868E-2</v>
      </c>
      <c r="E118">
        <v>-0.23435392757037729</v>
      </c>
      <c r="F118">
        <v>-0.24538394019378984</v>
      </c>
      <c r="G118">
        <v>0.30319746919278079</v>
      </c>
      <c r="H118">
        <v>-0.92754033676018943</v>
      </c>
    </row>
    <row r="119" spans="1:8" x14ac:dyDescent="0.45">
      <c r="A119">
        <v>1.4169517599010302</v>
      </c>
      <c r="B119">
        <v>-4.3855366513607148</v>
      </c>
      <c r="C119">
        <v>4.735521060715878</v>
      </c>
      <c r="D119">
        <v>-5.1840619307233868E-2</v>
      </c>
      <c r="E119">
        <v>-0.23435392757037729</v>
      </c>
      <c r="F119">
        <v>-0.24538394019378984</v>
      </c>
      <c r="G119">
        <v>0.29921770840711387</v>
      </c>
      <c r="H119">
        <v>-0.92609379097508326</v>
      </c>
    </row>
    <row r="120" spans="1:8" x14ac:dyDescent="0.45">
      <c r="A120">
        <v>1.4187382407921827</v>
      </c>
      <c r="B120">
        <v>-4.4417468213553821</v>
      </c>
      <c r="C120">
        <v>4.8034283948107648</v>
      </c>
      <c r="D120">
        <v>-5.1840619307233868E-2</v>
      </c>
      <c r="E120">
        <v>-0.23435392757037729</v>
      </c>
      <c r="F120">
        <v>-0.24538394019378984</v>
      </c>
      <c r="G120">
        <v>0.29535950662340937</v>
      </c>
      <c r="H120">
        <v>-0.9247034526743203</v>
      </c>
    </row>
    <row r="121" spans="1:8" x14ac:dyDescent="0.45">
      <c r="A121">
        <v>1.4205299336158594</v>
      </c>
      <c r="B121">
        <v>-4.4979152084586573</v>
      </c>
      <c r="C121">
        <v>4.8712107685371873</v>
      </c>
      <c r="D121">
        <v>-5.1840619307233868E-2</v>
      </c>
      <c r="E121">
        <v>-0.23435392757037729</v>
      </c>
      <c r="F121">
        <v>-0.24538394019378984</v>
      </c>
      <c r="G121">
        <v>0.29161742349375719</v>
      </c>
      <c r="H121">
        <v>-0.92336698660431205</v>
      </c>
    </row>
    <row r="122" spans="1:8" x14ac:dyDescent="0.45">
      <c r="A122">
        <v>1.4223266842295894</v>
      </c>
      <c r="B122">
        <v>-4.5540427044887064</v>
      </c>
      <c r="C122">
        <v>4.9388686189683382</v>
      </c>
      <c r="D122">
        <v>-5.1840619307233868E-2</v>
      </c>
      <c r="E122">
        <v>-0.23435392757037729</v>
      </c>
      <c r="F122">
        <v>-0.24538394019378984</v>
      </c>
      <c r="G122">
        <v>0.28798633735000911</v>
      </c>
      <c r="H122">
        <v>-0.92208217222024091</v>
      </c>
    </row>
    <row r="123" spans="1:8" x14ac:dyDescent="0.45">
      <c r="A123">
        <v>1.4241283576841721</v>
      </c>
      <c r="B123">
        <v>-4.6101301069550482</v>
      </c>
      <c r="C123">
        <v>5.0064024372812295</v>
      </c>
      <c r="D123">
        <v>-5.1840619307233868E-2</v>
      </c>
      <c r="E123">
        <v>-0.23435392757037729</v>
      </c>
      <c r="F123">
        <v>-0.24538394019378984</v>
      </c>
      <c r="G123">
        <v>0.28446142225385251</v>
      </c>
      <c r="H123">
        <v>-0.92084688850116081</v>
      </c>
    </row>
    <row r="124" spans="1:8" x14ac:dyDescent="0.45">
      <c r="A124">
        <v>1.4259348427093801</v>
      </c>
      <c r="B124">
        <v>-4.6661780961355248</v>
      </c>
      <c r="C124">
        <v>5.0738127874478902</v>
      </c>
      <c r="D124">
        <v>-5.1840619307233868E-2</v>
      </c>
      <c r="E124">
        <v>-0.23435392757037729</v>
      </c>
      <c r="F124">
        <v>-0.24538394019378984</v>
      </c>
      <c r="G124">
        <v>0.281038127034762</v>
      </c>
      <c r="H124">
        <v>-0.91965909890865249</v>
      </c>
    </row>
    <row r="125" spans="1:8" x14ac:dyDescent="0.45">
      <c r="A125">
        <v>1.4277460568964007</v>
      </c>
      <c r="B125">
        <v>-4.7221872085818326</v>
      </c>
      <c r="C125">
        <v>5.1411003277928593</v>
      </c>
      <c r="D125">
        <v>-5.1840619307233868E-2</v>
      </c>
      <c r="E125">
        <v>-0.23435392757037729</v>
      </c>
      <c r="F125">
        <v>-0.24538394019378984</v>
      </c>
      <c r="G125">
        <v>0.27771215612696482</v>
      </c>
      <c r="H125">
        <v>-0.91851683637715131</v>
      </c>
    </row>
    <row r="126" spans="1:8" x14ac:dyDescent="0.45">
      <c r="A126">
        <v>1.4295619526172469</v>
      </c>
      <c r="B126">
        <v>-4.778157806844022</v>
      </c>
      <c r="C126">
        <v>5.2082658355716607</v>
      </c>
      <c r="D126">
        <v>-5.1840619307233868E-2</v>
      </c>
      <c r="E126">
        <v>-0.23435392757037729</v>
      </c>
      <c r="F126">
        <v>-0.24538394019378984</v>
      </c>
      <c r="G126">
        <v>0.27447945203824986</v>
      </c>
      <c r="H126">
        <v>-0.9174181882595035</v>
      </c>
    </row>
    <row r="127" spans="1:8" x14ac:dyDescent="0.45">
      <c r="A127">
        <v>1.4313825236990954</v>
      </c>
      <c r="B127">
        <v>-4.834090045317744</v>
      </c>
      <c r="C127">
        <v>5.2753102346299823</v>
      </c>
      <c r="D127">
        <v>-5.1840619307233868E-2</v>
      </c>
      <c r="E127">
        <v>-0.23435392757037729</v>
      </c>
      <c r="F127">
        <v>-0.24538394019378984</v>
      </c>
      <c r="G127">
        <v>0.27133617930235238</v>
      </c>
      <c r="H127">
        <v>-0.91636128119710747</v>
      </c>
    </row>
    <row r="128" spans="1:8" x14ac:dyDescent="0.45">
      <c r="A128">
        <v>1.4332078128383099</v>
      </c>
      <c r="B128">
        <v>-4.8899838322874576</v>
      </c>
      <c r="C128">
        <v>5.3422346260626226</v>
      </c>
      <c r="D128">
        <v>-5.1840619307233868E-2</v>
      </c>
      <c r="E128">
        <v>-0.23435392757037729</v>
      </c>
      <c r="F128">
        <v>-0.24538394019378984</v>
      </c>
      <c r="G128">
        <v>0.26827870978303031</v>
      </c>
      <c r="H128">
        <v>-0.91534426594279206</v>
      </c>
    </row>
    <row r="129" spans="1:8" x14ac:dyDescent="0.45">
      <c r="A129">
        <v>1.4350379196924459</v>
      </c>
      <c r="B129">
        <v>-4.9458387884763066</v>
      </c>
      <c r="C129">
        <v>5.4090403215953522</v>
      </c>
      <c r="D129">
        <v>-5.1840619307233868E-2</v>
      </c>
      <c r="E129">
        <v>-0.23435392757037729</v>
      </c>
      <c r="F129">
        <v>-0.24538394019378984</v>
      </c>
      <c r="G129">
        <v>0.26530360921199292</v>
      </c>
      <c r="H129">
        <v>-0.91436530223859969</v>
      </c>
    </row>
    <row r="130" spans="1:8" x14ac:dyDescent="0.45">
      <c r="A130">
        <v>1.4368730095266484</v>
      </c>
      <c r="B130">
        <v>-5.00165420272997</v>
      </c>
      <c r="C130">
        <v>5.4757288791528937</v>
      </c>
      <c r="D130">
        <v>-5.1840619307233868E-2</v>
      </c>
      <c r="E130">
        <v>-0.23435392757037729</v>
      </c>
      <c r="F130">
        <v>-0.24538394019378984</v>
      </c>
      <c r="G130">
        <v>0.26240762485467239</v>
      </c>
      <c r="H130">
        <v>-0.91342254394153566</v>
      </c>
    </row>
    <row r="131" spans="1:8" x14ac:dyDescent="0.45">
      <c r="A131">
        <v>1.4387133222121911</v>
      </c>
      <c r="B131">
        <v>-5.057428985864683</v>
      </c>
      <c r="C131">
        <v>5.5423021397467345</v>
      </c>
      <c r="D131">
        <v>-5.1840619307233868E-2</v>
      </c>
      <c r="E131">
        <v>-0.23435392757037729</v>
      </c>
      <c r="F131">
        <v>-0.24538394019378984</v>
      </c>
      <c r="G131">
        <v>0.25958767420751544</v>
      </c>
      <c r="H131">
        <v>-0.91251412469833182</v>
      </c>
    </row>
    <row r="132" spans="1:8" x14ac:dyDescent="0.45">
      <c r="A132">
        <v>1.4405591812793932</v>
      </c>
      <c r="B132">
        <v>-5.1131616241990905</v>
      </c>
      <c r="C132">
        <v>5.608762264417555</v>
      </c>
      <c r="D132">
        <v>-5.1840619307233868E-2</v>
      </c>
      <c r="E132">
        <v>-0.23435392757037729</v>
      </c>
      <c r="F132">
        <v>-0.24538394019378984</v>
      </c>
      <c r="G132">
        <v>0.25684083463804808</v>
      </c>
      <c r="H132">
        <v>-0.91163814459339887</v>
      </c>
    </row>
    <row r="133" spans="1:8" x14ac:dyDescent="0.45">
      <c r="A133">
        <v>1.442411002616975</v>
      </c>
      <c r="B133">
        <v>-5.1688501348548286</v>
      </c>
      <c r="C133">
        <v>5.6751117695079225</v>
      </c>
      <c r="D133">
        <v>-5.1840619307233868E-2</v>
      </c>
      <c r="E133">
        <v>-0.23435392757037729</v>
      </c>
      <c r="F133">
        <v>-0.24538394019378984</v>
      </c>
      <c r="G133">
        <v>0.25416433388448373</v>
      </c>
      <c r="H133">
        <v>-0.91079265832732825</v>
      </c>
    </row>
    <row r="134" spans="1:8" x14ac:dyDescent="0.45">
      <c r="A134">
        <v>1.4442693022902708</v>
      </c>
      <c r="B134">
        <v>-5.224492025524861</v>
      </c>
      <c r="C134">
        <v>5.7413535580438877</v>
      </c>
      <c r="D134">
        <v>-5.1840619307233868E-2</v>
      </c>
      <c r="E134">
        <v>-0.23435392757037729</v>
      </c>
      <c r="F134">
        <v>-0.24538394019378984</v>
      </c>
      <c r="G134">
        <v>0.25155554133515889</v>
      </c>
      <c r="H134">
        <v>-0.90997566561723398</v>
      </c>
    </row>
    <row r="135" spans="1:8" x14ac:dyDescent="0.45">
      <c r="A135">
        <v>1.4461347028310096</v>
      </c>
      <c r="B135">
        <v>-5.2800842620239514</v>
      </c>
      <c r="C135">
        <v>5.8074909445084648</v>
      </c>
      <c r="D135">
        <v>-5.1840619307233868E-2</v>
      </c>
      <c r="E135">
        <v>-0.23435392757037729</v>
      </c>
      <c r="F135">
        <v>-0.24538394019378984</v>
      </c>
      <c r="G135">
        <v>0.24901196000976422</v>
      </c>
      <c r="H135">
        <v>-0.90918510463055879</v>
      </c>
    </row>
    <row r="136" spans="1:8" x14ac:dyDescent="0.45">
      <c r="A136">
        <v>1.4480079372455288</v>
      </c>
      <c r="B136">
        <v>-5.3356232474804797</v>
      </c>
      <c r="C136">
        <v>5.8735276698542034</v>
      </c>
      <c r="D136">
        <v>-5.1840619307233868E-2</v>
      </c>
      <c r="E136">
        <v>-0.23435392757037729</v>
      </c>
      <c r="F136">
        <v>-0.24538394019378984</v>
      </c>
      <c r="G136">
        <v>0.246531219164491</v>
      </c>
      <c r="H136">
        <v>-0.908418849351045</v>
      </c>
    </row>
    <row r="137" spans="1:8" x14ac:dyDescent="0.45">
      <c r="A137">
        <v>1.4498898499151436</v>
      </c>
      <c r="B137">
        <v>-5.3911048174068306</v>
      </c>
      <c r="C137">
        <v>5.9394679033049078</v>
      </c>
      <c r="D137">
        <v>-5.1840619307233868E-2</v>
      </c>
      <c r="E137">
        <v>-0.23435392757037729</v>
      </c>
      <c r="F137">
        <v>-0.24538394019378984</v>
      </c>
      <c r="G137">
        <v>0.24411106744231736</v>
      </c>
      <c r="H137">
        <v>-0.90767471180491599</v>
      </c>
    </row>
    <row r="138" spans="1:8" x14ac:dyDescent="0.45">
      <c r="A138">
        <v>1.4517813935445452</v>
      </c>
      <c r="B138">
        <v>-5.4465242549806625</v>
      </c>
      <c r="C138">
        <v>6.005316227431984</v>
      </c>
      <c r="D138">
        <v>-5.1840619307233868E-2</v>
      </c>
      <c r="E138">
        <v>-0.23435392757037729</v>
      </c>
      <c r="F138">
        <v>-0.24538394019378984</v>
      </c>
      <c r="G138">
        <v>0.24174936648845907</v>
      </c>
      <c r="H138">
        <v>-0.90695045001980279</v>
      </c>
    </row>
    <row r="139" spans="1:8" x14ac:dyDescent="0.45">
      <c r="A139">
        <v>1.4536836213756323</v>
      </c>
      <c r="B139">
        <v>-5.5018763305579022</v>
      </c>
      <c r="C139">
        <v>6.071077603259174</v>
      </c>
      <c r="D139">
        <v>-5.1840619307233868E-2</v>
      </c>
      <c r="E139">
        <v>-0.23435392757037729</v>
      </c>
      <c r="F139">
        <v>-0.24538394019378984</v>
      </c>
      <c r="G139">
        <v>0.23944408495046124</v>
      </c>
      <c r="H139">
        <v>-0.90624378242246417</v>
      </c>
    </row>
    <row r="140" spans="1:8" x14ac:dyDescent="0.45">
      <c r="A140">
        <v>1.4555976740467</v>
      </c>
      <c r="B140">
        <v>-5.5571553686089752</v>
      </c>
      <c r="C140">
        <v>6.1367573128399124</v>
      </c>
      <c r="D140">
        <v>-5.1840619307233868E-2</v>
      </c>
      <c r="E140">
        <v>-0.23435392757037729</v>
      </c>
      <c r="F140">
        <v>-0.24538394019378984</v>
      </c>
      <c r="G140">
        <v>0.23719329278365936</v>
      </c>
      <c r="H140">
        <v>-0.90555240908447876</v>
      </c>
    </row>
    <row r="141" spans="1:8" x14ac:dyDescent="0.45">
      <c r="A141">
        <v>1.4575247607541399</v>
      </c>
      <c r="B141">
        <v>-5.6123553438519798</v>
      </c>
      <c r="C141">
        <v>6.2023608779204711</v>
      </c>
      <c r="D141">
        <v>-5.1840619307233868E-2</v>
      </c>
      <c r="E141">
        <v>-0.23435392757037729</v>
      </c>
      <c r="F141">
        <v>-0.24538394019378984</v>
      </c>
      <c r="G141">
        <v>0.234995155787004</v>
      </c>
      <c r="H141">
        <v>-0.90487403979203662</v>
      </c>
    </row>
    <row r="142" spans="1:8" x14ac:dyDescent="0.45">
      <c r="A142">
        <v>1.4594661347654101</v>
      </c>
      <c r="B142">
        <v>-5.6674700063511052</v>
      </c>
      <c r="C142">
        <v>6.2678939549467261</v>
      </c>
      <c r="D142">
        <v>-5.1840619307233868E-2</v>
      </c>
      <c r="E142">
        <v>-0.23435392757037729</v>
      </c>
      <c r="F142">
        <v>-0.24538394019378984</v>
      </c>
      <c r="G142">
        <v>0.23284793030258197</v>
      </c>
      <c r="H142">
        <v>-0.90420642836151421</v>
      </c>
    </row>
    <row r="143" spans="1:8" x14ac:dyDescent="0.45">
      <c r="A143">
        <v>1.4633967964791739</v>
      </c>
      <c r="B143">
        <v>-5.7774181989037663</v>
      </c>
      <c r="C143">
        <v>6.3987711691686737</v>
      </c>
      <c r="D143">
        <v>-5.1840619307233868E-2</v>
      </c>
      <c r="E143">
        <v>-0.23435392757037729</v>
      </c>
      <c r="F143">
        <v>-0.24538394019378984</v>
      </c>
      <c r="G143">
        <v>0.22869966088649765</v>
      </c>
      <c r="H143">
        <v>-0.90289495375943674</v>
      </c>
    </row>
    <row r="144" spans="1:8" x14ac:dyDescent="0.45">
      <c r="A144">
        <v>1.4653885260633226</v>
      </c>
      <c r="B144">
        <v>-5.8322395634698188</v>
      </c>
      <c r="C144">
        <v>6.4641260782156813</v>
      </c>
      <c r="D144">
        <v>-5.1840619307233868E-2</v>
      </c>
      <c r="E144">
        <v>-0.23435392757037729</v>
      </c>
      <c r="F144">
        <v>-0.24538394019378984</v>
      </c>
      <c r="G144">
        <v>0.22669553599855213</v>
      </c>
      <c r="H144">
        <v>-0.90224718591499309</v>
      </c>
    </row>
    <row r="145" spans="1:8" x14ac:dyDescent="0.45">
      <c r="A145">
        <v>1.4673993541550583</v>
      </c>
      <c r="B145">
        <v>-5.8869516557468176</v>
      </c>
      <c r="C145">
        <v>6.5294317349265114</v>
      </c>
      <c r="D145">
        <v>-5.1840619307233868E-2</v>
      </c>
      <c r="E145">
        <v>-0.23435392757037729</v>
      </c>
      <c r="F145">
        <v>-0.24538394019378984</v>
      </c>
      <c r="G145">
        <v>0.22473615066772329</v>
      </c>
      <c r="H145">
        <v>-0.90160245098466829</v>
      </c>
    </row>
    <row r="146" spans="1:8" x14ac:dyDescent="0.45">
      <c r="A146">
        <v>1.4714820504620074</v>
      </c>
      <c r="B146">
        <v>-5.9960295314240781</v>
      </c>
      <c r="C146">
        <v>6.6599114125516685</v>
      </c>
      <c r="D146">
        <v>-5.1840619307233868E-2</v>
      </c>
      <c r="E146">
        <v>-0.23435392757037729</v>
      </c>
      <c r="F146">
        <v>-0.24538394019378984</v>
      </c>
      <c r="G146">
        <v>0.22094618971789387</v>
      </c>
      <c r="H146">
        <v>-0.90031670993755286</v>
      </c>
    </row>
    <row r="147" spans="1:8" x14ac:dyDescent="0.45">
      <c r="A147">
        <v>1.4735553757062159</v>
      </c>
      <c r="B147">
        <v>-6.0503881968684912</v>
      </c>
      <c r="C147">
        <v>6.7250915984036741</v>
      </c>
      <c r="D147">
        <v>-5.1840619307233868E-2</v>
      </c>
      <c r="E147">
        <v>-0.23435392757037729</v>
      </c>
      <c r="F147">
        <v>-0.24538394019378984</v>
      </c>
      <c r="G147">
        <v>0.21911305655018762</v>
      </c>
      <c r="H147">
        <v>-0.89967372315117067</v>
      </c>
    </row>
    <row r="148" spans="1:8" x14ac:dyDescent="0.45">
      <c r="A148">
        <v>1.4756506739536961</v>
      </c>
      <c r="B148">
        <v>-6.1046235568772786</v>
      </c>
      <c r="C148">
        <v>6.7902346933693547</v>
      </c>
      <c r="D148">
        <v>-5.1840619307233868E-2</v>
      </c>
      <c r="E148">
        <v>-0.23435392757037729</v>
      </c>
      <c r="F148">
        <v>-0.24538394019378984</v>
      </c>
      <c r="G148">
        <v>0.21731953910144886</v>
      </c>
      <c r="H148">
        <v>-0.89902983218509758</v>
      </c>
    </row>
    <row r="149" spans="1:8" x14ac:dyDescent="0.45">
      <c r="A149">
        <v>1.4777681846891082</v>
      </c>
      <c r="B149">
        <v>-6.1587345585885602</v>
      </c>
      <c r="C149">
        <v>6.8553415693952839</v>
      </c>
      <c r="D149">
        <v>-5.1840619307233868E-2</v>
      </c>
      <c r="E149">
        <v>-0.23435392757037729</v>
      </c>
      <c r="F149">
        <v>-0.24538394019378984</v>
      </c>
      <c r="G149">
        <v>0.21556448642710935</v>
      </c>
      <c r="H149">
        <v>-0.89838478451363701</v>
      </c>
    </row>
    <row r="150" spans="1:8" x14ac:dyDescent="0.45">
      <c r="A150">
        <v>1.4799079475793129</v>
      </c>
      <c r="B150">
        <v>-6.2127211731951375</v>
      </c>
      <c r="C150">
        <v>6.9204121945054489</v>
      </c>
      <c r="D150">
        <v>-5.1840619307233868E-2</v>
      </c>
      <c r="E150">
        <v>-0.23435392757037729</v>
      </c>
      <c r="F150">
        <v>-0.24538394019378984</v>
      </c>
      <c r="G150">
        <v>0.21384679206742988</v>
      </c>
      <c r="H150">
        <v>-0.89773860264101146</v>
      </c>
    </row>
    <row r="151" spans="1:8" x14ac:dyDescent="0.45">
      <c r="A151">
        <v>1.4842534678554675</v>
      </c>
      <c r="B151">
        <v>-6.3203258441278862</v>
      </c>
      <c r="C151">
        <v>7.0504403665757298</v>
      </c>
      <c r="D151">
        <v>-5.1840619307233868E-2</v>
      </c>
      <c r="E151">
        <v>-0.23435392757037729</v>
      </c>
      <c r="F151">
        <v>-0.24538394019378984</v>
      </c>
      <c r="G151">
        <v>0.21051925705122193</v>
      </c>
      <c r="H151">
        <v>-0.89644412483663816</v>
      </c>
    </row>
    <row r="152" spans="1:8" x14ac:dyDescent="0.45">
      <c r="A152">
        <v>1.4864584484863588</v>
      </c>
      <c r="B152">
        <v>-6.3739482302425809</v>
      </c>
      <c r="C152">
        <v>7.1153939192462934</v>
      </c>
      <c r="D152">
        <v>-5.1840619307233868E-2</v>
      </c>
      <c r="E152">
        <v>-0.23435392757037729</v>
      </c>
      <c r="F152">
        <v>-0.24538394019378984</v>
      </c>
      <c r="G152">
        <v>0.20890740068032856</v>
      </c>
      <c r="H152">
        <v>-0.89579695833870976</v>
      </c>
    </row>
    <row r="153" spans="1:8" x14ac:dyDescent="0.45">
      <c r="A153">
        <v>1.4886841828225656</v>
      </c>
      <c r="B153">
        <v>-6.4274546065493219</v>
      </c>
      <c r="C153">
        <v>7.1803034609138114</v>
      </c>
      <c r="D153">
        <v>-5.1840619307233868E-2</v>
      </c>
      <c r="E153">
        <v>-0.23435392757037729</v>
      </c>
      <c r="F153">
        <v>-0.24538394019378984</v>
      </c>
      <c r="G153">
        <v>0.20732886721658225</v>
      </c>
      <c r="H153">
        <v>-0.89515083053764455</v>
      </c>
    </row>
    <row r="154" spans="1:8" x14ac:dyDescent="0.45">
      <c r="A154">
        <v>1.4909300155398559</v>
      </c>
      <c r="B154">
        <v>-6.4808485057438361</v>
      </c>
      <c r="C154">
        <v>7.2451656976240528</v>
      </c>
      <c r="D154">
        <v>-5.1840619307233868E-2</v>
      </c>
      <c r="E154">
        <v>-0.23435392757037729</v>
      </c>
      <c r="F154">
        <v>-0.24538394019378984</v>
      </c>
      <c r="G154">
        <v>0.2057827353801977</v>
      </c>
      <c r="H154">
        <v>-0.89450659601465521</v>
      </c>
    </row>
    <row r="155" spans="1:8" x14ac:dyDescent="0.45">
      <c r="A155">
        <v>1.4931952407637732</v>
      </c>
      <c r="B155">
        <v>-6.5341337193309421</v>
      </c>
      <c r="C155">
        <v>7.3099770502772143</v>
      </c>
      <c r="D155">
        <v>-5.1840619307233868E-2</v>
      </c>
      <c r="E155">
        <v>-0.23435392757037729</v>
      </c>
      <c r="F155">
        <v>-0.24538394019378984</v>
      </c>
      <c r="G155">
        <v>0.20426811609581552</v>
      </c>
      <c r="H155">
        <v>-0.89386514819265406</v>
      </c>
    </row>
    <row r="156" spans="1:8" x14ac:dyDescent="0.45">
      <c r="A156">
        <v>1.4939467954428771</v>
      </c>
      <c r="B156">
        <v>-6.5627314415615574</v>
      </c>
      <c r="C156">
        <v>7.3407370933241189</v>
      </c>
      <c r="D156">
        <v>-5.1840619307233868E-2</v>
      </c>
      <c r="E156">
        <v>-0.23435392757037729</v>
      </c>
      <c r="F156">
        <v>-0.24538394019378984</v>
      </c>
      <c r="G156">
        <v>0.20351454853239684</v>
      </c>
      <c r="H156">
        <v>-0.89401532272963402</v>
      </c>
    </row>
    <row r="157" spans="1:8" x14ac:dyDescent="0.45">
      <c r="A157">
        <v>1.4954791318118843</v>
      </c>
      <c r="B157">
        <v>-6.5873141451145614</v>
      </c>
      <c r="C157">
        <v>7.3747337781230966</v>
      </c>
      <c r="D157">
        <v>-5.1840619307233868E-2</v>
      </c>
      <c r="E157">
        <v>-0.23435392757037729</v>
      </c>
      <c r="F157">
        <v>-0.24538394019378984</v>
      </c>
      <c r="G157">
        <v>0.20278415151041432</v>
      </c>
      <c r="H157">
        <v>-0.8932273819369061</v>
      </c>
    </row>
    <row r="158" spans="1:8" x14ac:dyDescent="0.45">
      <c r="A158">
        <v>1.4963158460843986</v>
      </c>
      <c r="B158">
        <v>-6.6154697966398199</v>
      </c>
      <c r="C158">
        <v>7.4057834266936595</v>
      </c>
      <c r="D158">
        <v>-5.1840619307233868E-2</v>
      </c>
      <c r="E158">
        <v>-0.23435392757037729</v>
      </c>
      <c r="F158">
        <v>-0.24538394019378984</v>
      </c>
      <c r="G158">
        <v>0.20204693546546695</v>
      </c>
      <c r="H158">
        <v>-0.89328426386259063</v>
      </c>
    </row>
    <row r="159" spans="1:8" x14ac:dyDescent="0.45">
      <c r="A159">
        <v>1.5143455153185839</v>
      </c>
      <c r="B159">
        <v>-7.0093990339510279</v>
      </c>
      <c r="C159">
        <v>7.8903906979587353</v>
      </c>
      <c r="D159">
        <v>-5.1840619307233868E-2</v>
      </c>
      <c r="E159">
        <v>-0.23435392757037729</v>
      </c>
      <c r="F159">
        <v>-0.24538394019378984</v>
      </c>
      <c r="G159">
        <v>0.19192275430801531</v>
      </c>
      <c r="H159">
        <v>-0.88834625587860661</v>
      </c>
    </row>
    <row r="160" spans="1:8" x14ac:dyDescent="0.45">
      <c r="A160">
        <v>1.5823868825186436</v>
      </c>
      <c r="B160">
        <v>-8.3438175445328788</v>
      </c>
      <c r="C160">
        <v>9.5257212295375719</v>
      </c>
      <c r="D160">
        <v>-5.1840619307233868E-2</v>
      </c>
      <c r="E160">
        <v>-0.23435392757037729</v>
      </c>
      <c r="F160">
        <v>-0.24538394019378984</v>
      </c>
      <c r="G160">
        <v>0.16611727809249158</v>
      </c>
      <c r="H160">
        <v>-0.87592501853404869</v>
      </c>
    </row>
    <row r="161" spans="1:8" x14ac:dyDescent="0.45">
      <c r="A161">
        <v>1.8013765369305605</v>
      </c>
      <c r="B161">
        <v>-7.2305506745805568</v>
      </c>
      <c r="C161">
        <v>10.418013355618857</v>
      </c>
      <c r="D161">
        <v>-5.1840619307233868E-2</v>
      </c>
      <c r="E161">
        <v>-0.23435392757037729</v>
      </c>
      <c r="F161">
        <v>-0.24538394019378984</v>
      </c>
      <c r="G161">
        <v>0.17290979339731841</v>
      </c>
      <c r="H161">
        <v>-0.6940431373780902</v>
      </c>
    </row>
    <row r="162" spans="1:8" x14ac:dyDescent="0.45">
      <c r="A162">
        <v>1.7917269028861791</v>
      </c>
      <c r="B162">
        <v>-10.924681686112699</v>
      </c>
      <c r="C162">
        <v>12.717328932256802</v>
      </c>
      <c r="D162">
        <v>-5.1840619307233868E-2</v>
      </c>
      <c r="E162">
        <v>-0.23435392757037729</v>
      </c>
      <c r="F162">
        <v>-0.24538394019378984</v>
      </c>
      <c r="G162">
        <v>0.14088861839073477</v>
      </c>
      <c r="H162">
        <v>-0.85903901238276914</v>
      </c>
    </row>
    <row r="163" spans="1:8" x14ac:dyDescent="0.45">
      <c r="A163">
        <v>1.9958501789623173</v>
      </c>
      <c r="B163">
        <v>-9.8876057485168722</v>
      </c>
      <c r="C163">
        <v>13.545939687511792</v>
      </c>
      <c r="D163">
        <v>-5.1840619307233868E-2</v>
      </c>
      <c r="E163">
        <v>-0.23435392757037729</v>
      </c>
      <c r="F163">
        <v>-0.24538394019378984</v>
      </c>
      <c r="G163">
        <v>0.14733936699883005</v>
      </c>
      <c r="H163">
        <v>-0.72993132825125495</v>
      </c>
    </row>
    <row r="164" spans="1:8" x14ac:dyDescent="0.45">
      <c r="A164">
        <v>17.948308337737853</v>
      </c>
      <c r="B164">
        <v>-17.159672230158478</v>
      </c>
      <c r="C164">
        <v>17.114863751128077</v>
      </c>
      <c r="D164">
        <v>-0.17454230268651849</v>
      </c>
      <c r="E164">
        <v>-0.87640400047269429</v>
      </c>
      <c r="F164">
        <v>-0.68416306135347993</v>
      </c>
      <c r="G164">
        <v>1.0486971207442328</v>
      </c>
      <c r="H164">
        <v>-1.0026181031693839</v>
      </c>
    </row>
    <row r="165" spans="1:8" x14ac:dyDescent="0.45">
      <c r="A165">
        <v>29.44561326778555</v>
      </c>
      <c r="B165">
        <v>-18.877867421978682</v>
      </c>
      <c r="C165">
        <v>16.493880859318669</v>
      </c>
      <c r="D165">
        <v>-0.1628359192202142</v>
      </c>
      <c r="E165">
        <v>-0.818391344302701</v>
      </c>
      <c r="F165">
        <v>-0.63849208206737973</v>
      </c>
      <c r="G165">
        <v>1.7852446928006909</v>
      </c>
      <c r="H165">
        <v>-1.1445376368966018</v>
      </c>
    </row>
    <row r="166" spans="1:8" x14ac:dyDescent="0.45">
      <c r="A166">
        <v>34.607204102712863</v>
      </c>
      <c r="B166">
        <v>-19.587751524214152</v>
      </c>
      <c r="C166">
        <v>16.142234031171707</v>
      </c>
      <c r="D166">
        <v>-0.15559790623102107</v>
      </c>
      <c r="E166">
        <v>-0.78218863619977752</v>
      </c>
      <c r="F166">
        <v>-0.61005695549474792</v>
      </c>
      <c r="G166">
        <v>2.1438918575882431</v>
      </c>
      <c r="H166">
        <v>-1.2134473757714654</v>
      </c>
    </row>
    <row r="223" spans="2:7" x14ac:dyDescent="0.45">
      <c r="B223" s="3"/>
      <c r="C223" s="3"/>
      <c r="D223" s="3"/>
      <c r="E223" s="3"/>
      <c r="F223" s="3"/>
      <c r="G223" s="3"/>
    </row>
  </sheetData>
  <phoneticPr fontId="2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2]!勾配降下法">
                <anchor moveWithCells="1" sizeWithCells="1">
                  <from>
                    <xdr:col>8</xdr:col>
                    <xdr:colOff>22860</xdr:colOff>
                    <xdr:row>71</xdr:row>
                    <xdr:rowOff>15240</xdr:rowOff>
                  </from>
                  <to>
                    <xdr:col>9</xdr:col>
                    <xdr:colOff>7620</xdr:colOff>
                    <xdr:row>72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AB</vt:lpstr>
      <vt:lpstr>AC</vt:lpstr>
      <vt:lpstr>AB対数</vt:lpstr>
      <vt:lpstr>AC対数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黒倉寿</dc:creator>
  <cp:lastModifiedBy>黒倉寿</cp:lastModifiedBy>
  <dcterms:created xsi:type="dcterms:W3CDTF">2020-03-07T07:54:34Z</dcterms:created>
  <dcterms:modified xsi:type="dcterms:W3CDTF">2020-09-24T01:12:32Z</dcterms:modified>
</cp:coreProperties>
</file>