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f341c71cc21e346/デスクトップ/fsQCA/"/>
    </mc:Choice>
  </mc:AlternateContent>
  <xr:revisionPtr revIDLastSave="19" documentId="8_{D62375FA-429A-4167-A252-589EC6135C71}" xr6:coauthVersionLast="47" xr6:coauthVersionMax="47" xr10:uidLastSave="{B2D20CBA-72D8-43A5-B025-75839F54271C}"/>
  <bookViews>
    <workbookView xWindow="-120" yWindow="-120" windowWidth="19440" windowHeight="10440" firstSheet="19" activeTab="23" xr2:uid="{B714499E-1D36-47CD-AF9C-68856DD52AB1}"/>
  </bookViews>
  <sheets>
    <sheet name="dataset" sheetId="1" r:id="rId1"/>
    <sheet name="standrdize" sheetId="40" r:id="rId2"/>
    <sheet name="correlation" sheetId="41" r:id="rId3"/>
    <sheet name="Dist" sheetId="35" r:id="rId4"/>
    <sheet name="PCA" sheetId="30" r:id="rId5"/>
    <sheet name="PCplot" sheetId="46" r:id="rId6"/>
    <sheet name="V raitio" sheetId="37" r:id="rId7"/>
    <sheet name="FA" sheetId="47" r:id="rId8"/>
    <sheet name="Binarization" sheetId="11" r:id="rId9"/>
    <sheet name="csQCA 5c" sheetId="4" r:id="rId10"/>
    <sheet name="sorting" sheetId="5" r:id="rId11"/>
    <sheet name="→R" sheetId="6" r:id="rId12"/>
    <sheet name="ｒ" sheetId="13" r:id="rId13"/>
    <sheet name="travel" sheetId="19" r:id="rId14"/>
    <sheet name="Logit" sheetId="28" r:id="rId15"/>
    <sheet name="consist" sheetId="29" r:id="rId16"/>
    <sheet name="Logit 3 con" sheetId="32" r:id="rId17"/>
    <sheet name="logit2" sheetId="51" r:id="rId18"/>
    <sheet name="logit2+" sheetId="52" r:id="rId19"/>
    <sheet name="logit 1 condition" sheetId="33" r:id="rId20"/>
    <sheet name="Normal" sheetId="16" r:id="rId21"/>
    <sheet name="μ-prob" sheetId="50" r:id="rId22"/>
    <sheet name="Sort norm" sheetId="17" r:id="rId23"/>
    <sheet name="3 con prob" sheetId="22" r:id="rId2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332" i="17" l="1"/>
  <c r="U1332" i="17" s="1"/>
  <c r="E1332" i="17"/>
  <c r="G1332" i="17" s="1"/>
  <c r="S1331" i="17"/>
  <c r="U1331" i="17" s="1"/>
  <c r="E1331" i="17"/>
  <c r="G1331" i="17" s="1"/>
  <c r="S1330" i="17"/>
  <c r="U1330" i="17" s="1"/>
  <c r="E1330" i="17"/>
  <c r="G1330" i="17" s="1"/>
  <c r="S1329" i="17"/>
  <c r="U1329" i="17" s="1"/>
  <c r="E1329" i="17"/>
  <c r="G1329" i="17" s="1"/>
  <c r="S1328" i="17"/>
  <c r="U1328" i="17" s="1"/>
  <c r="E1328" i="17"/>
  <c r="G1328" i="17" s="1"/>
  <c r="S1327" i="17"/>
  <c r="U1327" i="17" s="1"/>
  <c r="E1327" i="17"/>
  <c r="G1327" i="17" s="1"/>
  <c r="S1326" i="17"/>
  <c r="U1326" i="17" s="1"/>
  <c r="E1326" i="17"/>
  <c r="G1326" i="17" s="1"/>
  <c r="S1325" i="17"/>
  <c r="U1325" i="17" s="1"/>
  <c r="E1325" i="17"/>
  <c r="G1325" i="17" s="1"/>
  <c r="S1324" i="17"/>
  <c r="U1324" i="17" s="1"/>
  <c r="E1324" i="17"/>
  <c r="G1324" i="17" s="1"/>
  <c r="S1323" i="17"/>
  <c r="U1323" i="17" s="1"/>
  <c r="E1323" i="17"/>
  <c r="G1323" i="17" s="1"/>
  <c r="S1322" i="17"/>
  <c r="U1322" i="17" s="1"/>
  <c r="E1322" i="17"/>
  <c r="G1322" i="17" s="1"/>
  <c r="S1321" i="17"/>
  <c r="U1321" i="17" s="1"/>
  <c r="E1321" i="17"/>
  <c r="G1321" i="17" s="1"/>
  <c r="S1320" i="17"/>
  <c r="U1320" i="17" s="1"/>
  <c r="E1320" i="17"/>
  <c r="G1320" i="17" s="1"/>
  <c r="S1319" i="17"/>
  <c r="U1319" i="17" s="1"/>
  <c r="E1319" i="17"/>
  <c r="G1319" i="17" s="1"/>
  <c r="S1318" i="17"/>
  <c r="U1318" i="17" s="1"/>
  <c r="E1318" i="17"/>
  <c r="G1318" i="17" s="1"/>
  <c r="S1317" i="17"/>
  <c r="U1317" i="17" s="1"/>
  <c r="E1317" i="17"/>
  <c r="G1317" i="17" s="1"/>
  <c r="S1316" i="17"/>
  <c r="U1316" i="17" s="1"/>
  <c r="E1316" i="17"/>
  <c r="G1316" i="17" s="1"/>
  <c r="S1315" i="17"/>
  <c r="T1333" i="17" s="1"/>
  <c r="E1315" i="17"/>
  <c r="G1315" i="17" s="1"/>
  <c r="S1309" i="17"/>
  <c r="U1309" i="17" s="1"/>
  <c r="E1309" i="17"/>
  <c r="G1309" i="17" s="1"/>
  <c r="S1308" i="17"/>
  <c r="U1308" i="17" s="1"/>
  <c r="E1308" i="17"/>
  <c r="G1308" i="17" s="1"/>
  <c r="S1307" i="17"/>
  <c r="U1307" i="17" s="1"/>
  <c r="E1307" i="17"/>
  <c r="G1307" i="17" s="1"/>
  <c r="S1306" i="17"/>
  <c r="U1306" i="17" s="1"/>
  <c r="E1306" i="17"/>
  <c r="G1306" i="17" s="1"/>
  <c r="S1305" i="17"/>
  <c r="U1305" i="17" s="1"/>
  <c r="E1305" i="17"/>
  <c r="G1305" i="17" s="1"/>
  <c r="S1304" i="17"/>
  <c r="U1304" i="17" s="1"/>
  <c r="E1304" i="17"/>
  <c r="G1304" i="17" s="1"/>
  <c r="S1303" i="17"/>
  <c r="U1303" i="17" s="1"/>
  <c r="E1303" i="17"/>
  <c r="G1303" i="17" s="1"/>
  <c r="S1302" i="17"/>
  <c r="U1302" i="17" s="1"/>
  <c r="E1302" i="17"/>
  <c r="G1302" i="17" s="1"/>
  <c r="S1301" i="17"/>
  <c r="U1301" i="17" s="1"/>
  <c r="E1301" i="17"/>
  <c r="G1301" i="17" s="1"/>
  <c r="S1300" i="17"/>
  <c r="U1300" i="17" s="1"/>
  <c r="E1300" i="17"/>
  <c r="G1300" i="17" s="1"/>
  <c r="S1299" i="17"/>
  <c r="U1299" i="17" s="1"/>
  <c r="E1299" i="17"/>
  <c r="G1299" i="17" s="1"/>
  <c r="S1298" i="17"/>
  <c r="U1298" i="17" s="1"/>
  <c r="E1298" i="17"/>
  <c r="G1298" i="17" s="1"/>
  <c r="S1297" i="17"/>
  <c r="U1297" i="17" s="1"/>
  <c r="E1297" i="17"/>
  <c r="G1297" i="17" s="1"/>
  <c r="S1296" i="17"/>
  <c r="U1296" i="17" s="1"/>
  <c r="E1296" i="17"/>
  <c r="G1296" i="17" s="1"/>
  <c r="S1295" i="17"/>
  <c r="U1295" i="17" s="1"/>
  <c r="E1295" i="17"/>
  <c r="G1295" i="17" s="1"/>
  <c r="S1294" i="17"/>
  <c r="U1294" i="17" s="1"/>
  <c r="E1294" i="17"/>
  <c r="G1294" i="17" s="1"/>
  <c r="S1293" i="17"/>
  <c r="U1293" i="17" s="1"/>
  <c r="E1293" i="17"/>
  <c r="G1293" i="17" s="1"/>
  <c r="S1292" i="17"/>
  <c r="S1310" i="17" s="1"/>
  <c r="E1292" i="17"/>
  <c r="S1286" i="17"/>
  <c r="U1286" i="17" s="1"/>
  <c r="E1286" i="17"/>
  <c r="G1286" i="17" s="1"/>
  <c r="S1285" i="17"/>
  <c r="U1285" i="17" s="1"/>
  <c r="E1285" i="17"/>
  <c r="G1285" i="17" s="1"/>
  <c r="S1284" i="17"/>
  <c r="U1284" i="17" s="1"/>
  <c r="E1284" i="17"/>
  <c r="G1284" i="17" s="1"/>
  <c r="S1283" i="17"/>
  <c r="U1283" i="17" s="1"/>
  <c r="E1283" i="17"/>
  <c r="G1283" i="17" s="1"/>
  <c r="S1282" i="17"/>
  <c r="U1282" i="17" s="1"/>
  <c r="E1282" i="17"/>
  <c r="G1282" i="17" s="1"/>
  <c r="S1281" i="17"/>
  <c r="U1281" i="17" s="1"/>
  <c r="E1281" i="17"/>
  <c r="G1281" i="17" s="1"/>
  <c r="S1280" i="17"/>
  <c r="U1280" i="17" s="1"/>
  <c r="E1280" i="17"/>
  <c r="G1280" i="17" s="1"/>
  <c r="S1279" i="17"/>
  <c r="U1279" i="17" s="1"/>
  <c r="E1279" i="17"/>
  <c r="G1279" i="17" s="1"/>
  <c r="S1278" i="17"/>
  <c r="U1278" i="17" s="1"/>
  <c r="E1278" i="17"/>
  <c r="G1278" i="17" s="1"/>
  <c r="S1277" i="17"/>
  <c r="U1277" i="17" s="1"/>
  <c r="E1277" i="17"/>
  <c r="G1277" i="17" s="1"/>
  <c r="S1276" i="17"/>
  <c r="U1276" i="17" s="1"/>
  <c r="E1276" i="17"/>
  <c r="G1276" i="17" s="1"/>
  <c r="S1275" i="17"/>
  <c r="U1275" i="17" s="1"/>
  <c r="E1275" i="17"/>
  <c r="G1275" i="17" s="1"/>
  <c r="S1274" i="17"/>
  <c r="U1274" i="17" s="1"/>
  <c r="E1274" i="17"/>
  <c r="G1274" i="17" s="1"/>
  <c r="S1273" i="17"/>
  <c r="U1273" i="17" s="1"/>
  <c r="E1273" i="17"/>
  <c r="G1273" i="17" s="1"/>
  <c r="S1272" i="17"/>
  <c r="U1272" i="17" s="1"/>
  <c r="E1272" i="17"/>
  <c r="G1272" i="17" s="1"/>
  <c r="S1271" i="17"/>
  <c r="U1271" i="17" s="1"/>
  <c r="E1271" i="17"/>
  <c r="G1271" i="17" s="1"/>
  <c r="S1270" i="17"/>
  <c r="U1270" i="17" s="1"/>
  <c r="E1270" i="17"/>
  <c r="G1270" i="17" s="1"/>
  <c r="S1269" i="17"/>
  <c r="E1269" i="17"/>
  <c r="G1269" i="17" s="1"/>
  <c r="S1263" i="17"/>
  <c r="U1263" i="17" s="1"/>
  <c r="E1263" i="17"/>
  <c r="G1263" i="17" s="1"/>
  <c r="S1262" i="17"/>
  <c r="U1262" i="17" s="1"/>
  <c r="E1262" i="17"/>
  <c r="G1262" i="17" s="1"/>
  <c r="S1261" i="17"/>
  <c r="U1261" i="17" s="1"/>
  <c r="E1261" i="17"/>
  <c r="G1261" i="17" s="1"/>
  <c r="S1260" i="17"/>
  <c r="U1260" i="17" s="1"/>
  <c r="E1260" i="17"/>
  <c r="G1260" i="17" s="1"/>
  <c r="S1259" i="17"/>
  <c r="U1259" i="17" s="1"/>
  <c r="E1259" i="17"/>
  <c r="G1259" i="17" s="1"/>
  <c r="S1258" i="17"/>
  <c r="U1258" i="17" s="1"/>
  <c r="E1258" i="17"/>
  <c r="G1258" i="17" s="1"/>
  <c r="S1257" i="17"/>
  <c r="U1257" i="17" s="1"/>
  <c r="E1257" i="17"/>
  <c r="G1257" i="17" s="1"/>
  <c r="S1256" i="17"/>
  <c r="U1256" i="17" s="1"/>
  <c r="E1256" i="17"/>
  <c r="G1256" i="17" s="1"/>
  <c r="S1255" i="17"/>
  <c r="U1255" i="17" s="1"/>
  <c r="E1255" i="17"/>
  <c r="G1255" i="17" s="1"/>
  <c r="S1254" i="17"/>
  <c r="U1254" i="17" s="1"/>
  <c r="E1254" i="17"/>
  <c r="G1254" i="17" s="1"/>
  <c r="S1253" i="17"/>
  <c r="U1253" i="17" s="1"/>
  <c r="E1253" i="17"/>
  <c r="G1253" i="17" s="1"/>
  <c r="S1252" i="17"/>
  <c r="U1252" i="17" s="1"/>
  <c r="E1252" i="17"/>
  <c r="G1252" i="17" s="1"/>
  <c r="S1251" i="17"/>
  <c r="U1251" i="17" s="1"/>
  <c r="E1251" i="17"/>
  <c r="G1251" i="17" s="1"/>
  <c r="S1250" i="17"/>
  <c r="U1250" i="17" s="1"/>
  <c r="E1250" i="17"/>
  <c r="G1250" i="17" s="1"/>
  <c r="S1249" i="17"/>
  <c r="U1249" i="17" s="1"/>
  <c r="E1249" i="17"/>
  <c r="G1249" i="17" s="1"/>
  <c r="S1248" i="17"/>
  <c r="U1248" i="17" s="1"/>
  <c r="E1248" i="17"/>
  <c r="G1248" i="17" s="1"/>
  <c r="S1247" i="17"/>
  <c r="U1247" i="17" s="1"/>
  <c r="E1247" i="17"/>
  <c r="G1247" i="17" s="1"/>
  <c r="S1246" i="17"/>
  <c r="S1264" i="17" s="1"/>
  <c r="E1246" i="17"/>
  <c r="S1225" i="17"/>
  <c r="U1225" i="17" s="1"/>
  <c r="E1225" i="17"/>
  <c r="G1225" i="17" s="1"/>
  <c r="S1224" i="17"/>
  <c r="U1224" i="17" s="1"/>
  <c r="E1224" i="17"/>
  <c r="G1224" i="17" s="1"/>
  <c r="S1223" i="17"/>
  <c r="U1223" i="17" s="1"/>
  <c r="E1223" i="17"/>
  <c r="G1223" i="17" s="1"/>
  <c r="S1222" i="17"/>
  <c r="U1222" i="17" s="1"/>
  <c r="E1222" i="17"/>
  <c r="G1222" i="17" s="1"/>
  <c r="S1221" i="17"/>
  <c r="U1221" i="17" s="1"/>
  <c r="E1221" i="17"/>
  <c r="G1221" i="17" s="1"/>
  <c r="S1220" i="17"/>
  <c r="U1220" i="17" s="1"/>
  <c r="E1220" i="17"/>
  <c r="G1220" i="17" s="1"/>
  <c r="S1219" i="17"/>
  <c r="U1219" i="17" s="1"/>
  <c r="E1219" i="17"/>
  <c r="G1219" i="17" s="1"/>
  <c r="S1218" i="17"/>
  <c r="U1218" i="17" s="1"/>
  <c r="E1218" i="17"/>
  <c r="G1218" i="17" s="1"/>
  <c r="S1217" i="17"/>
  <c r="U1217" i="17" s="1"/>
  <c r="E1217" i="17"/>
  <c r="G1217" i="17" s="1"/>
  <c r="S1216" i="17"/>
  <c r="U1216" i="17" s="1"/>
  <c r="E1216" i="17"/>
  <c r="G1216" i="17" s="1"/>
  <c r="S1215" i="17"/>
  <c r="U1215" i="17" s="1"/>
  <c r="E1215" i="17"/>
  <c r="G1215" i="17" s="1"/>
  <c r="S1214" i="17"/>
  <c r="U1214" i="17" s="1"/>
  <c r="E1214" i="17"/>
  <c r="G1214" i="17" s="1"/>
  <c r="S1213" i="17"/>
  <c r="U1213" i="17" s="1"/>
  <c r="E1213" i="17"/>
  <c r="G1213" i="17" s="1"/>
  <c r="S1212" i="17"/>
  <c r="U1212" i="17" s="1"/>
  <c r="E1212" i="17"/>
  <c r="G1212" i="17" s="1"/>
  <c r="S1211" i="17"/>
  <c r="U1211" i="17" s="1"/>
  <c r="E1211" i="17"/>
  <c r="G1211" i="17" s="1"/>
  <c r="S1210" i="17"/>
  <c r="U1210" i="17" s="1"/>
  <c r="E1210" i="17"/>
  <c r="G1210" i="17" s="1"/>
  <c r="S1209" i="17"/>
  <c r="U1209" i="17" s="1"/>
  <c r="E1209" i="17"/>
  <c r="G1209" i="17" s="1"/>
  <c r="S1208" i="17"/>
  <c r="T1226" i="17" s="1"/>
  <c r="E1208" i="17"/>
  <c r="G1208" i="17" s="1"/>
  <c r="S1202" i="17"/>
  <c r="U1202" i="17" s="1"/>
  <c r="E1202" i="17"/>
  <c r="G1202" i="17" s="1"/>
  <c r="S1201" i="17"/>
  <c r="U1201" i="17" s="1"/>
  <c r="E1201" i="17"/>
  <c r="G1201" i="17" s="1"/>
  <c r="S1200" i="17"/>
  <c r="U1200" i="17" s="1"/>
  <c r="E1200" i="17"/>
  <c r="G1200" i="17" s="1"/>
  <c r="S1199" i="17"/>
  <c r="U1199" i="17" s="1"/>
  <c r="E1199" i="17"/>
  <c r="G1199" i="17" s="1"/>
  <c r="S1198" i="17"/>
  <c r="U1198" i="17" s="1"/>
  <c r="E1198" i="17"/>
  <c r="G1198" i="17" s="1"/>
  <c r="S1197" i="17"/>
  <c r="U1197" i="17" s="1"/>
  <c r="E1197" i="17"/>
  <c r="G1197" i="17" s="1"/>
  <c r="S1196" i="17"/>
  <c r="U1196" i="17" s="1"/>
  <c r="E1196" i="17"/>
  <c r="G1196" i="17" s="1"/>
  <c r="S1195" i="17"/>
  <c r="U1195" i="17" s="1"/>
  <c r="E1195" i="17"/>
  <c r="G1195" i="17" s="1"/>
  <c r="S1194" i="17"/>
  <c r="U1194" i="17" s="1"/>
  <c r="E1194" i="17"/>
  <c r="G1194" i="17" s="1"/>
  <c r="S1193" i="17"/>
  <c r="U1193" i="17" s="1"/>
  <c r="E1193" i="17"/>
  <c r="G1193" i="17" s="1"/>
  <c r="S1192" i="17"/>
  <c r="U1192" i="17" s="1"/>
  <c r="E1192" i="17"/>
  <c r="G1192" i="17" s="1"/>
  <c r="S1191" i="17"/>
  <c r="U1191" i="17" s="1"/>
  <c r="E1191" i="17"/>
  <c r="G1191" i="17" s="1"/>
  <c r="S1190" i="17"/>
  <c r="U1190" i="17" s="1"/>
  <c r="E1190" i="17"/>
  <c r="G1190" i="17" s="1"/>
  <c r="S1189" i="17"/>
  <c r="U1189" i="17" s="1"/>
  <c r="E1189" i="17"/>
  <c r="G1189" i="17" s="1"/>
  <c r="S1188" i="17"/>
  <c r="U1188" i="17" s="1"/>
  <c r="E1188" i="17"/>
  <c r="G1188" i="17" s="1"/>
  <c r="S1187" i="17"/>
  <c r="U1187" i="17" s="1"/>
  <c r="E1187" i="17"/>
  <c r="G1187" i="17" s="1"/>
  <c r="S1186" i="17"/>
  <c r="U1186" i="17" s="1"/>
  <c r="E1186" i="17"/>
  <c r="G1186" i="17" s="1"/>
  <c r="S1185" i="17"/>
  <c r="U1185" i="17" s="1"/>
  <c r="E1185" i="17"/>
  <c r="G1185" i="17" s="1"/>
  <c r="S1179" i="17"/>
  <c r="U1179" i="17" s="1"/>
  <c r="E1179" i="17"/>
  <c r="G1179" i="17" s="1"/>
  <c r="S1178" i="17"/>
  <c r="U1178" i="17" s="1"/>
  <c r="E1178" i="17"/>
  <c r="G1178" i="17" s="1"/>
  <c r="S1177" i="17"/>
  <c r="U1177" i="17" s="1"/>
  <c r="E1177" i="17"/>
  <c r="G1177" i="17" s="1"/>
  <c r="S1176" i="17"/>
  <c r="U1176" i="17" s="1"/>
  <c r="E1176" i="17"/>
  <c r="G1176" i="17" s="1"/>
  <c r="S1175" i="17"/>
  <c r="U1175" i="17" s="1"/>
  <c r="E1175" i="17"/>
  <c r="G1175" i="17" s="1"/>
  <c r="S1174" i="17"/>
  <c r="U1174" i="17" s="1"/>
  <c r="E1174" i="17"/>
  <c r="G1174" i="17" s="1"/>
  <c r="S1173" i="17"/>
  <c r="U1173" i="17" s="1"/>
  <c r="E1173" i="17"/>
  <c r="G1173" i="17" s="1"/>
  <c r="S1172" i="17"/>
  <c r="U1172" i="17" s="1"/>
  <c r="E1172" i="17"/>
  <c r="G1172" i="17" s="1"/>
  <c r="S1171" i="17"/>
  <c r="U1171" i="17" s="1"/>
  <c r="E1171" i="17"/>
  <c r="G1171" i="17" s="1"/>
  <c r="S1170" i="17"/>
  <c r="U1170" i="17" s="1"/>
  <c r="E1170" i="17"/>
  <c r="G1170" i="17" s="1"/>
  <c r="S1169" i="17"/>
  <c r="U1169" i="17" s="1"/>
  <c r="E1169" i="17"/>
  <c r="G1169" i="17" s="1"/>
  <c r="S1168" i="17"/>
  <c r="U1168" i="17" s="1"/>
  <c r="E1168" i="17"/>
  <c r="G1168" i="17" s="1"/>
  <c r="S1167" i="17"/>
  <c r="U1167" i="17" s="1"/>
  <c r="E1167" i="17"/>
  <c r="G1167" i="17" s="1"/>
  <c r="S1166" i="17"/>
  <c r="U1166" i="17" s="1"/>
  <c r="E1166" i="17"/>
  <c r="G1166" i="17" s="1"/>
  <c r="S1165" i="17"/>
  <c r="U1165" i="17" s="1"/>
  <c r="E1165" i="17"/>
  <c r="G1165" i="17" s="1"/>
  <c r="S1164" i="17"/>
  <c r="U1164" i="17" s="1"/>
  <c r="E1164" i="17"/>
  <c r="G1164" i="17" s="1"/>
  <c r="S1163" i="17"/>
  <c r="U1163" i="17" s="1"/>
  <c r="E1163" i="17"/>
  <c r="G1163" i="17" s="1"/>
  <c r="S1162" i="17"/>
  <c r="E1162" i="17"/>
  <c r="G1162" i="17" s="1"/>
  <c r="S1156" i="17"/>
  <c r="U1156" i="17" s="1"/>
  <c r="E1156" i="17"/>
  <c r="G1156" i="17" s="1"/>
  <c r="S1155" i="17"/>
  <c r="U1155" i="17" s="1"/>
  <c r="E1155" i="17"/>
  <c r="G1155" i="17" s="1"/>
  <c r="S1154" i="17"/>
  <c r="U1154" i="17" s="1"/>
  <c r="E1154" i="17"/>
  <c r="G1154" i="17" s="1"/>
  <c r="S1153" i="17"/>
  <c r="U1153" i="17" s="1"/>
  <c r="E1153" i="17"/>
  <c r="G1153" i="17" s="1"/>
  <c r="S1152" i="17"/>
  <c r="U1152" i="17" s="1"/>
  <c r="E1152" i="17"/>
  <c r="G1152" i="17" s="1"/>
  <c r="S1151" i="17"/>
  <c r="U1151" i="17" s="1"/>
  <c r="E1151" i="17"/>
  <c r="G1151" i="17" s="1"/>
  <c r="S1150" i="17"/>
  <c r="U1150" i="17" s="1"/>
  <c r="E1150" i="17"/>
  <c r="G1150" i="17" s="1"/>
  <c r="S1149" i="17"/>
  <c r="U1149" i="17" s="1"/>
  <c r="E1149" i="17"/>
  <c r="G1149" i="17" s="1"/>
  <c r="S1148" i="17"/>
  <c r="U1148" i="17" s="1"/>
  <c r="E1148" i="17"/>
  <c r="G1148" i="17" s="1"/>
  <c r="S1147" i="17"/>
  <c r="U1147" i="17" s="1"/>
  <c r="E1147" i="17"/>
  <c r="G1147" i="17" s="1"/>
  <c r="S1146" i="17"/>
  <c r="U1146" i="17" s="1"/>
  <c r="E1146" i="17"/>
  <c r="G1146" i="17" s="1"/>
  <c r="S1145" i="17"/>
  <c r="U1145" i="17" s="1"/>
  <c r="E1145" i="17"/>
  <c r="G1145" i="17" s="1"/>
  <c r="S1144" i="17"/>
  <c r="U1144" i="17" s="1"/>
  <c r="E1144" i="17"/>
  <c r="G1144" i="17" s="1"/>
  <c r="S1143" i="17"/>
  <c r="U1143" i="17" s="1"/>
  <c r="E1143" i="17"/>
  <c r="G1143" i="17" s="1"/>
  <c r="S1142" i="17"/>
  <c r="U1142" i="17" s="1"/>
  <c r="E1142" i="17"/>
  <c r="G1142" i="17" s="1"/>
  <c r="S1141" i="17"/>
  <c r="U1141" i="17" s="1"/>
  <c r="E1141" i="17"/>
  <c r="G1141" i="17" s="1"/>
  <c r="S1140" i="17"/>
  <c r="U1140" i="17" s="1"/>
  <c r="E1140" i="17"/>
  <c r="G1140" i="17" s="1"/>
  <c r="S1139" i="17"/>
  <c r="U1139" i="17" s="1"/>
  <c r="E1139" i="17"/>
  <c r="G1139" i="17" s="1"/>
  <c r="T1484" i="17"/>
  <c r="V1484" i="17" s="1"/>
  <c r="D1484" i="17"/>
  <c r="F1484" i="17" s="1"/>
  <c r="T1483" i="17"/>
  <c r="V1483" i="17" s="1"/>
  <c r="D1483" i="17"/>
  <c r="F1483" i="17" s="1"/>
  <c r="T1482" i="17"/>
  <c r="V1482" i="17" s="1"/>
  <c r="D1482" i="17"/>
  <c r="F1482" i="17" s="1"/>
  <c r="T1481" i="17"/>
  <c r="V1481" i="17" s="1"/>
  <c r="D1481" i="17"/>
  <c r="F1481" i="17" s="1"/>
  <c r="T1480" i="17"/>
  <c r="V1480" i="17" s="1"/>
  <c r="D1480" i="17"/>
  <c r="F1480" i="17" s="1"/>
  <c r="T1479" i="17"/>
  <c r="V1479" i="17" s="1"/>
  <c r="D1479" i="17"/>
  <c r="F1479" i="17" s="1"/>
  <c r="T1478" i="17"/>
  <c r="V1478" i="17" s="1"/>
  <c r="D1478" i="17"/>
  <c r="F1478" i="17" s="1"/>
  <c r="T1477" i="17"/>
  <c r="V1477" i="17" s="1"/>
  <c r="D1477" i="17"/>
  <c r="F1477" i="17" s="1"/>
  <c r="T1476" i="17"/>
  <c r="V1476" i="17" s="1"/>
  <c r="D1476" i="17"/>
  <c r="F1476" i="17" s="1"/>
  <c r="T1475" i="17"/>
  <c r="V1475" i="17" s="1"/>
  <c r="D1475" i="17"/>
  <c r="F1475" i="17" s="1"/>
  <c r="T1474" i="17"/>
  <c r="V1474" i="17" s="1"/>
  <c r="D1474" i="17"/>
  <c r="F1474" i="17" s="1"/>
  <c r="T1473" i="17"/>
  <c r="V1473" i="17" s="1"/>
  <c r="D1473" i="17"/>
  <c r="F1473" i="17" s="1"/>
  <c r="T1472" i="17"/>
  <c r="V1472" i="17" s="1"/>
  <c r="D1472" i="17"/>
  <c r="F1472" i="17" s="1"/>
  <c r="T1471" i="17"/>
  <c r="V1471" i="17" s="1"/>
  <c r="D1471" i="17"/>
  <c r="F1471" i="17" s="1"/>
  <c r="T1470" i="17"/>
  <c r="V1470" i="17" s="1"/>
  <c r="D1470" i="17"/>
  <c r="F1470" i="17" s="1"/>
  <c r="T1469" i="17"/>
  <c r="V1469" i="17" s="1"/>
  <c r="D1469" i="17"/>
  <c r="F1469" i="17" s="1"/>
  <c r="T1468" i="17"/>
  <c r="V1468" i="17" s="1"/>
  <c r="D1468" i="17"/>
  <c r="F1468" i="17" s="1"/>
  <c r="T1467" i="17"/>
  <c r="T1485" i="17" s="1"/>
  <c r="D1467" i="17"/>
  <c r="F1467" i="17" s="1"/>
  <c r="T1461" i="17"/>
  <c r="V1461" i="17" s="1"/>
  <c r="D1461" i="17"/>
  <c r="F1461" i="17" s="1"/>
  <c r="T1460" i="17"/>
  <c r="V1460" i="17" s="1"/>
  <c r="D1460" i="17"/>
  <c r="F1460" i="17" s="1"/>
  <c r="T1459" i="17"/>
  <c r="V1459" i="17" s="1"/>
  <c r="D1459" i="17"/>
  <c r="F1459" i="17" s="1"/>
  <c r="T1458" i="17"/>
  <c r="V1458" i="17" s="1"/>
  <c r="D1458" i="17"/>
  <c r="F1458" i="17" s="1"/>
  <c r="T1457" i="17"/>
  <c r="V1457" i="17" s="1"/>
  <c r="D1457" i="17"/>
  <c r="F1457" i="17" s="1"/>
  <c r="T1456" i="17"/>
  <c r="V1456" i="17" s="1"/>
  <c r="D1456" i="17"/>
  <c r="F1456" i="17" s="1"/>
  <c r="T1455" i="17"/>
  <c r="V1455" i="17" s="1"/>
  <c r="D1455" i="17"/>
  <c r="F1455" i="17" s="1"/>
  <c r="T1454" i="17"/>
  <c r="V1454" i="17" s="1"/>
  <c r="D1454" i="17"/>
  <c r="F1454" i="17" s="1"/>
  <c r="T1453" i="17"/>
  <c r="V1453" i="17" s="1"/>
  <c r="D1453" i="17"/>
  <c r="F1453" i="17" s="1"/>
  <c r="T1452" i="17"/>
  <c r="V1452" i="17" s="1"/>
  <c r="D1452" i="17"/>
  <c r="F1452" i="17" s="1"/>
  <c r="T1451" i="17"/>
  <c r="V1451" i="17" s="1"/>
  <c r="D1451" i="17"/>
  <c r="F1451" i="17" s="1"/>
  <c r="T1450" i="17"/>
  <c r="V1450" i="17" s="1"/>
  <c r="D1450" i="17"/>
  <c r="F1450" i="17" s="1"/>
  <c r="T1449" i="17"/>
  <c r="V1449" i="17" s="1"/>
  <c r="D1449" i="17"/>
  <c r="F1449" i="17" s="1"/>
  <c r="T1448" i="17"/>
  <c r="V1448" i="17" s="1"/>
  <c r="D1448" i="17"/>
  <c r="F1448" i="17" s="1"/>
  <c r="T1447" i="17"/>
  <c r="V1447" i="17" s="1"/>
  <c r="D1447" i="17"/>
  <c r="F1447" i="17" s="1"/>
  <c r="T1446" i="17"/>
  <c r="V1446" i="17" s="1"/>
  <c r="D1446" i="17"/>
  <c r="F1446" i="17" s="1"/>
  <c r="T1445" i="17"/>
  <c r="V1445" i="17" s="1"/>
  <c r="D1445" i="17"/>
  <c r="F1445" i="17" s="1"/>
  <c r="T1444" i="17"/>
  <c r="D1444" i="17"/>
  <c r="T1438" i="17"/>
  <c r="V1438" i="17" s="1"/>
  <c r="D1438" i="17"/>
  <c r="F1438" i="17" s="1"/>
  <c r="T1437" i="17"/>
  <c r="V1437" i="17" s="1"/>
  <c r="D1437" i="17"/>
  <c r="F1437" i="17" s="1"/>
  <c r="T1436" i="17"/>
  <c r="V1436" i="17" s="1"/>
  <c r="D1436" i="17"/>
  <c r="F1436" i="17" s="1"/>
  <c r="T1435" i="17"/>
  <c r="V1435" i="17" s="1"/>
  <c r="D1435" i="17"/>
  <c r="F1435" i="17" s="1"/>
  <c r="T1434" i="17"/>
  <c r="V1434" i="17" s="1"/>
  <c r="D1434" i="17"/>
  <c r="F1434" i="17" s="1"/>
  <c r="T1433" i="17"/>
  <c r="V1433" i="17" s="1"/>
  <c r="D1433" i="17"/>
  <c r="F1433" i="17" s="1"/>
  <c r="T1432" i="17"/>
  <c r="V1432" i="17" s="1"/>
  <c r="D1432" i="17"/>
  <c r="F1432" i="17" s="1"/>
  <c r="T1431" i="17"/>
  <c r="V1431" i="17" s="1"/>
  <c r="D1431" i="17"/>
  <c r="F1431" i="17" s="1"/>
  <c r="T1430" i="17"/>
  <c r="V1430" i="17" s="1"/>
  <c r="D1430" i="17"/>
  <c r="F1430" i="17" s="1"/>
  <c r="T1429" i="17"/>
  <c r="V1429" i="17" s="1"/>
  <c r="D1429" i="17"/>
  <c r="F1429" i="17" s="1"/>
  <c r="T1428" i="17"/>
  <c r="V1428" i="17" s="1"/>
  <c r="D1428" i="17"/>
  <c r="F1428" i="17" s="1"/>
  <c r="T1427" i="17"/>
  <c r="V1427" i="17" s="1"/>
  <c r="D1427" i="17"/>
  <c r="F1427" i="17" s="1"/>
  <c r="T1426" i="17"/>
  <c r="V1426" i="17" s="1"/>
  <c r="D1426" i="17"/>
  <c r="F1426" i="17" s="1"/>
  <c r="T1425" i="17"/>
  <c r="V1425" i="17" s="1"/>
  <c r="D1425" i="17"/>
  <c r="F1425" i="17" s="1"/>
  <c r="T1424" i="17"/>
  <c r="V1424" i="17" s="1"/>
  <c r="D1424" i="17"/>
  <c r="F1424" i="17" s="1"/>
  <c r="T1423" i="17"/>
  <c r="V1423" i="17" s="1"/>
  <c r="D1423" i="17"/>
  <c r="F1423" i="17" s="1"/>
  <c r="T1422" i="17"/>
  <c r="V1422" i="17" s="1"/>
  <c r="D1422" i="17"/>
  <c r="F1422" i="17" s="1"/>
  <c r="T1421" i="17"/>
  <c r="D1421" i="17"/>
  <c r="F1421" i="17" s="1"/>
  <c r="T1415" i="17"/>
  <c r="V1415" i="17" s="1"/>
  <c r="D1415" i="17"/>
  <c r="F1415" i="17" s="1"/>
  <c r="T1414" i="17"/>
  <c r="V1414" i="17" s="1"/>
  <c r="D1414" i="17"/>
  <c r="F1414" i="17" s="1"/>
  <c r="T1413" i="17"/>
  <c r="V1413" i="17" s="1"/>
  <c r="D1413" i="17"/>
  <c r="F1413" i="17" s="1"/>
  <c r="T1412" i="17"/>
  <c r="V1412" i="17" s="1"/>
  <c r="D1412" i="17"/>
  <c r="F1412" i="17" s="1"/>
  <c r="T1411" i="17"/>
  <c r="V1411" i="17" s="1"/>
  <c r="D1411" i="17"/>
  <c r="F1411" i="17" s="1"/>
  <c r="T1410" i="17"/>
  <c r="V1410" i="17" s="1"/>
  <c r="D1410" i="17"/>
  <c r="F1410" i="17" s="1"/>
  <c r="T1409" i="17"/>
  <c r="V1409" i="17" s="1"/>
  <c r="D1409" i="17"/>
  <c r="F1409" i="17" s="1"/>
  <c r="T1408" i="17"/>
  <c r="V1408" i="17" s="1"/>
  <c r="D1408" i="17"/>
  <c r="F1408" i="17" s="1"/>
  <c r="T1407" i="17"/>
  <c r="V1407" i="17" s="1"/>
  <c r="D1407" i="17"/>
  <c r="F1407" i="17" s="1"/>
  <c r="T1406" i="17"/>
  <c r="V1406" i="17" s="1"/>
  <c r="D1406" i="17"/>
  <c r="F1406" i="17" s="1"/>
  <c r="T1405" i="17"/>
  <c r="V1405" i="17" s="1"/>
  <c r="D1405" i="17"/>
  <c r="F1405" i="17" s="1"/>
  <c r="T1404" i="17"/>
  <c r="V1404" i="17" s="1"/>
  <c r="D1404" i="17"/>
  <c r="F1404" i="17" s="1"/>
  <c r="T1403" i="17"/>
  <c r="V1403" i="17" s="1"/>
  <c r="D1403" i="17"/>
  <c r="F1403" i="17" s="1"/>
  <c r="T1402" i="17"/>
  <c r="V1402" i="17" s="1"/>
  <c r="D1402" i="17"/>
  <c r="F1402" i="17" s="1"/>
  <c r="T1401" i="17"/>
  <c r="V1401" i="17" s="1"/>
  <c r="D1401" i="17"/>
  <c r="F1401" i="17" s="1"/>
  <c r="T1400" i="17"/>
  <c r="V1400" i="17" s="1"/>
  <c r="D1400" i="17"/>
  <c r="F1400" i="17" s="1"/>
  <c r="T1399" i="17"/>
  <c r="V1399" i="17" s="1"/>
  <c r="D1399" i="17"/>
  <c r="F1399" i="17" s="1"/>
  <c r="T1398" i="17"/>
  <c r="D1398" i="17"/>
  <c r="T1392" i="17"/>
  <c r="V1392" i="17" s="1"/>
  <c r="D1392" i="17"/>
  <c r="F1392" i="17" s="1"/>
  <c r="T1391" i="17"/>
  <c r="V1391" i="17" s="1"/>
  <c r="D1391" i="17"/>
  <c r="F1391" i="17" s="1"/>
  <c r="T1390" i="17"/>
  <c r="V1390" i="17" s="1"/>
  <c r="D1390" i="17"/>
  <c r="F1390" i="17" s="1"/>
  <c r="T1389" i="17"/>
  <c r="V1389" i="17" s="1"/>
  <c r="D1389" i="17"/>
  <c r="F1389" i="17" s="1"/>
  <c r="T1388" i="17"/>
  <c r="V1388" i="17" s="1"/>
  <c r="D1388" i="17"/>
  <c r="F1388" i="17" s="1"/>
  <c r="T1387" i="17"/>
  <c r="V1387" i="17" s="1"/>
  <c r="D1387" i="17"/>
  <c r="F1387" i="17" s="1"/>
  <c r="T1386" i="17"/>
  <c r="V1386" i="17" s="1"/>
  <c r="D1386" i="17"/>
  <c r="F1386" i="17" s="1"/>
  <c r="T1385" i="17"/>
  <c r="V1385" i="17" s="1"/>
  <c r="D1385" i="17"/>
  <c r="F1385" i="17" s="1"/>
  <c r="T1384" i="17"/>
  <c r="V1384" i="17" s="1"/>
  <c r="D1384" i="17"/>
  <c r="F1384" i="17" s="1"/>
  <c r="T1383" i="17"/>
  <c r="V1383" i="17" s="1"/>
  <c r="D1383" i="17"/>
  <c r="F1383" i="17" s="1"/>
  <c r="T1382" i="17"/>
  <c r="V1382" i="17" s="1"/>
  <c r="D1382" i="17"/>
  <c r="F1382" i="17" s="1"/>
  <c r="T1381" i="17"/>
  <c r="V1381" i="17" s="1"/>
  <c r="D1381" i="17"/>
  <c r="F1381" i="17" s="1"/>
  <c r="T1380" i="17"/>
  <c r="V1380" i="17" s="1"/>
  <c r="D1380" i="17"/>
  <c r="F1380" i="17" s="1"/>
  <c r="T1379" i="17"/>
  <c r="V1379" i="17" s="1"/>
  <c r="D1379" i="17"/>
  <c r="F1379" i="17" s="1"/>
  <c r="T1378" i="17"/>
  <c r="V1378" i="17" s="1"/>
  <c r="D1378" i="17"/>
  <c r="F1378" i="17" s="1"/>
  <c r="T1377" i="17"/>
  <c r="V1377" i="17" s="1"/>
  <c r="D1377" i="17"/>
  <c r="F1377" i="17" s="1"/>
  <c r="T1376" i="17"/>
  <c r="V1376" i="17" s="1"/>
  <c r="D1376" i="17"/>
  <c r="F1376" i="17" s="1"/>
  <c r="T1375" i="17"/>
  <c r="D1375" i="17"/>
  <c r="F1375" i="17" s="1"/>
  <c r="T1369" i="17"/>
  <c r="V1369" i="17" s="1"/>
  <c r="D1369" i="17"/>
  <c r="F1369" i="17" s="1"/>
  <c r="T1368" i="17"/>
  <c r="V1368" i="17" s="1"/>
  <c r="D1368" i="17"/>
  <c r="F1368" i="17" s="1"/>
  <c r="T1367" i="17"/>
  <c r="V1367" i="17" s="1"/>
  <c r="D1367" i="17"/>
  <c r="F1367" i="17" s="1"/>
  <c r="T1366" i="17"/>
  <c r="V1366" i="17" s="1"/>
  <c r="D1366" i="17"/>
  <c r="F1366" i="17" s="1"/>
  <c r="T1365" i="17"/>
  <c r="V1365" i="17" s="1"/>
  <c r="D1365" i="17"/>
  <c r="F1365" i="17" s="1"/>
  <c r="T1364" i="17"/>
  <c r="V1364" i="17" s="1"/>
  <c r="D1364" i="17"/>
  <c r="F1364" i="17" s="1"/>
  <c r="T1363" i="17"/>
  <c r="V1363" i="17" s="1"/>
  <c r="D1363" i="17"/>
  <c r="F1363" i="17" s="1"/>
  <c r="T1362" i="17"/>
  <c r="V1362" i="17" s="1"/>
  <c r="D1362" i="17"/>
  <c r="F1362" i="17" s="1"/>
  <c r="T1361" i="17"/>
  <c r="V1361" i="17" s="1"/>
  <c r="D1361" i="17"/>
  <c r="F1361" i="17" s="1"/>
  <c r="T1360" i="17"/>
  <c r="V1360" i="17" s="1"/>
  <c r="D1360" i="17"/>
  <c r="F1360" i="17" s="1"/>
  <c r="T1359" i="17"/>
  <c r="V1359" i="17" s="1"/>
  <c r="D1359" i="17"/>
  <c r="F1359" i="17" s="1"/>
  <c r="T1358" i="17"/>
  <c r="V1358" i="17" s="1"/>
  <c r="D1358" i="17"/>
  <c r="F1358" i="17" s="1"/>
  <c r="T1357" i="17"/>
  <c r="V1357" i="17" s="1"/>
  <c r="D1357" i="17"/>
  <c r="F1357" i="17" s="1"/>
  <c r="T1356" i="17"/>
  <c r="V1356" i="17" s="1"/>
  <c r="D1356" i="17"/>
  <c r="F1356" i="17" s="1"/>
  <c r="T1355" i="17"/>
  <c r="V1355" i="17" s="1"/>
  <c r="D1355" i="17"/>
  <c r="F1355" i="17" s="1"/>
  <c r="T1354" i="17"/>
  <c r="V1354" i="17" s="1"/>
  <c r="D1354" i="17"/>
  <c r="F1354" i="17" s="1"/>
  <c r="T1353" i="17"/>
  <c r="V1353" i="17" s="1"/>
  <c r="D1353" i="17"/>
  <c r="F1353" i="17" s="1"/>
  <c r="T1352" i="17"/>
  <c r="D1352" i="17"/>
  <c r="S1117" i="17"/>
  <c r="U1117" i="17" s="1"/>
  <c r="E1117" i="17"/>
  <c r="G1117" i="17" s="1"/>
  <c r="S1116" i="17"/>
  <c r="U1116" i="17" s="1"/>
  <c r="E1116" i="17"/>
  <c r="G1116" i="17" s="1"/>
  <c r="S1115" i="17"/>
  <c r="U1115" i="17" s="1"/>
  <c r="E1115" i="17"/>
  <c r="G1115" i="17" s="1"/>
  <c r="S1114" i="17"/>
  <c r="U1114" i="17" s="1"/>
  <c r="E1114" i="17"/>
  <c r="G1114" i="17" s="1"/>
  <c r="S1113" i="17"/>
  <c r="U1113" i="17" s="1"/>
  <c r="E1113" i="17"/>
  <c r="G1113" i="17" s="1"/>
  <c r="S1112" i="17"/>
  <c r="U1112" i="17" s="1"/>
  <c r="E1112" i="17"/>
  <c r="G1112" i="17" s="1"/>
  <c r="S1111" i="17"/>
  <c r="U1111" i="17" s="1"/>
  <c r="E1111" i="17"/>
  <c r="G1111" i="17" s="1"/>
  <c r="S1110" i="17"/>
  <c r="U1110" i="17" s="1"/>
  <c r="E1110" i="17"/>
  <c r="G1110" i="17" s="1"/>
  <c r="S1109" i="17"/>
  <c r="U1109" i="17" s="1"/>
  <c r="E1109" i="17"/>
  <c r="G1109" i="17" s="1"/>
  <c r="S1108" i="17"/>
  <c r="U1108" i="17" s="1"/>
  <c r="E1108" i="17"/>
  <c r="G1108" i="17" s="1"/>
  <c r="S1107" i="17"/>
  <c r="U1107" i="17" s="1"/>
  <c r="E1107" i="17"/>
  <c r="G1107" i="17" s="1"/>
  <c r="S1106" i="17"/>
  <c r="U1106" i="17" s="1"/>
  <c r="E1106" i="17"/>
  <c r="G1106" i="17" s="1"/>
  <c r="S1105" i="17"/>
  <c r="U1105" i="17" s="1"/>
  <c r="E1105" i="17"/>
  <c r="G1105" i="17" s="1"/>
  <c r="S1104" i="17"/>
  <c r="U1104" i="17" s="1"/>
  <c r="E1104" i="17"/>
  <c r="G1104" i="17" s="1"/>
  <c r="S1103" i="17"/>
  <c r="U1103" i="17" s="1"/>
  <c r="E1103" i="17"/>
  <c r="G1103" i="17" s="1"/>
  <c r="S1102" i="17"/>
  <c r="U1102" i="17" s="1"/>
  <c r="E1102" i="17"/>
  <c r="G1102" i="17" s="1"/>
  <c r="S1101" i="17"/>
  <c r="U1101" i="17" s="1"/>
  <c r="E1101" i="17"/>
  <c r="G1101" i="17" s="1"/>
  <c r="S1100" i="17"/>
  <c r="E1100" i="17"/>
  <c r="G1100" i="17" s="1"/>
  <c r="S1094" i="17"/>
  <c r="U1094" i="17" s="1"/>
  <c r="E1094" i="17"/>
  <c r="G1094" i="17" s="1"/>
  <c r="S1093" i="17"/>
  <c r="U1093" i="17" s="1"/>
  <c r="E1093" i="17"/>
  <c r="G1093" i="17" s="1"/>
  <c r="S1092" i="17"/>
  <c r="U1092" i="17" s="1"/>
  <c r="E1092" i="17"/>
  <c r="G1092" i="17" s="1"/>
  <c r="S1091" i="17"/>
  <c r="U1091" i="17" s="1"/>
  <c r="E1091" i="17"/>
  <c r="G1091" i="17" s="1"/>
  <c r="S1090" i="17"/>
  <c r="U1090" i="17" s="1"/>
  <c r="E1090" i="17"/>
  <c r="G1090" i="17" s="1"/>
  <c r="S1089" i="17"/>
  <c r="U1089" i="17" s="1"/>
  <c r="E1089" i="17"/>
  <c r="G1089" i="17" s="1"/>
  <c r="S1088" i="17"/>
  <c r="U1088" i="17" s="1"/>
  <c r="E1088" i="17"/>
  <c r="G1088" i="17" s="1"/>
  <c r="S1087" i="17"/>
  <c r="U1087" i="17" s="1"/>
  <c r="E1087" i="17"/>
  <c r="G1087" i="17" s="1"/>
  <c r="S1086" i="17"/>
  <c r="U1086" i="17" s="1"/>
  <c r="E1086" i="17"/>
  <c r="G1086" i="17" s="1"/>
  <c r="S1085" i="17"/>
  <c r="U1085" i="17" s="1"/>
  <c r="E1085" i="17"/>
  <c r="G1085" i="17" s="1"/>
  <c r="S1084" i="17"/>
  <c r="U1084" i="17" s="1"/>
  <c r="E1084" i="17"/>
  <c r="G1084" i="17" s="1"/>
  <c r="S1083" i="17"/>
  <c r="U1083" i="17" s="1"/>
  <c r="E1083" i="17"/>
  <c r="G1083" i="17" s="1"/>
  <c r="S1082" i="17"/>
  <c r="U1082" i="17" s="1"/>
  <c r="E1082" i="17"/>
  <c r="G1082" i="17" s="1"/>
  <c r="S1081" i="17"/>
  <c r="U1081" i="17" s="1"/>
  <c r="E1081" i="17"/>
  <c r="G1081" i="17" s="1"/>
  <c r="S1080" i="17"/>
  <c r="U1080" i="17" s="1"/>
  <c r="E1080" i="17"/>
  <c r="G1080" i="17" s="1"/>
  <c r="S1079" i="17"/>
  <c r="U1079" i="17" s="1"/>
  <c r="E1079" i="17"/>
  <c r="G1079" i="17" s="1"/>
  <c r="S1078" i="17"/>
  <c r="U1078" i="17" s="1"/>
  <c r="E1078" i="17"/>
  <c r="G1078" i="17" s="1"/>
  <c r="S1077" i="17"/>
  <c r="U1077" i="17" s="1"/>
  <c r="E1077" i="17"/>
  <c r="G1077" i="17" s="1"/>
  <c r="S1071" i="17"/>
  <c r="U1071" i="17" s="1"/>
  <c r="E1071" i="17"/>
  <c r="G1071" i="17" s="1"/>
  <c r="S1070" i="17"/>
  <c r="U1070" i="17" s="1"/>
  <c r="E1070" i="17"/>
  <c r="G1070" i="17" s="1"/>
  <c r="S1069" i="17"/>
  <c r="U1069" i="17" s="1"/>
  <c r="E1069" i="17"/>
  <c r="G1069" i="17" s="1"/>
  <c r="S1068" i="17"/>
  <c r="U1068" i="17" s="1"/>
  <c r="E1068" i="17"/>
  <c r="G1068" i="17" s="1"/>
  <c r="S1067" i="17"/>
  <c r="U1067" i="17" s="1"/>
  <c r="E1067" i="17"/>
  <c r="G1067" i="17" s="1"/>
  <c r="S1066" i="17"/>
  <c r="U1066" i="17" s="1"/>
  <c r="E1066" i="17"/>
  <c r="G1066" i="17" s="1"/>
  <c r="S1065" i="17"/>
  <c r="U1065" i="17" s="1"/>
  <c r="E1065" i="17"/>
  <c r="G1065" i="17" s="1"/>
  <c r="S1064" i="17"/>
  <c r="U1064" i="17" s="1"/>
  <c r="E1064" i="17"/>
  <c r="G1064" i="17" s="1"/>
  <c r="S1063" i="17"/>
  <c r="U1063" i="17" s="1"/>
  <c r="E1063" i="17"/>
  <c r="G1063" i="17" s="1"/>
  <c r="S1062" i="17"/>
  <c r="U1062" i="17" s="1"/>
  <c r="E1062" i="17"/>
  <c r="G1062" i="17" s="1"/>
  <c r="S1061" i="17"/>
  <c r="U1061" i="17" s="1"/>
  <c r="E1061" i="17"/>
  <c r="G1061" i="17" s="1"/>
  <c r="S1060" i="17"/>
  <c r="U1060" i="17" s="1"/>
  <c r="E1060" i="17"/>
  <c r="G1060" i="17" s="1"/>
  <c r="S1059" i="17"/>
  <c r="U1059" i="17" s="1"/>
  <c r="E1059" i="17"/>
  <c r="G1059" i="17" s="1"/>
  <c r="S1058" i="17"/>
  <c r="U1058" i="17" s="1"/>
  <c r="E1058" i="17"/>
  <c r="G1058" i="17" s="1"/>
  <c r="S1057" i="17"/>
  <c r="U1057" i="17" s="1"/>
  <c r="E1057" i="17"/>
  <c r="G1057" i="17" s="1"/>
  <c r="S1056" i="17"/>
  <c r="U1056" i="17" s="1"/>
  <c r="E1056" i="17"/>
  <c r="G1056" i="17" s="1"/>
  <c r="S1055" i="17"/>
  <c r="U1055" i="17" s="1"/>
  <c r="E1055" i="17"/>
  <c r="G1055" i="17" s="1"/>
  <c r="S1054" i="17"/>
  <c r="U1054" i="17" s="1"/>
  <c r="E1054" i="17"/>
  <c r="G1054" i="17" s="1"/>
  <c r="S1048" i="17"/>
  <c r="U1048" i="17" s="1"/>
  <c r="E1048" i="17"/>
  <c r="G1048" i="17" s="1"/>
  <c r="S1047" i="17"/>
  <c r="U1047" i="17" s="1"/>
  <c r="E1047" i="17"/>
  <c r="G1047" i="17" s="1"/>
  <c r="S1046" i="17"/>
  <c r="U1046" i="17" s="1"/>
  <c r="E1046" i="17"/>
  <c r="G1046" i="17" s="1"/>
  <c r="S1045" i="17"/>
  <c r="U1045" i="17" s="1"/>
  <c r="E1045" i="17"/>
  <c r="G1045" i="17" s="1"/>
  <c r="S1044" i="17"/>
  <c r="U1044" i="17" s="1"/>
  <c r="E1044" i="17"/>
  <c r="G1044" i="17" s="1"/>
  <c r="S1043" i="17"/>
  <c r="U1043" i="17" s="1"/>
  <c r="E1043" i="17"/>
  <c r="G1043" i="17" s="1"/>
  <c r="S1042" i="17"/>
  <c r="U1042" i="17" s="1"/>
  <c r="E1042" i="17"/>
  <c r="G1042" i="17" s="1"/>
  <c r="S1041" i="17"/>
  <c r="U1041" i="17" s="1"/>
  <c r="E1041" i="17"/>
  <c r="G1041" i="17" s="1"/>
  <c r="S1040" i="17"/>
  <c r="U1040" i="17" s="1"/>
  <c r="E1040" i="17"/>
  <c r="G1040" i="17" s="1"/>
  <c r="S1039" i="17"/>
  <c r="U1039" i="17" s="1"/>
  <c r="E1039" i="17"/>
  <c r="G1039" i="17" s="1"/>
  <c r="S1038" i="17"/>
  <c r="U1038" i="17" s="1"/>
  <c r="E1038" i="17"/>
  <c r="G1038" i="17" s="1"/>
  <c r="S1037" i="17"/>
  <c r="U1037" i="17" s="1"/>
  <c r="E1037" i="17"/>
  <c r="G1037" i="17" s="1"/>
  <c r="S1036" i="17"/>
  <c r="U1036" i="17" s="1"/>
  <c r="E1036" i="17"/>
  <c r="G1036" i="17" s="1"/>
  <c r="S1035" i="17"/>
  <c r="U1035" i="17" s="1"/>
  <c r="E1035" i="17"/>
  <c r="G1035" i="17" s="1"/>
  <c r="S1034" i="17"/>
  <c r="U1034" i="17" s="1"/>
  <c r="E1034" i="17"/>
  <c r="G1034" i="17" s="1"/>
  <c r="S1033" i="17"/>
  <c r="U1033" i="17" s="1"/>
  <c r="E1033" i="17"/>
  <c r="G1033" i="17" s="1"/>
  <c r="S1032" i="17"/>
  <c r="U1032" i="17" s="1"/>
  <c r="E1032" i="17"/>
  <c r="G1032" i="17" s="1"/>
  <c r="S1031" i="17"/>
  <c r="E1031" i="17"/>
  <c r="G1031" i="17" s="1"/>
  <c r="E200" i="33"/>
  <c r="U1001" i="17"/>
  <c r="W1001" i="17" s="1"/>
  <c r="U1000" i="17"/>
  <c r="W1000" i="17" s="1"/>
  <c r="U999" i="17"/>
  <c r="W999" i="17" s="1"/>
  <c r="U998" i="17"/>
  <c r="W998" i="17" s="1"/>
  <c r="U997" i="17"/>
  <c r="W997" i="17" s="1"/>
  <c r="U996" i="17"/>
  <c r="W996" i="17" s="1"/>
  <c r="U995" i="17"/>
  <c r="W995" i="17" s="1"/>
  <c r="U994" i="17"/>
  <c r="W994" i="17" s="1"/>
  <c r="U993" i="17"/>
  <c r="W993" i="17" s="1"/>
  <c r="U992" i="17"/>
  <c r="W992" i="17" s="1"/>
  <c r="U991" i="17"/>
  <c r="W991" i="17" s="1"/>
  <c r="U990" i="17"/>
  <c r="W990" i="17" s="1"/>
  <c r="U989" i="17"/>
  <c r="W989" i="17" s="1"/>
  <c r="U988" i="17"/>
  <c r="W988" i="17" s="1"/>
  <c r="U987" i="17"/>
  <c r="W987" i="17" s="1"/>
  <c r="U986" i="17"/>
  <c r="W986" i="17" s="1"/>
  <c r="U985" i="17"/>
  <c r="W985" i="17" s="1"/>
  <c r="U984" i="17"/>
  <c r="W984" i="17" s="1"/>
  <c r="U978" i="17"/>
  <c r="W978" i="17" s="1"/>
  <c r="U977" i="17"/>
  <c r="W977" i="17" s="1"/>
  <c r="U976" i="17"/>
  <c r="W976" i="17" s="1"/>
  <c r="U975" i="17"/>
  <c r="W975" i="17" s="1"/>
  <c r="U974" i="17"/>
  <c r="W974" i="17" s="1"/>
  <c r="U973" i="17"/>
  <c r="W973" i="17" s="1"/>
  <c r="U972" i="17"/>
  <c r="W972" i="17" s="1"/>
  <c r="U971" i="17"/>
  <c r="W971" i="17" s="1"/>
  <c r="U970" i="17"/>
  <c r="W970" i="17" s="1"/>
  <c r="U969" i="17"/>
  <c r="W969" i="17" s="1"/>
  <c r="U968" i="17"/>
  <c r="W968" i="17" s="1"/>
  <c r="U967" i="17"/>
  <c r="W967" i="17" s="1"/>
  <c r="U966" i="17"/>
  <c r="W966" i="17" s="1"/>
  <c r="U965" i="17"/>
  <c r="W965" i="17" s="1"/>
  <c r="U964" i="17"/>
  <c r="W964" i="17" s="1"/>
  <c r="U963" i="17"/>
  <c r="W963" i="17" s="1"/>
  <c r="U962" i="17"/>
  <c r="W962" i="17" s="1"/>
  <c r="U961" i="17"/>
  <c r="W961" i="17" s="1"/>
  <c r="U955" i="17"/>
  <c r="W955" i="17" s="1"/>
  <c r="U954" i="17"/>
  <c r="W954" i="17" s="1"/>
  <c r="U953" i="17"/>
  <c r="W953" i="17" s="1"/>
  <c r="U952" i="17"/>
  <c r="W952" i="17" s="1"/>
  <c r="U951" i="17"/>
  <c r="W951" i="17" s="1"/>
  <c r="U950" i="17"/>
  <c r="W950" i="17" s="1"/>
  <c r="U949" i="17"/>
  <c r="W949" i="17" s="1"/>
  <c r="U948" i="17"/>
  <c r="W948" i="17" s="1"/>
  <c r="U947" i="17"/>
  <c r="W947" i="17" s="1"/>
  <c r="U946" i="17"/>
  <c r="W946" i="17" s="1"/>
  <c r="U945" i="17"/>
  <c r="W945" i="17" s="1"/>
  <c r="U944" i="17"/>
  <c r="W944" i="17" s="1"/>
  <c r="U943" i="17"/>
  <c r="W943" i="17" s="1"/>
  <c r="U942" i="17"/>
  <c r="W942" i="17" s="1"/>
  <c r="U941" i="17"/>
  <c r="W941" i="17" s="1"/>
  <c r="U940" i="17"/>
  <c r="W940" i="17" s="1"/>
  <c r="U939" i="17"/>
  <c r="W939" i="17" s="1"/>
  <c r="U938" i="17"/>
  <c r="U932" i="17"/>
  <c r="W932" i="17" s="1"/>
  <c r="U931" i="17"/>
  <c r="W931" i="17" s="1"/>
  <c r="U930" i="17"/>
  <c r="W930" i="17" s="1"/>
  <c r="U929" i="17"/>
  <c r="W929" i="17" s="1"/>
  <c r="U928" i="17"/>
  <c r="W928" i="17" s="1"/>
  <c r="U927" i="17"/>
  <c r="W927" i="17" s="1"/>
  <c r="U926" i="17"/>
  <c r="W926" i="17" s="1"/>
  <c r="U925" i="17"/>
  <c r="W925" i="17" s="1"/>
  <c r="U924" i="17"/>
  <c r="W924" i="17" s="1"/>
  <c r="U923" i="17"/>
  <c r="W923" i="17" s="1"/>
  <c r="U922" i="17"/>
  <c r="W922" i="17" s="1"/>
  <c r="U921" i="17"/>
  <c r="W921" i="17" s="1"/>
  <c r="U920" i="17"/>
  <c r="W920" i="17" s="1"/>
  <c r="U919" i="17"/>
  <c r="W919" i="17" s="1"/>
  <c r="U918" i="17"/>
  <c r="W918" i="17" s="1"/>
  <c r="U917" i="17"/>
  <c r="W917" i="17" s="1"/>
  <c r="U916" i="17"/>
  <c r="W916" i="17" s="1"/>
  <c r="U915" i="17"/>
  <c r="W915" i="17" s="1"/>
  <c r="U909" i="17"/>
  <c r="W909" i="17" s="1"/>
  <c r="U908" i="17"/>
  <c r="W908" i="17" s="1"/>
  <c r="U907" i="17"/>
  <c r="W907" i="17" s="1"/>
  <c r="U906" i="17"/>
  <c r="W906" i="17" s="1"/>
  <c r="U905" i="17"/>
  <c r="W905" i="17" s="1"/>
  <c r="U904" i="17"/>
  <c r="W904" i="17" s="1"/>
  <c r="U903" i="17"/>
  <c r="W903" i="17" s="1"/>
  <c r="U902" i="17"/>
  <c r="W902" i="17" s="1"/>
  <c r="U901" i="17"/>
  <c r="W901" i="17" s="1"/>
  <c r="U900" i="17"/>
  <c r="W900" i="17" s="1"/>
  <c r="U899" i="17"/>
  <c r="W899" i="17" s="1"/>
  <c r="U898" i="17"/>
  <c r="W898" i="17" s="1"/>
  <c r="U897" i="17"/>
  <c r="W897" i="17" s="1"/>
  <c r="U896" i="17"/>
  <c r="W896" i="17" s="1"/>
  <c r="U895" i="17"/>
  <c r="W895" i="17" s="1"/>
  <c r="U894" i="17"/>
  <c r="W894" i="17" s="1"/>
  <c r="U893" i="17"/>
  <c r="W893" i="17" s="1"/>
  <c r="U892" i="17"/>
  <c r="W892" i="17" s="1"/>
  <c r="U886" i="17"/>
  <c r="W886" i="17" s="1"/>
  <c r="U885" i="17"/>
  <c r="W885" i="17" s="1"/>
  <c r="U884" i="17"/>
  <c r="W884" i="17" s="1"/>
  <c r="U883" i="17"/>
  <c r="W883" i="17" s="1"/>
  <c r="U882" i="17"/>
  <c r="W882" i="17" s="1"/>
  <c r="U881" i="17"/>
  <c r="W881" i="17" s="1"/>
  <c r="U880" i="17"/>
  <c r="W880" i="17" s="1"/>
  <c r="U879" i="17"/>
  <c r="W879" i="17" s="1"/>
  <c r="U878" i="17"/>
  <c r="W878" i="17" s="1"/>
  <c r="U877" i="17"/>
  <c r="W877" i="17" s="1"/>
  <c r="U876" i="17"/>
  <c r="W876" i="17" s="1"/>
  <c r="U875" i="17"/>
  <c r="W875" i="17" s="1"/>
  <c r="U874" i="17"/>
  <c r="W874" i="17" s="1"/>
  <c r="U873" i="17"/>
  <c r="W873" i="17" s="1"/>
  <c r="U872" i="17"/>
  <c r="W872" i="17" s="1"/>
  <c r="U871" i="17"/>
  <c r="W871" i="17" s="1"/>
  <c r="U870" i="17"/>
  <c r="W870" i="17" s="1"/>
  <c r="U869" i="17"/>
  <c r="U863" i="17"/>
  <c r="W863" i="17" s="1"/>
  <c r="U862" i="17"/>
  <c r="W862" i="17" s="1"/>
  <c r="U861" i="17"/>
  <c r="W861" i="17" s="1"/>
  <c r="U860" i="17"/>
  <c r="W860" i="17" s="1"/>
  <c r="U859" i="17"/>
  <c r="W859" i="17" s="1"/>
  <c r="U858" i="17"/>
  <c r="W858" i="17" s="1"/>
  <c r="U857" i="17"/>
  <c r="W857" i="17" s="1"/>
  <c r="U856" i="17"/>
  <c r="W856" i="17" s="1"/>
  <c r="U855" i="17"/>
  <c r="W855" i="17" s="1"/>
  <c r="U854" i="17"/>
  <c r="W854" i="17" s="1"/>
  <c r="U853" i="17"/>
  <c r="W853" i="17" s="1"/>
  <c r="U852" i="17"/>
  <c r="W852" i="17" s="1"/>
  <c r="U851" i="17"/>
  <c r="W851" i="17" s="1"/>
  <c r="U850" i="17"/>
  <c r="W850" i="17" s="1"/>
  <c r="U849" i="17"/>
  <c r="W849" i="17" s="1"/>
  <c r="U848" i="17"/>
  <c r="W848" i="17" s="1"/>
  <c r="U847" i="17"/>
  <c r="W847" i="17" s="1"/>
  <c r="U846" i="17"/>
  <c r="W846" i="17" s="1"/>
  <c r="U840" i="17"/>
  <c r="W840" i="17" s="1"/>
  <c r="U839" i="17"/>
  <c r="W839" i="17" s="1"/>
  <c r="U838" i="17"/>
  <c r="W838" i="17" s="1"/>
  <c r="U837" i="17"/>
  <c r="W837" i="17" s="1"/>
  <c r="U836" i="17"/>
  <c r="W836" i="17" s="1"/>
  <c r="U835" i="17"/>
  <c r="W835" i="17" s="1"/>
  <c r="U834" i="17"/>
  <c r="W834" i="17" s="1"/>
  <c r="U833" i="17"/>
  <c r="W833" i="17" s="1"/>
  <c r="U832" i="17"/>
  <c r="W832" i="17" s="1"/>
  <c r="U831" i="17"/>
  <c r="W831" i="17" s="1"/>
  <c r="U830" i="17"/>
  <c r="W830" i="17" s="1"/>
  <c r="U829" i="17"/>
  <c r="W829" i="17" s="1"/>
  <c r="U828" i="17"/>
  <c r="W828" i="17" s="1"/>
  <c r="U827" i="17"/>
  <c r="W827" i="17" s="1"/>
  <c r="U826" i="17"/>
  <c r="W826" i="17" s="1"/>
  <c r="U825" i="17"/>
  <c r="W825" i="17" s="1"/>
  <c r="U824" i="17"/>
  <c r="W824" i="17" s="1"/>
  <c r="U823" i="17"/>
  <c r="W823" i="17" s="1"/>
  <c r="F1001" i="17"/>
  <c r="H1001" i="17" s="1"/>
  <c r="F1000" i="17"/>
  <c r="H1000" i="17" s="1"/>
  <c r="F999" i="17"/>
  <c r="H999" i="17" s="1"/>
  <c r="F998" i="17"/>
  <c r="H998" i="17" s="1"/>
  <c r="F997" i="17"/>
  <c r="H997" i="17" s="1"/>
  <c r="F996" i="17"/>
  <c r="H996" i="17" s="1"/>
  <c r="F995" i="17"/>
  <c r="H995" i="17" s="1"/>
  <c r="F994" i="17"/>
  <c r="H994" i="17" s="1"/>
  <c r="F993" i="17"/>
  <c r="H993" i="17" s="1"/>
  <c r="F992" i="17"/>
  <c r="H992" i="17" s="1"/>
  <c r="F991" i="17"/>
  <c r="H991" i="17" s="1"/>
  <c r="F990" i="17"/>
  <c r="H990" i="17" s="1"/>
  <c r="F989" i="17"/>
  <c r="H989" i="17" s="1"/>
  <c r="F988" i="17"/>
  <c r="H988" i="17" s="1"/>
  <c r="F987" i="17"/>
  <c r="H987" i="17" s="1"/>
  <c r="F986" i="17"/>
  <c r="H986" i="17" s="1"/>
  <c r="F985" i="17"/>
  <c r="H985" i="17" s="1"/>
  <c r="F984" i="17"/>
  <c r="H984" i="17" s="1"/>
  <c r="F978" i="17"/>
  <c r="H978" i="17" s="1"/>
  <c r="F977" i="17"/>
  <c r="H977" i="17" s="1"/>
  <c r="F976" i="17"/>
  <c r="H976" i="17" s="1"/>
  <c r="F975" i="17"/>
  <c r="H975" i="17" s="1"/>
  <c r="F974" i="17"/>
  <c r="H974" i="17" s="1"/>
  <c r="F973" i="17"/>
  <c r="H973" i="17" s="1"/>
  <c r="F972" i="17"/>
  <c r="H972" i="17" s="1"/>
  <c r="F971" i="17"/>
  <c r="H971" i="17" s="1"/>
  <c r="F970" i="17"/>
  <c r="H970" i="17" s="1"/>
  <c r="F969" i="17"/>
  <c r="H969" i="17" s="1"/>
  <c r="F968" i="17"/>
  <c r="H968" i="17" s="1"/>
  <c r="F967" i="17"/>
  <c r="H967" i="17" s="1"/>
  <c r="F966" i="17"/>
  <c r="H966" i="17" s="1"/>
  <c r="F965" i="17"/>
  <c r="H965" i="17" s="1"/>
  <c r="F964" i="17"/>
  <c r="H964" i="17" s="1"/>
  <c r="F963" i="17"/>
  <c r="H963" i="17" s="1"/>
  <c r="F962" i="17"/>
  <c r="H962" i="17" s="1"/>
  <c r="F961" i="17"/>
  <c r="H961" i="17" s="1"/>
  <c r="F955" i="17"/>
  <c r="H955" i="17" s="1"/>
  <c r="F954" i="17"/>
  <c r="H954" i="17" s="1"/>
  <c r="F953" i="17"/>
  <c r="H953" i="17" s="1"/>
  <c r="F952" i="17"/>
  <c r="H952" i="17" s="1"/>
  <c r="F951" i="17"/>
  <c r="H951" i="17" s="1"/>
  <c r="F950" i="17"/>
  <c r="H950" i="17" s="1"/>
  <c r="F949" i="17"/>
  <c r="H949" i="17" s="1"/>
  <c r="F948" i="17"/>
  <c r="H948" i="17" s="1"/>
  <c r="F947" i="17"/>
  <c r="H947" i="17" s="1"/>
  <c r="F946" i="17"/>
  <c r="H946" i="17" s="1"/>
  <c r="F945" i="17"/>
  <c r="H945" i="17" s="1"/>
  <c r="F944" i="17"/>
  <c r="H944" i="17" s="1"/>
  <c r="F943" i="17"/>
  <c r="H943" i="17" s="1"/>
  <c r="F942" i="17"/>
  <c r="H942" i="17" s="1"/>
  <c r="F941" i="17"/>
  <c r="H941" i="17" s="1"/>
  <c r="F940" i="17"/>
  <c r="H940" i="17" s="1"/>
  <c r="F939" i="17"/>
  <c r="H939" i="17" s="1"/>
  <c r="F938" i="17"/>
  <c r="F932" i="17"/>
  <c r="H932" i="17" s="1"/>
  <c r="F931" i="17"/>
  <c r="H931" i="17" s="1"/>
  <c r="F930" i="17"/>
  <c r="H930" i="17" s="1"/>
  <c r="F929" i="17"/>
  <c r="H929" i="17" s="1"/>
  <c r="F928" i="17"/>
  <c r="H928" i="17" s="1"/>
  <c r="F927" i="17"/>
  <c r="H927" i="17" s="1"/>
  <c r="F926" i="17"/>
  <c r="H926" i="17" s="1"/>
  <c r="F925" i="17"/>
  <c r="H925" i="17" s="1"/>
  <c r="F924" i="17"/>
  <c r="H924" i="17" s="1"/>
  <c r="F923" i="17"/>
  <c r="H923" i="17" s="1"/>
  <c r="F922" i="17"/>
  <c r="H922" i="17" s="1"/>
  <c r="F921" i="17"/>
  <c r="H921" i="17" s="1"/>
  <c r="F920" i="17"/>
  <c r="H920" i="17" s="1"/>
  <c r="F919" i="17"/>
  <c r="H919" i="17" s="1"/>
  <c r="F918" i="17"/>
  <c r="H918" i="17" s="1"/>
  <c r="F917" i="17"/>
  <c r="H917" i="17" s="1"/>
  <c r="F916" i="17"/>
  <c r="H916" i="17" s="1"/>
  <c r="F915" i="17"/>
  <c r="F909" i="17"/>
  <c r="H909" i="17" s="1"/>
  <c r="F908" i="17"/>
  <c r="H908" i="17" s="1"/>
  <c r="F907" i="17"/>
  <c r="H907" i="17" s="1"/>
  <c r="F906" i="17"/>
  <c r="H906" i="17" s="1"/>
  <c r="F905" i="17"/>
  <c r="H905" i="17" s="1"/>
  <c r="F904" i="17"/>
  <c r="H904" i="17" s="1"/>
  <c r="F903" i="17"/>
  <c r="H903" i="17" s="1"/>
  <c r="F902" i="17"/>
  <c r="H902" i="17" s="1"/>
  <c r="F901" i="17"/>
  <c r="H901" i="17" s="1"/>
  <c r="F900" i="17"/>
  <c r="H900" i="17" s="1"/>
  <c r="F899" i="17"/>
  <c r="H899" i="17" s="1"/>
  <c r="F898" i="17"/>
  <c r="H898" i="17" s="1"/>
  <c r="F897" i="17"/>
  <c r="H897" i="17" s="1"/>
  <c r="F896" i="17"/>
  <c r="H896" i="17" s="1"/>
  <c r="F895" i="17"/>
  <c r="H895" i="17" s="1"/>
  <c r="F894" i="17"/>
  <c r="H894" i="17" s="1"/>
  <c r="F893" i="17"/>
  <c r="H893" i="17" s="1"/>
  <c r="F892" i="17"/>
  <c r="F886" i="17"/>
  <c r="H886" i="17" s="1"/>
  <c r="F885" i="17"/>
  <c r="H885" i="17" s="1"/>
  <c r="F884" i="17"/>
  <c r="H884" i="17" s="1"/>
  <c r="F883" i="17"/>
  <c r="H883" i="17" s="1"/>
  <c r="F882" i="17"/>
  <c r="H882" i="17" s="1"/>
  <c r="F881" i="17"/>
  <c r="H881" i="17" s="1"/>
  <c r="F880" i="17"/>
  <c r="H880" i="17" s="1"/>
  <c r="F879" i="17"/>
  <c r="H879" i="17" s="1"/>
  <c r="F878" i="17"/>
  <c r="H878" i="17" s="1"/>
  <c r="F877" i="17"/>
  <c r="H877" i="17" s="1"/>
  <c r="F876" i="17"/>
  <c r="H876" i="17" s="1"/>
  <c r="F875" i="17"/>
  <c r="H875" i="17" s="1"/>
  <c r="F874" i="17"/>
  <c r="H874" i="17" s="1"/>
  <c r="F873" i="17"/>
  <c r="H873" i="17" s="1"/>
  <c r="F872" i="17"/>
  <c r="H872" i="17" s="1"/>
  <c r="F871" i="17"/>
  <c r="H871" i="17" s="1"/>
  <c r="F870" i="17"/>
  <c r="H870" i="17" s="1"/>
  <c r="F869" i="17"/>
  <c r="H869" i="17" s="1"/>
  <c r="F863" i="17"/>
  <c r="H863" i="17" s="1"/>
  <c r="F862" i="17"/>
  <c r="H862" i="17" s="1"/>
  <c r="F861" i="17"/>
  <c r="H861" i="17" s="1"/>
  <c r="F860" i="17"/>
  <c r="H860" i="17" s="1"/>
  <c r="F859" i="17"/>
  <c r="H859" i="17" s="1"/>
  <c r="F858" i="17"/>
  <c r="H858" i="17" s="1"/>
  <c r="F857" i="17"/>
  <c r="H857" i="17" s="1"/>
  <c r="F856" i="17"/>
  <c r="H856" i="17" s="1"/>
  <c r="F855" i="17"/>
  <c r="H855" i="17" s="1"/>
  <c r="F854" i="17"/>
  <c r="H854" i="17" s="1"/>
  <c r="F853" i="17"/>
  <c r="H853" i="17" s="1"/>
  <c r="F852" i="17"/>
  <c r="H852" i="17" s="1"/>
  <c r="F851" i="17"/>
  <c r="H851" i="17" s="1"/>
  <c r="F850" i="17"/>
  <c r="H850" i="17" s="1"/>
  <c r="F849" i="17"/>
  <c r="H849" i="17" s="1"/>
  <c r="F848" i="17"/>
  <c r="H848" i="17" s="1"/>
  <c r="F847" i="17"/>
  <c r="H847" i="17" s="1"/>
  <c r="F846" i="17"/>
  <c r="H846" i="17" s="1"/>
  <c r="F840" i="17"/>
  <c r="H840" i="17" s="1"/>
  <c r="F839" i="17"/>
  <c r="H839" i="17" s="1"/>
  <c r="F838" i="17"/>
  <c r="H838" i="17" s="1"/>
  <c r="F837" i="17"/>
  <c r="H837" i="17" s="1"/>
  <c r="F836" i="17"/>
  <c r="H836" i="17" s="1"/>
  <c r="F835" i="17"/>
  <c r="H835" i="17" s="1"/>
  <c r="F834" i="17"/>
  <c r="H834" i="17" s="1"/>
  <c r="F833" i="17"/>
  <c r="H833" i="17" s="1"/>
  <c r="F832" i="17"/>
  <c r="H832" i="17" s="1"/>
  <c r="F831" i="17"/>
  <c r="H831" i="17" s="1"/>
  <c r="F830" i="17"/>
  <c r="H830" i="17" s="1"/>
  <c r="F829" i="17"/>
  <c r="H829" i="17" s="1"/>
  <c r="F828" i="17"/>
  <c r="H828" i="17" s="1"/>
  <c r="F827" i="17"/>
  <c r="H827" i="17" s="1"/>
  <c r="F826" i="17"/>
  <c r="H826" i="17" s="1"/>
  <c r="F825" i="17"/>
  <c r="H825" i="17" s="1"/>
  <c r="F824" i="17"/>
  <c r="H824" i="17" s="1"/>
  <c r="F823" i="17"/>
  <c r="H823" i="17" s="1"/>
  <c r="G76" i="17"/>
  <c r="I76" i="17" s="1"/>
  <c r="AB76" i="17"/>
  <c r="G1226" i="17" l="1"/>
  <c r="E1264" i="17"/>
  <c r="G1287" i="17"/>
  <c r="E1310" i="17"/>
  <c r="G1333" i="17"/>
  <c r="S1287" i="17"/>
  <c r="G1246" i="17"/>
  <c r="G1264" i="17" s="1"/>
  <c r="H1264" i="17" s="1"/>
  <c r="U1269" i="17"/>
  <c r="U1287" i="17" s="1"/>
  <c r="V1287" i="17" s="1"/>
  <c r="G1292" i="17"/>
  <c r="G1310" i="17" s="1"/>
  <c r="U1315" i="17"/>
  <c r="V1333" i="17" s="1"/>
  <c r="W1333" i="17" s="1"/>
  <c r="E1287" i="17"/>
  <c r="H1287" i="17" s="1"/>
  <c r="E1333" i="17"/>
  <c r="H1333" i="17" s="1"/>
  <c r="U1246" i="17"/>
  <c r="U1264" i="17" s="1"/>
  <c r="V1264" i="17" s="1"/>
  <c r="U1292" i="17"/>
  <c r="U1310" i="17" s="1"/>
  <c r="V1310" i="17" s="1"/>
  <c r="U1203" i="17"/>
  <c r="S1180" i="17"/>
  <c r="D1462" i="17"/>
  <c r="S1203" i="17"/>
  <c r="S1157" i="17"/>
  <c r="G1180" i="17"/>
  <c r="U1157" i="17"/>
  <c r="G1203" i="17"/>
  <c r="G1157" i="17"/>
  <c r="E1157" i="17"/>
  <c r="E1203" i="17"/>
  <c r="T1416" i="17"/>
  <c r="U1162" i="17"/>
  <c r="U1180" i="17" s="1"/>
  <c r="U1208" i="17"/>
  <c r="V1226" i="17" s="1"/>
  <c r="W1226" i="17" s="1"/>
  <c r="E1180" i="17"/>
  <c r="E1226" i="17"/>
  <c r="H1226" i="17" s="1"/>
  <c r="T1439" i="17"/>
  <c r="F1485" i="17"/>
  <c r="T1462" i="17"/>
  <c r="F1444" i="17"/>
  <c r="F1462" i="17" s="1"/>
  <c r="G1462" i="17" s="1"/>
  <c r="V1467" i="17"/>
  <c r="V1485" i="17" s="1"/>
  <c r="W1485" i="17" s="1"/>
  <c r="D1485" i="17"/>
  <c r="V1444" i="17"/>
  <c r="V1462" i="17" s="1"/>
  <c r="W1462" i="17" s="1"/>
  <c r="F1439" i="17"/>
  <c r="D1416" i="17"/>
  <c r="T1393" i="17"/>
  <c r="F1393" i="17"/>
  <c r="T1370" i="17"/>
  <c r="D1370" i="17"/>
  <c r="F1352" i="17"/>
  <c r="F1370" i="17" s="1"/>
  <c r="V1375" i="17"/>
  <c r="V1393" i="17" s="1"/>
  <c r="F1398" i="17"/>
  <c r="F1416" i="17" s="1"/>
  <c r="V1421" i="17"/>
  <c r="V1439" i="17" s="1"/>
  <c r="W1439" i="17" s="1"/>
  <c r="D1393" i="17"/>
  <c r="D1439" i="17"/>
  <c r="V1352" i="17"/>
  <c r="V1370" i="17" s="1"/>
  <c r="W1370" i="17" s="1"/>
  <c r="V1398" i="17"/>
  <c r="V1416" i="17" s="1"/>
  <c r="G1072" i="17"/>
  <c r="F956" i="17"/>
  <c r="T1118" i="17"/>
  <c r="U1095" i="17"/>
  <c r="H938" i="17"/>
  <c r="S1049" i="17"/>
  <c r="H841" i="17"/>
  <c r="U1072" i="17"/>
  <c r="U1031" i="17"/>
  <c r="U1049" i="17" s="1"/>
  <c r="S1072" i="17"/>
  <c r="U1100" i="17"/>
  <c r="V1118" i="17" s="1"/>
  <c r="F841" i="17"/>
  <c r="U887" i="17"/>
  <c r="U956" i="17"/>
  <c r="U864" i="17"/>
  <c r="W869" i="17"/>
  <c r="W887" i="17" s="1"/>
  <c r="W938" i="17"/>
  <c r="W956" i="17" s="1"/>
  <c r="S1095" i="17"/>
  <c r="G1118" i="17"/>
  <c r="G1049" i="17"/>
  <c r="E1049" i="17"/>
  <c r="E1072" i="17"/>
  <c r="G1095" i="17"/>
  <c r="E1118" i="17"/>
  <c r="E1095" i="17"/>
  <c r="W1002" i="17"/>
  <c r="W841" i="17"/>
  <c r="W864" i="17"/>
  <c r="W933" i="17"/>
  <c r="W910" i="17"/>
  <c r="W979" i="17"/>
  <c r="U841" i="17"/>
  <c r="U933" i="17"/>
  <c r="U910" i="17"/>
  <c r="U1002" i="17"/>
  <c r="U979" i="17"/>
  <c r="H956" i="17"/>
  <c r="F933" i="17"/>
  <c r="H1002" i="17"/>
  <c r="H979" i="17"/>
  <c r="H915" i="17"/>
  <c r="H933" i="17" s="1"/>
  <c r="F1002" i="17"/>
  <c r="F979" i="17"/>
  <c r="F910" i="17"/>
  <c r="H892" i="17"/>
  <c r="H910" i="17" s="1"/>
  <c r="H887" i="17"/>
  <c r="F887" i="17"/>
  <c r="H864" i="17"/>
  <c r="F864" i="17"/>
  <c r="W147" i="33"/>
  <c r="H1310" i="17" l="1"/>
  <c r="V1203" i="17"/>
  <c r="V1180" i="17"/>
  <c r="H1180" i="17"/>
  <c r="V1157" i="17"/>
  <c r="H1072" i="17"/>
  <c r="W1393" i="17"/>
  <c r="G1485" i="17"/>
  <c r="W1416" i="17"/>
  <c r="H1203" i="17"/>
  <c r="G1416" i="17"/>
  <c r="H1157" i="17"/>
  <c r="G1439" i="17"/>
  <c r="G1393" i="17"/>
  <c r="G1370" i="17"/>
  <c r="I956" i="17"/>
  <c r="X887" i="17"/>
  <c r="V1072" i="17"/>
  <c r="W1118" i="17"/>
  <c r="X864" i="17"/>
  <c r="X956" i="17"/>
  <c r="V1095" i="17"/>
  <c r="I910" i="17"/>
  <c r="V1049" i="17"/>
  <c r="X979" i="17"/>
  <c r="X841" i="17"/>
  <c r="H1118" i="17"/>
  <c r="I933" i="17"/>
  <c r="H1095" i="17"/>
  <c r="I841" i="17"/>
  <c r="I979" i="17"/>
  <c r="H1049" i="17"/>
  <c r="X1002" i="17"/>
  <c r="X910" i="17"/>
  <c r="X933" i="17"/>
  <c r="I1002" i="17"/>
  <c r="I887" i="17"/>
  <c r="I864" i="17"/>
  <c r="U197" i="33"/>
  <c r="C197" i="33"/>
  <c r="W196" i="33"/>
  <c r="X196" i="33" s="1"/>
  <c r="E196" i="33"/>
  <c r="F196" i="33" s="1"/>
  <c r="W195" i="33"/>
  <c r="X195" i="33" s="1"/>
  <c r="E195" i="33"/>
  <c r="F195" i="33" s="1"/>
  <c r="W194" i="33"/>
  <c r="X194" i="33" s="1"/>
  <c r="E194" i="33"/>
  <c r="F194" i="33" s="1"/>
  <c r="W193" i="33"/>
  <c r="X193" i="33" s="1"/>
  <c r="E193" i="33"/>
  <c r="F193" i="33" s="1"/>
  <c r="W192" i="33"/>
  <c r="X192" i="33" s="1"/>
  <c r="E192" i="33"/>
  <c r="F192" i="33" s="1"/>
  <c r="W191" i="33"/>
  <c r="X191" i="33" s="1"/>
  <c r="E191" i="33"/>
  <c r="F191" i="33" s="1"/>
  <c r="W190" i="33"/>
  <c r="X190" i="33" s="1"/>
  <c r="E190" i="33"/>
  <c r="F190" i="33" s="1"/>
  <c r="W189" i="33"/>
  <c r="X189" i="33" s="1"/>
  <c r="E189" i="33"/>
  <c r="F189" i="33" s="1"/>
  <c r="W188" i="33"/>
  <c r="X188" i="33" s="1"/>
  <c r="E188" i="33"/>
  <c r="F188" i="33" s="1"/>
  <c r="W187" i="33"/>
  <c r="X187" i="33" s="1"/>
  <c r="E187" i="33"/>
  <c r="F187" i="33" s="1"/>
  <c r="W186" i="33"/>
  <c r="X186" i="33" s="1"/>
  <c r="E186" i="33"/>
  <c r="F186" i="33" s="1"/>
  <c r="W185" i="33"/>
  <c r="X185" i="33" s="1"/>
  <c r="E185" i="33"/>
  <c r="F185" i="33" s="1"/>
  <c r="W184" i="33"/>
  <c r="X184" i="33" s="1"/>
  <c r="E184" i="33"/>
  <c r="F184" i="33" s="1"/>
  <c r="W183" i="33"/>
  <c r="X183" i="33" s="1"/>
  <c r="E183" i="33"/>
  <c r="F183" i="33" s="1"/>
  <c r="W182" i="33"/>
  <c r="X182" i="33" s="1"/>
  <c r="E182" i="33"/>
  <c r="F182" i="33" s="1"/>
  <c r="W181" i="33"/>
  <c r="X181" i="33" s="1"/>
  <c r="E181" i="33"/>
  <c r="F181" i="33" s="1"/>
  <c r="W180" i="33"/>
  <c r="X180" i="33" s="1"/>
  <c r="E180" i="33"/>
  <c r="F180" i="33" s="1"/>
  <c r="W179" i="33"/>
  <c r="W197" i="33" s="1"/>
  <c r="X197" i="33" s="1"/>
  <c r="E179" i="33"/>
  <c r="U175" i="33"/>
  <c r="C175" i="33"/>
  <c r="W174" i="33"/>
  <c r="X174" i="33" s="1"/>
  <c r="E174" i="33"/>
  <c r="F174" i="33" s="1"/>
  <c r="W173" i="33"/>
  <c r="X173" i="33" s="1"/>
  <c r="E173" i="33"/>
  <c r="F173" i="33" s="1"/>
  <c r="W172" i="33"/>
  <c r="X172" i="33" s="1"/>
  <c r="E172" i="33"/>
  <c r="F172" i="33" s="1"/>
  <c r="W171" i="33"/>
  <c r="X171" i="33" s="1"/>
  <c r="E171" i="33"/>
  <c r="F171" i="33" s="1"/>
  <c r="W170" i="33"/>
  <c r="X170" i="33" s="1"/>
  <c r="E170" i="33"/>
  <c r="F170" i="33" s="1"/>
  <c r="W169" i="33"/>
  <c r="X169" i="33" s="1"/>
  <c r="E169" i="33"/>
  <c r="F169" i="33" s="1"/>
  <c r="W168" i="33"/>
  <c r="X168" i="33" s="1"/>
  <c r="E168" i="33"/>
  <c r="F168" i="33" s="1"/>
  <c r="W167" i="33"/>
  <c r="X167" i="33" s="1"/>
  <c r="E167" i="33"/>
  <c r="F167" i="33" s="1"/>
  <c r="W166" i="33"/>
  <c r="X166" i="33" s="1"/>
  <c r="E166" i="33"/>
  <c r="F166" i="33" s="1"/>
  <c r="W165" i="33"/>
  <c r="X165" i="33" s="1"/>
  <c r="E165" i="33"/>
  <c r="F165" i="33" s="1"/>
  <c r="W164" i="33"/>
  <c r="X164" i="33" s="1"/>
  <c r="E164" i="33"/>
  <c r="F164" i="33" s="1"/>
  <c r="W163" i="33"/>
  <c r="X163" i="33" s="1"/>
  <c r="E163" i="33"/>
  <c r="F163" i="33" s="1"/>
  <c r="W162" i="33"/>
  <c r="X162" i="33" s="1"/>
  <c r="E162" i="33"/>
  <c r="F162" i="33" s="1"/>
  <c r="W161" i="33"/>
  <c r="X161" i="33" s="1"/>
  <c r="E161" i="33"/>
  <c r="F161" i="33" s="1"/>
  <c r="W160" i="33"/>
  <c r="X160" i="33" s="1"/>
  <c r="E160" i="33"/>
  <c r="F160" i="33" s="1"/>
  <c r="W159" i="33"/>
  <c r="X159" i="33" s="1"/>
  <c r="E159" i="33"/>
  <c r="F159" i="33" s="1"/>
  <c r="W158" i="33"/>
  <c r="X158" i="33" s="1"/>
  <c r="E158" i="33"/>
  <c r="F158" i="33" s="1"/>
  <c r="W157" i="33"/>
  <c r="X157" i="33" s="1"/>
  <c r="E157" i="33"/>
  <c r="E175" i="33" s="1"/>
  <c r="F175" i="33" s="1"/>
  <c r="U152" i="33"/>
  <c r="W151" i="33"/>
  <c r="X151" i="33" s="1"/>
  <c r="W150" i="33"/>
  <c r="X150" i="33" s="1"/>
  <c r="W149" i="33"/>
  <c r="X149" i="33" s="1"/>
  <c r="W148" i="33"/>
  <c r="X148" i="33" s="1"/>
  <c r="X147" i="33"/>
  <c r="W146" i="33"/>
  <c r="X146" i="33" s="1"/>
  <c r="W145" i="33"/>
  <c r="X145" i="33" s="1"/>
  <c r="W144" i="33"/>
  <c r="X144" i="33" s="1"/>
  <c r="W143" i="33"/>
  <c r="X143" i="33" s="1"/>
  <c r="W142" i="33"/>
  <c r="X142" i="33" s="1"/>
  <c r="W141" i="33"/>
  <c r="X141" i="33" s="1"/>
  <c r="W140" i="33"/>
  <c r="X140" i="33" s="1"/>
  <c r="X139" i="33"/>
  <c r="W139" i="33"/>
  <c r="W138" i="33"/>
  <c r="X138" i="33" s="1"/>
  <c r="W137" i="33"/>
  <c r="X137" i="33" s="1"/>
  <c r="W136" i="33"/>
  <c r="X136" i="33" s="1"/>
  <c r="W135" i="33"/>
  <c r="X135" i="33" s="1"/>
  <c r="W134" i="33"/>
  <c r="U130" i="33"/>
  <c r="W129" i="33"/>
  <c r="X129" i="33" s="1"/>
  <c r="W128" i="33"/>
  <c r="X128" i="33" s="1"/>
  <c r="W127" i="33"/>
  <c r="X127" i="33" s="1"/>
  <c r="W126" i="33"/>
  <c r="X126" i="33" s="1"/>
  <c r="W125" i="33"/>
  <c r="X125" i="33" s="1"/>
  <c r="W124" i="33"/>
  <c r="X124" i="33" s="1"/>
  <c r="W123" i="33"/>
  <c r="X123" i="33" s="1"/>
  <c r="W122" i="33"/>
  <c r="X122" i="33" s="1"/>
  <c r="W121" i="33"/>
  <c r="X121" i="33" s="1"/>
  <c r="W120" i="33"/>
  <c r="X120" i="33" s="1"/>
  <c r="W119" i="33"/>
  <c r="X119" i="33" s="1"/>
  <c r="W118" i="33"/>
  <c r="X118" i="33" s="1"/>
  <c r="W117" i="33"/>
  <c r="X117" i="33" s="1"/>
  <c r="W116" i="33"/>
  <c r="X116" i="33" s="1"/>
  <c r="W115" i="33"/>
  <c r="X115" i="33" s="1"/>
  <c r="W114" i="33"/>
  <c r="X114" i="33" s="1"/>
  <c r="W113" i="33"/>
  <c r="X113" i="33" s="1"/>
  <c r="W112" i="33"/>
  <c r="C152" i="33"/>
  <c r="E151" i="33"/>
  <c r="F151" i="33" s="1"/>
  <c r="F150" i="33"/>
  <c r="E150" i="33"/>
  <c r="E149" i="33"/>
  <c r="F149" i="33" s="1"/>
  <c r="F148" i="33"/>
  <c r="E148" i="33"/>
  <c r="E147" i="33"/>
  <c r="F147" i="33" s="1"/>
  <c r="F146" i="33"/>
  <c r="E146" i="33"/>
  <c r="E145" i="33"/>
  <c r="F145" i="33" s="1"/>
  <c r="E144" i="33"/>
  <c r="F144" i="33" s="1"/>
  <c r="E143" i="33"/>
  <c r="F143" i="33" s="1"/>
  <c r="E142" i="33"/>
  <c r="F142" i="33" s="1"/>
  <c r="E141" i="33"/>
  <c r="F141" i="33" s="1"/>
  <c r="E140" i="33"/>
  <c r="F140" i="33" s="1"/>
  <c r="E139" i="33"/>
  <c r="F139" i="33" s="1"/>
  <c r="F138" i="33"/>
  <c r="E138" i="33"/>
  <c r="E137" i="33"/>
  <c r="F137" i="33" s="1"/>
  <c r="E136" i="33"/>
  <c r="F136" i="33" s="1"/>
  <c r="E135" i="33"/>
  <c r="E134" i="33"/>
  <c r="F134" i="33" s="1"/>
  <c r="F129" i="33"/>
  <c r="F121" i="33"/>
  <c r="F113" i="33"/>
  <c r="C130" i="33"/>
  <c r="E129" i="33"/>
  <c r="E128" i="33"/>
  <c r="F128" i="33" s="1"/>
  <c r="E127" i="33"/>
  <c r="F127" i="33" s="1"/>
  <c r="E126" i="33"/>
  <c r="F126" i="33" s="1"/>
  <c r="E125" i="33"/>
  <c r="F125" i="33" s="1"/>
  <c r="E124" i="33"/>
  <c r="F124" i="33" s="1"/>
  <c r="E123" i="33"/>
  <c r="F123" i="33" s="1"/>
  <c r="E122" i="33"/>
  <c r="F122" i="33" s="1"/>
  <c r="E121" i="33"/>
  <c r="E120" i="33"/>
  <c r="F120" i="33" s="1"/>
  <c r="E119" i="33"/>
  <c r="F119" i="33" s="1"/>
  <c r="E118" i="33"/>
  <c r="F118" i="33" s="1"/>
  <c r="E117" i="33"/>
  <c r="F117" i="33" s="1"/>
  <c r="E116" i="33"/>
  <c r="F116" i="33" s="1"/>
  <c r="E115" i="33"/>
  <c r="F115" i="33" s="1"/>
  <c r="E114" i="33"/>
  <c r="F114" i="33" s="1"/>
  <c r="E113" i="33"/>
  <c r="E112" i="33"/>
  <c r="F112" i="33" s="1"/>
  <c r="U107" i="52"/>
  <c r="W107" i="52" s="1"/>
  <c r="X107" i="52" s="1"/>
  <c r="W106" i="52"/>
  <c r="X106" i="52" s="1"/>
  <c r="U106" i="52"/>
  <c r="U105" i="52"/>
  <c r="U104" i="52"/>
  <c r="U103" i="52"/>
  <c r="W103" i="52" s="1"/>
  <c r="X103" i="52" s="1"/>
  <c r="W102" i="52"/>
  <c r="X102" i="52" s="1"/>
  <c r="U102" i="52"/>
  <c r="U101" i="52"/>
  <c r="U100" i="52"/>
  <c r="U99" i="52"/>
  <c r="W99" i="52" s="1"/>
  <c r="X99" i="52" s="1"/>
  <c r="W98" i="52"/>
  <c r="X98" i="52" s="1"/>
  <c r="U98" i="52"/>
  <c r="U97" i="52"/>
  <c r="U96" i="52"/>
  <c r="U95" i="52"/>
  <c r="W95" i="52" s="1"/>
  <c r="X95" i="52" s="1"/>
  <c r="W94" i="52"/>
  <c r="X94" i="52" s="1"/>
  <c r="U94" i="52"/>
  <c r="U93" i="52"/>
  <c r="U92" i="52"/>
  <c r="U91" i="52"/>
  <c r="W91" i="52" s="1"/>
  <c r="X91" i="52" s="1"/>
  <c r="W90" i="52"/>
  <c r="U90" i="52"/>
  <c r="U108" i="52" s="1"/>
  <c r="U85" i="52"/>
  <c r="U84" i="52"/>
  <c r="W84" i="52" s="1"/>
  <c r="X84" i="52" s="1"/>
  <c r="W83" i="52"/>
  <c r="X83" i="52" s="1"/>
  <c r="U83" i="52"/>
  <c r="U82" i="52"/>
  <c r="U81" i="52"/>
  <c r="U80" i="52"/>
  <c r="W80" i="52" s="1"/>
  <c r="X80" i="52" s="1"/>
  <c r="W79" i="52"/>
  <c r="X79" i="52" s="1"/>
  <c r="U79" i="52"/>
  <c r="U78" i="52"/>
  <c r="U77" i="52"/>
  <c r="U76" i="52"/>
  <c r="W76" i="52" s="1"/>
  <c r="X76" i="52" s="1"/>
  <c r="W75" i="52"/>
  <c r="X75" i="52" s="1"/>
  <c r="U75" i="52"/>
  <c r="U74" i="52"/>
  <c r="U73" i="52"/>
  <c r="U72" i="52"/>
  <c r="W72" i="52" s="1"/>
  <c r="X72" i="52" s="1"/>
  <c r="W71" i="52"/>
  <c r="X71" i="52" s="1"/>
  <c r="U71" i="52"/>
  <c r="U70" i="52"/>
  <c r="U86" i="52" s="1"/>
  <c r="U69" i="52"/>
  <c r="U68" i="52"/>
  <c r="W68" i="52" s="1"/>
  <c r="U63" i="52"/>
  <c r="U62" i="52"/>
  <c r="U61" i="52"/>
  <c r="W61" i="52" s="1"/>
  <c r="X61" i="52" s="1"/>
  <c r="W60" i="52"/>
  <c r="X60" i="52" s="1"/>
  <c r="U60" i="52"/>
  <c r="U59" i="52"/>
  <c r="U58" i="52"/>
  <c r="U57" i="52"/>
  <c r="W57" i="52" s="1"/>
  <c r="X57" i="52" s="1"/>
  <c r="W56" i="52"/>
  <c r="X56" i="52" s="1"/>
  <c r="U56" i="52"/>
  <c r="U55" i="52"/>
  <c r="U54" i="52"/>
  <c r="U53" i="52"/>
  <c r="W53" i="52" s="1"/>
  <c r="X53" i="52" s="1"/>
  <c r="W52" i="52"/>
  <c r="X52" i="52" s="1"/>
  <c r="U52" i="52"/>
  <c r="U51" i="52"/>
  <c r="U50" i="52"/>
  <c r="U49" i="52"/>
  <c r="W49" i="52" s="1"/>
  <c r="X49" i="52" s="1"/>
  <c r="W48" i="52"/>
  <c r="X48" i="52" s="1"/>
  <c r="U48" i="52"/>
  <c r="U47" i="52"/>
  <c r="U46" i="52"/>
  <c r="U64" i="52" s="1"/>
  <c r="W41" i="52"/>
  <c r="X41" i="52" s="1"/>
  <c r="U41" i="52"/>
  <c r="U40" i="52"/>
  <c r="U39" i="52"/>
  <c r="U38" i="52"/>
  <c r="W38" i="52" s="1"/>
  <c r="X38" i="52" s="1"/>
  <c r="W37" i="52"/>
  <c r="X37" i="52" s="1"/>
  <c r="U37" i="52"/>
  <c r="U36" i="52"/>
  <c r="U35" i="52"/>
  <c r="U34" i="52"/>
  <c r="W34" i="52" s="1"/>
  <c r="X34" i="52" s="1"/>
  <c r="W33" i="52"/>
  <c r="X33" i="52" s="1"/>
  <c r="U33" i="52"/>
  <c r="U32" i="52"/>
  <c r="U31" i="52"/>
  <c r="U30" i="52"/>
  <c r="W30" i="52" s="1"/>
  <c r="X30" i="52" s="1"/>
  <c r="W29" i="52"/>
  <c r="X29" i="52" s="1"/>
  <c r="U29" i="52"/>
  <c r="U28" i="52"/>
  <c r="U27" i="52"/>
  <c r="U26" i="52"/>
  <c r="W26" i="52" s="1"/>
  <c r="X26" i="52" s="1"/>
  <c r="W25" i="52"/>
  <c r="X25" i="52" s="1"/>
  <c r="U25" i="52"/>
  <c r="U24" i="52"/>
  <c r="U42" i="52" s="1"/>
  <c r="D107" i="52"/>
  <c r="F107" i="52" s="1"/>
  <c r="G107" i="52" s="1"/>
  <c r="F106" i="52"/>
  <c r="D106" i="52"/>
  <c r="G106" i="52" s="1"/>
  <c r="D105" i="52"/>
  <c r="F104" i="52"/>
  <c r="G104" i="52" s="1"/>
  <c r="D104" i="52"/>
  <c r="D103" i="52"/>
  <c r="F103" i="52" s="1"/>
  <c r="G103" i="52" s="1"/>
  <c r="F102" i="52"/>
  <c r="D102" i="52"/>
  <c r="G102" i="52" s="1"/>
  <c r="D101" i="52"/>
  <c r="F100" i="52"/>
  <c r="G100" i="52" s="1"/>
  <c r="D100" i="52"/>
  <c r="D99" i="52"/>
  <c r="F99" i="52" s="1"/>
  <c r="G99" i="52" s="1"/>
  <c r="F98" i="52"/>
  <c r="D98" i="52"/>
  <c r="G98" i="52" s="1"/>
  <c r="D97" i="52"/>
  <c r="F96" i="52"/>
  <c r="G96" i="52" s="1"/>
  <c r="D96" i="52"/>
  <c r="D95" i="52"/>
  <c r="F95" i="52" s="1"/>
  <c r="G95" i="52" s="1"/>
  <c r="F94" i="52"/>
  <c r="D94" i="52"/>
  <c r="G94" i="52" s="1"/>
  <c r="D93" i="52"/>
  <c r="F92" i="52"/>
  <c r="D92" i="52"/>
  <c r="G92" i="52" s="1"/>
  <c r="D91" i="52"/>
  <c r="F91" i="52" s="1"/>
  <c r="G91" i="52" s="1"/>
  <c r="F90" i="52"/>
  <c r="D90" i="52"/>
  <c r="D108" i="52" s="1"/>
  <c r="D85" i="52"/>
  <c r="F85" i="52" s="1"/>
  <c r="D84" i="52"/>
  <c r="D83" i="52"/>
  <c r="F82" i="52"/>
  <c r="D82" i="52"/>
  <c r="D81" i="52"/>
  <c r="F81" i="52" s="1"/>
  <c r="D80" i="52"/>
  <c r="F80" i="52" s="1"/>
  <c r="G80" i="52" s="1"/>
  <c r="D79" i="52"/>
  <c r="F79" i="52" s="1"/>
  <c r="G79" i="52" s="1"/>
  <c r="D78" i="52"/>
  <c r="D77" i="52"/>
  <c r="F77" i="52" s="1"/>
  <c r="D76" i="52"/>
  <c r="F76" i="52" s="1"/>
  <c r="G76" i="52" s="1"/>
  <c r="F75" i="52"/>
  <c r="G75" i="52" s="1"/>
  <c r="D75" i="52"/>
  <c r="D74" i="52"/>
  <c r="F74" i="52" s="1"/>
  <c r="D73" i="52"/>
  <c r="F73" i="52" s="1"/>
  <c r="D72" i="52"/>
  <c r="F72" i="52" s="1"/>
  <c r="G72" i="52" s="1"/>
  <c r="D71" i="52"/>
  <c r="F71" i="52" s="1"/>
  <c r="D70" i="52"/>
  <c r="D69" i="52"/>
  <c r="F69" i="52" s="1"/>
  <c r="D68" i="52"/>
  <c r="D86" i="52" s="1"/>
  <c r="D63" i="52"/>
  <c r="D62" i="52"/>
  <c r="F62" i="52" s="1"/>
  <c r="D61" i="52"/>
  <c r="D60" i="52"/>
  <c r="F60" i="52" s="1"/>
  <c r="G60" i="52" s="1"/>
  <c r="D59" i="52"/>
  <c r="F59" i="52" s="1"/>
  <c r="G59" i="52" s="1"/>
  <c r="D58" i="52"/>
  <c r="F58" i="52" s="1"/>
  <c r="D57" i="52"/>
  <c r="D56" i="52"/>
  <c r="F56" i="52" s="1"/>
  <c r="G56" i="52" s="1"/>
  <c r="F55" i="52"/>
  <c r="G55" i="52" s="1"/>
  <c r="D55" i="52"/>
  <c r="D54" i="52"/>
  <c r="D53" i="52"/>
  <c r="D52" i="52"/>
  <c r="F52" i="52" s="1"/>
  <c r="G52" i="52" s="1"/>
  <c r="D51" i="52"/>
  <c r="D50" i="52"/>
  <c r="D49" i="52"/>
  <c r="D48" i="52"/>
  <c r="F48" i="52" s="1"/>
  <c r="G48" i="52" s="1"/>
  <c r="D47" i="52"/>
  <c r="D46" i="52"/>
  <c r="F46" i="52" s="1"/>
  <c r="G41" i="52"/>
  <c r="G40" i="52"/>
  <c r="G39" i="52"/>
  <c r="G38" i="52"/>
  <c r="G37" i="52"/>
  <c r="G36" i="52"/>
  <c r="G35" i="52"/>
  <c r="G34" i="52"/>
  <c r="G33" i="52"/>
  <c r="G32" i="52"/>
  <c r="G31" i="52"/>
  <c r="G30" i="52"/>
  <c r="G29" i="52"/>
  <c r="G28" i="52"/>
  <c r="G27" i="52"/>
  <c r="G26" i="52"/>
  <c r="G25" i="52"/>
  <c r="G24" i="52"/>
  <c r="G42" i="52"/>
  <c r="F42" i="52"/>
  <c r="D42" i="52"/>
  <c r="F41" i="52"/>
  <c r="F40" i="52"/>
  <c r="F39" i="52"/>
  <c r="F38" i="52"/>
  <c r="F37" i="52"/>
  <c r="F36" i="52"/>
  <c r="F35" i="52"/>
  <c r="F34" i="52"/>
  <c r="F33" i="52"/>
  <c r="F32" i="52"/>
  <c r="F31" i="52"/>
  <c r="F30" i="52"/>
  <c r="F29" i="52"/>
  <c r="F28" i="52"/>
  <c r="F27" i="52"/>
  <c r="F26" i="52"/>
  <c r="F25" i="52"/>
  <c r="F24" i="52"/>
  <c r="D41" i="52"/>
  <c r="D40" i="52"/>
  <c r="D39" i="52"/>
  <c r="D38" i="52"/>
  <c r="D37" i="52"/>
  <c r="D36" i="52"/>
  <c r="D35" i="52"/>
  <c r="D34" i="52"/>
  <c r="D33" i="52"/>
  <c r="D32" i="52"/>
  <c r="D31" i="52"/>
  <c r="D30" i="52"/>
  <c r="D29" i="52"/>
  <c r="D28" i="52"/>
  <c r="D27" i="52"/>
  <c r="D26" i="52"/>
  <c r="D25" i="52"/>
  <c r="D24" i="52"/>
  <c r="W324" i="51"/>
  <c r="W323" i="51"/>
  <c r="W322" i="51"/>
  <c r="Y322" i="51" s="1"/>
  <c r="Z322" i="51" s="1"/>
  <c r="W321" i="51"/>
  <c r="Y321" i="51" s="1"/>
  <c r="W320" i="51"/>
  <c r="Y320" i="51" s="1"/>
  <c r="W319" i="51"/>
  <c r="Y319" i="51" s="1"/>
  <c r="W318" i="51"/>
  <c r="W317" i="51"/>
  <c r="Y317" i="51" s="1"/>
  <c r="W316" i="51"/>
  <c r="W315" i="51"/>
  <c r="W314" i="51"/>
  <c r="W313" i="51"/>
  <c r="Y313" i="51" s="1"/>
  <c r="W312" i="51"/>
  <c r="Y312" i="51" s="1"/>
  <c r="W311" i="51"/>
  <c r="Y311" i="51" s="1"/>
  <c r="W310" i="51"/>
  <c r="W309" i="51"/>
  <c r="Y309" i="51" s="1"/>
  <c r="W308" i="51"/>
  <c r="W307" i="51"/>
  <c r="W302" i="51"/>
  <c r="Y302" i="51" s="1"/>
  <c r="W301" i="51"/>
  <c r="W300" i="51"/>
  <c r="W299" i="51"/>
  <c r="Y299" i="51" s="1"/>
  <c r="W298" i="51"/>
  <c r="Y298" i="51" s="1"/>
  <c r="Z298" i="51" s="1"/>
  <c r="W297" i="51"/>
  <c r="W296" i="51"/>
  <c r="Y296" i="51" s="1"/>
  <c r="W295" i="51"/>
  <c r="Y295" i="51" s="1"/>
  <c r="W294" i="51"/>
  <c r="Y294" i="51" s="1"/>
  <c r="Z294" i="51" s="1"/>
  <c r="W293" i="51"/>
  <c r="W292" i="51"/>
  <c r="W291" i="51"/>
  <c r="Y291" i="51" s="1"/>
  <c r="W290" i="51"/>
  <c r="Y290" i="51" s="1"/>
  <c r="Z290" i="51" s="1"/>
  <c r="W289" i="51"/>
  <c r="Y288" i="51"/>
  <c r="W288" i="51"/>
  <c r="W287" i="51"/>
  <c r="Y287" i="51" s="1"/>
  <c r="W286" i="51"/>
  <c r="Y286" i="51" s="1"/>
  <c r="Z286" i="51" s="1"/>
  <c r="W285" i="51"/>
  <c r="W280" i="51"/>
  <c r="Y280" i="51" s="1"/>
  <c r="W279" i="51"/>
  <c r="Y279" i="51" s="1"/>
  <c r="W278" i="51"/>
  <c r="W277" i="51"/>
  <c r="W276" i="51"/>
  <c r="Y276" i="51" s="1"/>
  <c r="W275" i="51"/>
  <c r="Y275" i="51" s="1"/>
  <c r="W274" i="51"/>
  <c r="Y273" i="51"/>
  <c r="W273" i="51"/>
  <c r="W272" i="51"/>
  <c r="Y272" i="51" s="1"/>
  <c r="W271" i="51"/>
  <c r="Y271" i="51" s="1"/>
  <c r="W270" i="51"/>
  <c r="W269" i="51"/>
  <c r="W268" i="51"/>
  <c r="Y268" i="51" s="1"/>
  <c r="W267" i="51"/>
  <c r="Y267" i="51" s="1"/>
  <c r="W266" i="51"/>
  <c r="W265" i="51"/>
  <c r="Y265" i="51" s="1"/>
  <c r="W264" i="51"/>
  <c r="Y264" i="51" s="1"/>
  <c r="W263" i="51"/>
  <c r="Y263" i="51" s="1"/>
  <c r="W258" i="51"/>
  <c r="Y258" i="51" s="1"/>
  <c r="W257" i="51"/>
  <c r="Y257" i="51" s="1"/>
  <c r="W256" i="51"/>
  <c r="W255" i="51"/>
  <c r="Y255" i="51" s="1"/>
  <c r="W254" i="51"/>
  <c r="Y254" i="51" s="1"/>
  <c r="W253" i="51"/>
  <c r="Y253" i="51" s="1"/>
  <c r="W252" i="51"/>
  <c r="W251" i="51"/>
  <c r="Y251" i="51" s="1"/>
  <c r="W250" i="51"/>
  <c r="Y250" i="51" s="1"/>
  <c r="W249" i="51"/>
  <c r="Y249" i="51" s="1"/>
  <c r="W248" i="51"/>
  <c r="W247" i="51"/>
  <c r="Y247" i="51" s="1"/>
  <c r="W246" i="51"/>
  <c r="Y246" i="51" s="1"/>
  <c r="W245" i="51"/>
  <c r="Y245" i="51" s="1"/>
  <c r="W244" i="51"/>
  <c r="W243" i="51"/>
  <c r="Y243" i="51" s="1"/>
  <c r="W242" i="51"/>
  <c r="Y242" i="51" s="1"/>
  <c r="W241" i="51"/>
  <c r="Y241" i="51" s="1"/>
  <c r="W224" i="51"/>
  <c r="Y224" i="51" s="1"/>
  <c r="Z224" i="51" s="1"/>
  <c r="W223" i="51"/>
  <c r="Y223" i="51" s="1"/>
  <c r="W222" i="51"/>
  <c r="W221" i="51"/>
  <c r="W220" i="51"/>
  <c r="Y220" i="51" s="1"/>
  <c r="W219" i="51"/>
  <c r="Y219" i="51" s="1"/>
  <c r="W218" i="51"/>
  <c r="W217" i="51"/>
  <c r="W216" i="51"/>
  <c r="Y216" i="51" s="1"/>
  <c r="Z216" i="51" s="1"/>
  <c r="Y215" i="51"/>
  <c r="W215" i="51"/>
  <c r="W214" i="51"/>
  <c r="W213" i="51"/>
  <c r="Z212" i="51"/>
  <c r="W212" i="51"/>
  <c r="Y212" i="51" s="1"/>
  <c r="W211" i="51"/>
  <c r="W210" i="51"/>
  <c r="W209" i="51"/>
  <c r="W208" i="51"/>
  <c r="Y208" i="51" s="1"/>
  <c r="Z208" i="51" s="1"/>
  <c r="W207" i="51"/>
  <c r="Y207" i="51" s="1"/>
  <c r="W202" i="51"/>
  <c r="Y202" i="51" s="1"/>
  <c r="W201" i="51"/>
  <c r="Y201" i="51" s="1"/>
  <c r="W200" i="51"/>
  <c r="Y200" i="51" s="1"/>
  <c r="W199" i="51"/>
  <c r="W198" i="51"/>
  <c r="Y198" i="51" s="1"/>
  <c r="W197" i="51"/>
  <c r="Y197" i="51" s="1"/>
  <c r="W196" i="51"/>
  <c r="Y196" i="51" s="1"/>
  <c r="W195" i="51"/>
  <c r="W194" i="51"/>
  <c r="Y194" i="51" s="1"/>
  <c r="W193" i="51"/>
  <c r="Y193" i="51" s="1"/>
  <c r="W192" i="51"/>
  <c r="Y192" i="51" s="1"/>
  <c r="W191" i="51"/>
  <c r="W190" i="51"/>
  <c r="Y190" i="51" s="1"/>
  <c r="W189" i="51"/>
  <c r="Y189" i="51" s="1"/>
  <c r="W188" i="51"/>
  <c r="Y188" i="51" s="1"/>
  <c r="W187" i="51"/>
  <c r="W186" i="51"/>
  <c r="Y186" i="51" s="1"/>
  <c r="W185" i="51"/>
  <c r="Y185" i="51" s="1"/>
  <c r="W180" i="51"/>
  <c r="W179" i="51"/>
  <c r="W178" i="51"/>
  <c r="Y177" i="51"/>
  <c r="W177" i="51"/>
  <c r="W176" i="51"/>
  <c r="W175" i="51"/>
  <c r="Y175" i="51" s="1"/>
  <c r="W174" i="51"/>
  <c r="W173" i="51"/>
  <c r="W172" i="51"/>
  <c r="W171" i="51"/>
  <c r="W170" i="51"/>
  <c r="W169" i="51"/>
  <c r="Y169" i="51" s="1"/>
  <c r="W168" i="51"/>
  <c r="Y168" i="51" s="1"/>
  <c r="Z168" i="51" s="1"/>
  <c r="W167" i="51"/>
  <c r="Y167" i="51" s="1"/>
  <c r="W166" i="51"/>
  <c r="W165" i="51"/>
  <c r="Y165" i="51" s="1"/>
  <c r="W164" i="51"/>
  <c r="Y164" i="51" s="1"/>
  <c r="Z164" i="51" s="1"/>
  <c r="Y163" i="51"/>
  <c r="W163" i="51"/>
  <c r="W158" i="51"/>
  <c r="Y158" i="51" s="1"/>
  <c r="W157" i="51"/>
  <c r="Y157" i="51" s="1"/>
  <c r="W156" i="51"/>
  <c r="W155" i="51"/>
  <c r="Y155" i="51" s="1"/>
  <c r="W154" i="51"/>
  <c r="Y154" i="51" s="1"/>
  <c r="W153" i="51"/>
  <c r="Y153" i="51" s="1"/>
  <c r="W152" i="51"/>
  <c r="W151" i="51"/>
  <c r="Y151" i="51" s="1"/>
  <c r="W150" i="51"/>
  <c r="Y150" i="51" s="1"/>
  <c r="W149" i="51"/>
  <c r="Y149" i="51" s="1"/>
  <c r="W148" i="51"/>
  <c r="Y148" i="51" s="1"/>
  <c r="W147" i="51"/>
  <c r="Y147" i="51" s="1"/>
  <c r="W146" i="51"/>
  <c r="Y146" i="51" s="1"/>
  <c r="W145" i="51"/>
  <c r="Y145" i="51" s="1"/>
  <c r="W144" i="51"/>
  <c r="W143" i="51"/>
  <c r="Y143" i="51" s="1"/>
  <c r="W142" i="51"/>
  <c r="Y142" i="51" s="1"/>
  <c r="W141" i="51"/>
  <c r="Y141" i="51" s="1"/>
  <c r="W129" i="51"/>
  <c r="Y129" i="51" s="1"/>
  <c r="Z129" i="51" s="1"/>
  <c r="W128" i="51"/>
  <c r="Y128" i="51" s="1"/>
  <c r="W127" i="51"/>
  <c r="W126" i="51"/>
  <c r="W125" i="51"/>
  <c r="Y125" i="51" s="1"/>
  <c r="W124" i="51"/>
  <c r="Y124" i="51" s="1"/>
  <c r="W123" i="51"/>
  <c r="W122" i="51"/>
  <c r="W121" i="51"/>
  <c r="Y121" i="51" s="1"/>
  <c r="W120" i="51"/>
  <c r="W119" i="51"/>
  <c r="Y119" i="51" s="1"/>
  <c r="W118" i="51"/>
  <c r="W117" i="51"/>
  <c r="W116" i="51"/>
  <c r="W115" i="51"/>
  <c r="W114" i="51"/>
  <c r="W113" i="51"/>
  <c r="W112" i="51"/>
  <c r="W107" i="51"/>
  <c r="Y107" i="51" s="1"/>
  <c r="W106" i="51"/>
  <c r="Y106" i="51" s="1"/>
  <c r="W105" i="51"/>
  <c r="Y105" i="51" s="1"/>
  <c r="W104" i="51"/>
  <c r="W103" i="51"/>
  <c r="Y103" i="51" s="1"/>
  <c r="W102" i="51"/>
  <c r="Y102" i="51" s="1"/>
  <c r="W101" i="51"/>
  <c r="Y101" i="51" s="1"/>
  <c r="W100" i="51"/>
  <c r="W99" i="51"/>
  <c r="W98" i="51"/>
  <c r="Y98" i="51" s="1"/>
  <c r="W97" i="51"/>
  <c r="Y97" i="51" s="1"/>
  <c r="W96" i="51"/>
  <c r="W95" i="51"/>
  <c r="Y95" i="51" s="1"/>
  <c r="W94" i="51"/>
  <c r="Y94" i="51" s="1"/>
  <c r="W93" i="51"/>
  <c r="Y93" i="51" s="1"/>
  <c r="W92" i="51"/>
  <c r="W91" i="51"/>
  <c r="W90" i="51"/>
  <c r="Y90" i="51" s="1"/>
  <c r="W85" i="51"/>
  <c r="W84" i="51"/>
  <c r="W83" i="51"/>
  <c r="Y83" i="51" s="1"/>
  <c r="W82" i="51"/>
  <c r="Y82" i="51" s="1"/>
  <c r="W81" i="51"/>
  <c r="W80" i="51"/>
  <c r="W79" i="51"/>
  <c r="Y79" i="51" s="1"/>
  <c r="W78" i="51"/>
  <c r="W77" i="51"/>
  <c r="W76" i="51"/>
  <c r="W75" i="51"/>
  <c r="Y75" i="51" s="1"/>
  <c r="W74" i="51"/>
  <c r="W73" i="51"/>
  <c r="W72" i="51"/>
  <c r="W71" i="51"/>
  <c r="Y71" i="51" s="1"/>
  <c r="W70" i="51"/>
  <c r="Y70" i="51" s="1"/>
  <c r="W69" i="51"/>
  <c r="W68" i="51"/>
  <c r="W63" i="51"/>
  <c r="Y63" i="51" s="1"/>
  <c r="W62" i="51"/>
  <c r="Y62" i="51" s="1"/>
  <c r="W61" i="51"/>
  <c r="Y61" i="51" s="1"/>
  <c r="W60" i="51"/>
  <c r="W59" i="51"/>
  <c r="Y59" i="51" s="1"/>
  <c r="W58" i="51"/>
  <c r="Y58" i="51" s="1"/>
  <c r="W57" i="51"/>
  <c r="Y57" i="51" s="1"/>
  <c r="W56" i="51"/>
  <c r="W55" i="51"/>
  <c r="Y55" i="51" s="1"/>
  <c r="W54" i="51"/>
  <c r="Y54" i="51" s="1"/>
  <c r="W53" i="51"/>
  <c r="Y53" i="51" s="1"/>
  <c r="W52" i="51"/>
  <c r="W51" i="51"/>
  <c r="Y51" i="51" s="1"/>
  <c r="W50" i="51"/>
  <c r="Y50" i="51" s="1"/>
  <c r="W49" i="51"/>
  <c r="Y49" i="51" s="1"/>
  <c r="W48" i="51"/>
  <c r="W47" i="51"/>
  <c r="Y47" i="51" s="1"/>
  <c r="W46" i="51"/>
  <c r="E324" i="51"/>
  <c r="G324" i="51" s="1"/>
  <c r="E323" i="51"/>
  <c r="G323" i="51" s="1"/>
  <c r="E322" i="51"/>
  <c r="G322" i="51" s="1"/>
  <c r="E321" i="51"/>
  <c r="E320" i="51"/>
  <c r="G320" i="51" s="1"/>
  <c r="E319" i="51"/>
  <c r="G319" i="51" s="1"/>
  <c r="E318" i="51"/>
  <c r="E317" i="51"/>
  <c r="E316" i="51"/>
  <c r="G316" i="51" s="1"/>
  <c r="E315" i="51"/>
  <c r="G315" i="51" s="1"/>
  <c r="E314" i="51"/>
  <c r="G314" i="51" s="1"/>
  <c r="E313" i="51"/>
  <c r="E312" i="51"/>
  <c r="G312" i="51" s="1"/>
  <c r="E311" i="51"/>
  <c r="G311" i="51" s="1"/>
  <c r="E310" i="51"/>
  <c r="E309" i="51"/>
  <c r="E308" i="51"/>
  <c r="G308" i="51" s="1"/>
  <c r="E307" i="51"/>
  <c r="G307" i="51" s="1"/>
  <c r="E302" i="51"/>
  <c r="G302" i="51" s="1"/>
  <c r="E301" i="51"/>
  <c r="G301" i="51" s="1"/>
  <c r="E300" i="51"/>
  <c r="G300" i="51" s="1"/>
  <c r="E299" i="51"/>
  <c r="G299" i="51" s="1"/>
  <c r="E298" i="51"/>
  <c r="G298" i="51" s="1"/>
  <c r="E297" i="51"/>
  <c r="G297" i="51" s="1"/>
  <c r="E296" i="51"/>
  <c r="G296" i="51" s="1"/>
  <c r="E295" i="51"/>
  <c r="G295" i="51" s="1"/>
  <c r="E294" i="51"/>
  <c r="G294" i="51" s="1"/>
  <c r="E293" i="51"/>
  <c r="G293" i="51" s="1"/>
  <c r="E292" i="51"/>
  <c r="G292" i="51" s="1"/>
  <c r="E291" i="51"/>
  <c r="G291" i="51" s="1"/>
  <c r="E290" i="51"/>
  <c r="G290" i="51" s="1"/>
  <c r="E289" i="51"/>
  <c r="G289" i="51" s="1"/>
  <c r="E288" i="51"/>
  <c r="G288" i="51" s="1"/>
  <c r="E287" i="51"/>
  <c r="G287" i="51" s="1"/>
  <c r="E286" i="51"/>
  <c r="G286" i="51" s="1"/>
  <c r="E285" i="51"/>
  <c r="G285" i="51" s="1"/>
  <c r="E280" i="51"/>
  <c r="G280" i="51" s="1"/>
  <c r="E279" i="51"/>
  <c r="G279" i="51" s="1"/>
  <c r="E278" i="51"/>
  <c r="G278" i="51" s="1"/>
  <c r="E277" i="51"/>
  <c r="G277" i="51" s="1"/>
  <c r="E276" i="51"/>
  <c r="E275" i="51"/>
  <c r="G275" i="51" s="1"/>
  <c r="E274" i="51"/>
  <c r="E273" i="51"/>
  <c r="G273" i="51" s="1"/>
  <c r="E272" i="51"/>
  <c r="G272" i="51" s="1"/>
  <c r="E271" i="51"/>
  <c r="E270" i="51"/>
  <c r="G270" i="51" s="1"/>
  <c r="E269" i="51"/>
  <c r="G269" i="51" s="1"/>
  <c r="E268" i="51"/>
  <c r="E267" i="51"/>
  <c r="G267" i="51" s="1"/>
  <c r="E266" i="51"/>
  <c r="G266" i="51" s="1"/>
  <c r="E265" i="51"/>
  <c r="G265" i="51" s="1"/>
  <c r="E264" i="51"/>
  <c r="G264" i="51" s="1"/>
  <c r="E263" i="51"/>
  <c r="E258" i="51"/>
  <c r="G258" i="51" s="1"/>
  <c r="E257" i="51"/>
  <c r="G257" i="51" s="1"/>
  <c r="E256" i="51"/>
  <c r="G256" i="51" s="1"/>
  <c r="E255" i="51"/>
  <c r="G255" i="51" s="1"/>
  <c r="E254" i="51"/>
  <c r="G254" i="51" s="1"/>
  <c r="E253" i="51"/>
  <c r="G253" i="51" s="1"/>
  <c r="E252" i="51"/>
  <c r="G252" i="51" s="1"/>
  <c r="E251" i="51"/>
  <c r="G251" i="51" s="1"/>
  <c r="E250" i="51"/>
  <c r="G250" i="51" s="1"/>
  <c r="E249" i="51"/>
  <c r="G249" i="51" s="1"/>
  <c r="E248" i="51"/>
  <c r="G248" i="51" s="1"/>
  <c r="E247" i="51"/>
  <c r="G247" i="51" s="1"/>
  <c r="E246" i="51"/>
  <c r="G246" i="51" s="1"/>
  <c r="E245" i="51"/>
  <c r="G245" i="51" s="1"/>
  <c r="E244" i="51"/>
  <c r="G244" i="51" s="1"/>
  <c r="E243" i="51"/>
  <c r="G243" i="51" s="1"/>
  <c r="E242" i="51"/>
  <c r="G242" i="51" s="1"/>
  <c r="E241" i="51"/>
  <c r="G241" i="51" s="1"/>
  <c r="E224" i="51"/>
  <c r="E223" i="51"/>
  <c r="E222" i="51"/>
  <c r="E221" i="51"/>
  <c r="G221" i="51" s="1"/>
  <c r="E220" i="51"/>
  <c r="G220" i="51" s="1"/>
  <c r="E219" i="51"/>
  <c r="E218" i="51"/>
  <c r="E217" i="51"/>
  <c r="G217" i="51" s="1"/>
  <c r="E216" i="51"/>
  <c r="G216" i="51" s="1"/>
  <c r="E215" i="51"/>
  <c r="E214" i="51"/>
  <c r="H214" i="51" s="1"/>
  <c r="E213" i="51"/>
  <c r="G213" i="51" s="1"/>
  <c r="E212" i="51"/>
  <c r="G212" i="51" s="1"/>
  <c r="E211" i="51"/>
  <c r="E210" i="51"/>
  <c r="E209" i="51"/>
  <c r="G209" i="51" s="1"/>
  <c r="E208" i="51"/>
  <c r="E207" i="51"/>
  <c r="E202" i="51"/>
  <c r="E201" i="51"/>
  <c r="E200" i="51"/>
  <c r="G200" i="51" s="1"/>
  <c r="E199" i="51"/>
  <c r="G199" i="51" s="1"/>
  <c r="E198" i="51"/>
  <c r="E197" i="51"/>
  <c r="E196" i="51"/>
  <c r="E195" i="51"/>
  <c r="G195" i="51" s="1"/>
  <c r="E194" i="51"/>
  <c r="E193" i="51"/>
  <c r="E192" i="51"/>
  <c r="G192" i="51" s="1"/>
  <c r="E191" i="51"/>
  <c r="G191" i="51" s="1"/>
  <c r="E190" i="51"/>
  <c r="E189" i="51"/>
  <c r="E188" i="51"/>
  <c r="E187" i="51"/>
  <c r="G187" i="51" s="1"/>
  <c r="E186" i="51"/>
  <c r="E185" i="51"/>
  <c r="E180" i="51"/>
  <c r="G180" i="51" s="1"/>
  <c r="E179" i="51"/>
  <c r="G179" i="51" s="1"/>
  <c r="E178" i="51"/>
  <c r="E177" i="51"/>
  <c r="G177" i="51" s="1"/>
  <c r="E176" i="51"/>
  <c r="G176" i="51" s="1"/>
  <c r="E175" i="51"/>
  <c r="E174" i="51"/>
  <c r="E173" i="51"/>
  <c r="E172" i="51"/>
  <c r="G172" i="51" s="1"/>
  <c r="E171" i="51"/>
  <c r="G171" i="51" s="1"/>
  <c r="E170" i="51"/>
  <c r="E169" i="51"/>
  <c r="G169" i="51" s="1"/>
  <c r="E168" i="51"/>
  <c r="G168" i="51" s="1"/>
  <c r="E167" i="51"/>
  <c r="E166" i="51"/>
  <c r="E165" i="51"/>
  <c r="E164" i="51"/>
  <c r="G164" i="51" s="1"/>
  <c r="E163" i="51"/>
  <c r="G163" i="51" s="1"/>
  <c r="E158" i="51"/>
  <c r="G158" i="51" s="1"/>
  <c r="E157" i="51"/>
  <c r="G157" i="51" s="1"/>
  <c r="E156" i="51"/>
  <c r="G156" i="51" s="1"/>
  <c r="E155" i="51"/>
  <c r="G155" i="51" s="1"/>
  <c r="E154" i="51"/>
  <c r="E153" i="51"/>
  <c r="E152" i="51"/>
  <c r="G152" i="51" s="1"/>
  <c r="E151" i="51"/>
  <c r="G151" i="51" s="1"/>
  <c r="E150" i="51"/>
  <c r="E149" i="51"/>
  <c r="G149" i="51" s="1"/>
  <c r="E148" i="51"/>
  <c r="E147" i="51"/>
  <c r="G147" i="51" s="1"/>
  <c r="E146" i="51"/>
  <c r="E145" i="51"/>
  <c r="G145" i="51" s="1"/>
  <c r="E144" i="51"/>
  <c r="G144" i="51" s="1"/>
  <c r="E143" i="51"/>
  <c r="G143" i="51" s="1"/>
  <c r="E142" i="51"/>
  <c r="E141" i="51"/>
  <c r="G141" i="51" s="1"/>
  <c r="G224" i="51"/>
  <c r="G223" i="51"/>
  <c r="G222" i="51"/>
  <c r="G218" i="51"/>
  <c r="H218" i="51" s="1"/>
  <c r="G214" i="51"/>
  <c r="G210" i="51"/>
  <c r="H210" i="51" s="1"/>
  <c r="G202" i="51"/>
  <c r="G194" i="51"/>
  <c r="G186" i="51"/>
  <c r="G154" i="51"/>
  <c r="G148" i="51"/>
  <c r="G146" i="51"/>
  <c r="G142" i="51"/>
  <c r="W152" i="33" l="1"/>
  <c r="X152" i="33" s="1"/>
  <c r="W175" i="33"/>
  <c r="X175" i="33" s="1"/>
  <c r="E197" i="33"/>
  <c r="F197" i="33" s="1"/>
  <c r="F157" i="33"/>
  <c r="X179" i="33"/>
  <c r="F179" i="33"/>
  <c r="W130" i="33"/>
  <c r="X130" i="33" s="1"/>
  <c r="X134" i="33"/>
  <c r="X112" i="33"/>
  <c r="E152" i="33"/>
  <c r="F152" i="33" s="1"/>
  <c r="F135" i="33"/>
  <c r="E130" i="33"/>
  <c r="F130" i="33" s="1"/>
  <c r="X63" i="52"/>
  <c r="X68" i="52"/>
  <c r="W24" i="52"/>
  <c r="X24" i="52" s="1"/>
  <c r="W28" i="52"/>
  <c r="X28" i="52" s="1"/>
  <c r="W32" i="52"/>
  <c r="X32" i="52" s="1"/>
  <c r="W36" i="52"/>
  <c r="X36" i="52" s="1"/>
  <c r="W40" i="52"/>
  <c r="X40" i="52" s="1"/>
  <c r="W47" i="52"/>
  <c r="X47" i="52" s="1"/>
  <c r="W51" i="52"/>
  <c r="X51" i="52" s="1"/>
  <c r="W55" i="52"/>
  <c r="X55" i="52" s="1"/>
  <c r="W59" i="52"/>
  <c r="X59" i="52" s="1"/>
  <c r="W63" i="52"/>
  <c r="W70" i="52"/>
  <c r="W86" i="52" s="1"/>
  <c r="X86" i="52" s="1"/>
  <c r="W74" i="52"/>
  <c r="X74" i="52" s="1"/>
  <c r="W78" i="52"/>
  <c r="X78" i="52" s="1"/>
  <c r="W82" i="52"/>
  <c r="X82" i="52" s="1"/>
  <c r="X90" i="52"/>
  <c r="W93" i="52"/>
  <c r="X93" i="52" s="1"/>
  <c r="W97" i="52"/>
  <c r="X97" i="52" s="1"/>
  <c r="W101" i="52"/>
  <c r="X101" i="52" s="1"/>
  <c r="W105" i="52"/>
  <c r="X105" i="52" s="1"/>
  <c r="W27" i="52"/>
  <c r="X27" i="52" s="1"/>
  <c r="W31" i="52"/>
  <c r="X31" i="52" s="1"/>
  <c r="W35" i="52"/>
  <c r="X35" i="52" s="1"/>
  <c r="W39" i="52"/>
  <c r="X39" i="52" s="1"/>
  <c r="W46" i="52"/>
  <c r="X46" i="52" s="1"/>
  <c r="W50" i="52"/>
  <c r="X50" i="52" s="1"/>
  <c r="W54" i="52"/>
  <c r="X54" i="52" s="1"/>
  <c r="W58" i="52"/>
  <c r="X58" i="52" s="1"/>
  <c r="W62" i="52"/>
  <c r="X62" i="52" s="1"/>
  <c r="W69" i="52"/>
  <c r="X69" i="52" s="1"/>
  <c r="W73" i="52"/>
  <c r="X73" i="52" s="1"/>
  <c r="W77" i="52"/>
  <c r="X77" i="52" s="1"/>
  <c r="W81" i="52"/>
  <c r="X81" i="52" s="1"/>
  <c r="W85" i="52"/>
  <c r="X85" i="52" s="1"/>
  <c r="W92" i="52"/>
  <c r="X92" i="52" s="1"/>
  <c r="W96" i="52"/>
  <c r="X96" i="52" s="1"/>
  <c r="W100" i="52"/>
  <c r="X100" i="52" s="1"/>
  <c r="W104" i="52"/>
  <c r="X104" i="52" s="1"/>
  <c r="G101" i="52"/>
  <c r="G90" i="52"/>
  <c r="F93" i="52"/>
  <c r="F108" i="52" s="1"/>
  <c r="G108" i="52" s="1"/>
  <c r="F97" i="52"/>
  <c r="G97" i="52" s="1"/>
  <c r="F101" i="52"/>
  <c r="F105" i="52"/>
  <c r="G105" i="52" s="1"/>
  <c r="G71" i="52"/>
  <c r="F83" i="52"/>
  <c r="G83" i="52" s="1"/>
  <c r="F70" i="52"/>
  <c r="G70" i="52" s="1"/>
  <c r="G82" i="52"/>
  <c r="G74" i="52"/>
  <c r="F78" i="52"/>
  <c r="G78" i="52" s="1"/>
  <c r="F68" i="52"/>
  <c r="G69" i="52"/>
  <c r="G73" i="52"/>
  <c r="G77" i="52"/>
  <c r="G81" i="52"/>
  <c r="F84" i="52"/>
  <c r="G84" i="52" s="1"/>
  <c r="G85" i="52"/>
  <c r="F51" i="52"/>
  <c r="G51" i="52" s="1"/>
  <c r="F47" i="52"/>
  <c r="G47" i="52" s="1"/>
  <c r="F54" i="52"/>
  <c r="G54" i="52" s="1"/>
  <c r="F63" i="52"/>
  <c r="G63" i="52" s="1"/>
  <c r="G58" i="52"/>
  <c r="D64" i="52"/>
  <c r="F50" i="52"/>
  <c r="G50" i="52" s="1"/>
  <c r="G62" i="52"/>
  <c r="G46" i="52"/>
  <c r="F49" i="52"/>
  <c r="F53" i="52"/>
  <c r="G53" i="52" s="1"/>
  <c r="F57" i="52"/>
  <c r="G57" i="52" s="1"/>
  <c r="F61" i="52"/>
  <c r="G61" i="52" s="1"/>
  <c r="H265" i="51"/>
  <c r="Z83" i="51"/>
  <c r="H273" i="51"/>
  <c r="Z125" i="51"/>
  <c r="Z200" i="51"/>
  <c r="H222" i="51"/>
  <c r="Y113" i="51"/>
  <c r="Z113" i="51" s="1"/>
  <c r="Z254" i="51"/>
  <c r="H276" i="51"/>
  <c r="H224" i="51"/>
  <c r="H217" i="51"/>
  <c r="G276" i="51"/>
  <c r="H266" i="51"/>
  <c r="H289" i="51"/>
  <c r="Y74" i="51"/>
  <c r="Z74" i="51" s="1"/>
  <c r="Y122" i="51"/>
  <c r="Z122" i="51" s="1"/>
  <c r="Y173" i="51"/>
  <c r="Z173" i="51" s="1"/>
  <c r="Z265" i="51"/>
  <c r="Z288" i="51"/>
  <c r="Y314" i="51"/>
  <c r="Z314" i="51" s="1"/>
  <c r="Z47" i="51"/>
  <c r="Z63" i="51"/>
  <c r="Z188" i="51"/>
  <c r="Z242" i="51"/>
  <c r="Z258" i="51"/>
  <c r="Z119" i="51"/>
  <c r="Z271" i="51"/>
  <c r="H209" i="51"/>
  <c r="H221" i="51"/>
  <c r="H269" i="51"/>
  <c r="H293" i="51"/>
  <c r="Y117" i="51"/>
  <c r="Z117" i="51" s="1"/>
  <c r="Y171" i="51"/>
  <c r="Z171" i="51" s="1"/>
  <c r="Z177" i="51"/>
  <c r="Y179" i="51"/>
  <c r="Z179" i="51" s="1"/>
  <c r="Z220" i="51"/>
  <c r="Z51" i="51"/>
  <c r="Z75" i="51"/>
  <c r="Z192" i="51"/>
  <c r="Z246" i="51"/>
  <c r="Z302" i="51"/>
  <c r="Z167" i="51"/>
  <c r="Z59" i="51"/>
  <c r="H213" i="51"/>
  <c r="H264" i="51"/>
  <c r="H270" i="51"/>
  <c r="Z70" i="51"/>
  <c r="Y115" i="51"/>
  <c r="Z115" i="51" s="1"/>
  <c r="Z124" i="51"/>
  <c r="Y126" i="51"/>
  <c r="Z126" i="51" s="1"/>
  <c r="Z175" i="51"/>
  <c r="Z273" i="51"/>
  <c r="Z296" i="51"/>
  <c r="Z320" i="51"/>
  <c r="Z55" i="51"/>
  <c r="Z79" i="51"/>
  <c r="Z121" i="51"/>
  <c r="Z196" i="51"/>
  <c r="Z250" i="51"/>
  <c r="G271" i="51"/>
  <c r="H271" i="51"/>
  <c r="Y84" i="51"/>
  <c r="Z84" i="51" s="1"/>
  <c r="Y118" i="51"/>
  <c r="Z118" i="51" s="1"/>
  <c r="Y156" i="51"/>
  <c r="Z156" i="51"/>
  <c r="Y180" i="51"/>
  <c r="Z180" i="51" s="1"/>
  <c r="Y248" i="51"/>
  <c r="Z248" i="51"/>
  <c r="Y256" i="51"/>
  <c r="Z256" i="51" s="1"/>
  <c r="Y310" i="51"/>
  <c r="Z310" i="51" s="1"/>
  <c r="Y323" i="51"/>
  <c r="Z323" i="51"/>
  <c r="G211" i="51"/>
  <c r="H211" i="51" s="1"/>
  <c r="G219" i="51"/>
  <c r="H219" i="51" s="1"/>
  <c r="G268" i="51"/>
  <c r="H268" i="51"/>
  <c r="Y116" i="51"/>
  <c r="Z116" i="51" s="1"/>
  <c r="Y178" i="51"/>
  <c r="Z178" i="51" s="1"/>
  <c r="Y307" i="51"/>
  <c r="Z307" i="51" s="1"/>
  <c r="H277" i="51"/>
  <c r="H297" i="51"/>
  <c r="Y48" i="51"/>
  <c r="Z48" i="51" s="1"/>
  <c r="Y52" i="51"/>
  <c r="Z52" i="51" s="1"/>
  <c r="Y56" i="51"/>
  <c r="Z56" i="51"/>
  <c r="Y60" i="51"/>
  <c r="Z60" i="51" s="1"/>
  <c r="Y78" i="51"/>
  <c r="Z78" i="51"/>
  <c r="Y114" i="51"/>
  <c r="Z114" i="51" s="1"/>
  <c r="Z165" i="51"/>
  <c r="Y176" i="51"/>
  <c r="Z176" i="51" s="1"/>
  <c r="Z312" i="51"/>
  <c r="Y318" i="51"/>
  <c r="Z318" i="51" s="1"/>
  <c r="Y144" i="51"/>
  <c r="Z144" i="51" s="1"/>
  <c r="Y152" i="51"/>
  <c r="Z152" i="51"/>
  <c r="Y172" i="51"/>
  <c r="Z172" i="51" s="1"/>
  <c r="Y244" i="51"/>
  <c r="Z244" i="51"/>
  <c r="Y252" i="51"/>
  <c r="Z252" i="51" s="1"/>
  <c r="Z148" i="51"/>
  <c r="G215" i="51"/>
  <c r="H215" i="51" s="1"/>
  <c r="H223" i="51"/>
  <c r="Y127" i="51"/>
  <c r="Z127" i="51"/>
  <c r="Y170" i="51"/>
  <c r="Z170" i="51" s="1"/>
  <c r="Y277" i="51"/>
  <c r="Z277" i="51"/>
  <c r="G274" i="51"/>
  <c r="H274" i="51" s="1"/>
  <c r="H285" i="51"/>
  <c r="H301" i="51"/>
  <c r="W130" i="51"/>
  <c r="Y112" i="51"/>
  <c r="Z112" i="51" s="1"/>
  <c r="Y120" i="51"/>
  <c r="Z120" i="51"/>
  <c r="Y174" i="51"/>
  <c r="Z174" i="51" s="1"/>
  <c r="Y187" i="51"/>
  <c r="Z187" i="51"/>
  <c r="Y191" i="51"/>
  <c r="Z191" i="51"/>
  <c r="Y195" i="51"/>
  <c r="Z195" i="51" s="1"/>
  <c r="Y199" i="51"/>
  <c r="Z199" i="51"/>
  <c r="Z263" i="51"/>
  <c r="Y269" i="51"/>
  <c r="Z269" i="51" s="1"/>
  <c r="Z279" i="51"/>
  <c r="Y292" i="51"/>
  <c r="Z292" i="51" s="1"/>
  <c r="Y315" i="51"/>
  <c r="Z315" i="51" s="1"/>
  <c r="Z71" i="51"/>
  <c r="G208" i="51"/>
  <c r="H208" i="51" s="1"/>
  <c r="H212" i="51"/>
  <c r="H216" i="51"/>
  <c r="H220" i="51"/>
  <c r="H272" i="51"/>
  <c r="H280" i="51"/>
  <c r="H288" i="51"/>
  <c r="H292" i="51"/>
  <c r="H296" i="51"/>
  <c r="H300" i="51"/>
  <c r="W181" i="51"/>
  <c r="Z50" i="51"/>
  <c r="Z54" i="51"/>
  <c r="Z58" i="51"/>
  <c r="Z62" i="51"/>
  <c r="Z82" i="51"/>
  <c r="Z128" i="51"/>
  <c r="Z143" i="51"/>
  <c r="Z147" i="51"/>
  <c r="Z151" i="51"/>
  <c r="Z155" i="51"/>
  <c r="Z163" i="51"/>
  <c r="Z241" i="51"/>
  <c r="Z245" i="51"/>
  <c r="Z249" i="51"/>
  <c r="Z253" i="51"/>
  <c r="Z257" i="51"/>
  <c r="Z309" i="51"/>
  <c r="Z313" i="51"/>
  <c r="Z317" i="51"/>
  <c r="Z321" i="51"/>
  <c r="H278" i="51"/>
  <c r="H286" i="51"/>
  <c r="H290" i="51"/>
  <c r="H294" i="51"/>
  <c r="H298" i="51"/>
  <c r="H302" i="51"/>
  <c r="Z141" i="51"/>
  <c r="Z145" i="51"/>
  <c r="Z149" i="51"/>
  <c r="Z153" i="51"/>
  <c r="Z157" i="51"/>
  <c r="Z169" i="51"/>
  <c r="Z185" i="51"/>
  <c r="Z189" i="51"/>
  <c r="Z193" i="51"/>
  <c r="Z197" i="51"/>
  <c r="Z201" i="51"/>
  <c r="Z243" i="51"/>
  <c r="Z247" i="51"/>
  <c r="Z251" i="51"/>
  <c r="Z255" i="51"/>
  <c r="Z267" i="51"/>
  <c r="Z275" i="51"/>
  <c r="Z287" i="51"/>
  <c r="Z291" i="51"/>
  <c r="Z295" i="51"/>
  <c r="Z299" i="51"/>
  <c r="Z311" i="51"/>
  <c r="Z319" i="51"/>
  <c r="E281" i="51"/>
  <c r="H267" i="51"/>
  <c r="H275" i="51"/>
  <c r="H279" i="51"/>
  <c r="H287" i="51"/>
  <c r="H291" i="51"/>
  <c r="H295" i="51"/>
  <c r="H299" i="51"/>
  <c r="W64" i="51"/>
  <c r="Y123" i="51"/>
  <c r="Z123" i="51" s="1"/>
  <c r="Y166" i="51"/>
  <c r="Y211" i="51"/>
  <c r="Z211" i="51" s="1"/>
  <c r="Y308" i="51"/>
  <c r="Z308" i="51" s="1"/>
  <c r="Y316" i="51"/>
  <c r="Z316" i="51" s="1"/>
  <c r="Y324" i="51"/>
  <c r="Z324" i="51" s="1"/>
  <c r="Z49" i="51"/>
  <c r="Z53" i="51"/>
  <c r="Z57" i="51"/>
  <c r="Z61" i="51"/>
  <c r="Z142" i="51"/>
  <c r="Z146" i="51"/>
  <c r="Z150" i="51"/>
  <c r="Z154" i="51"/>
  <c r="Z158" i="51"/>
  <c r="Z186" i="51"/>
  <c r="Z190" i="51"/>
  <c r="Z194" i="51"/>
  <c r="Z198" i="51"/>
  <c r="Z202" i="51"/>
  <c r="Z264" i="51"/>
  <c r="Z268" i="51"/>
  <c r="Z272" i="51"/>
  <c r="Z276" i="51"/>
  <c r="Z280" i="51"/>
  <c r="Z219" i="51"/>
  <c r="Y92" i="51"/>
  <c r="Y210" i="51"/>
  <c r="Z210" i="51" s="1"/>
  <c r="Y46" i="51"/>
  <c r="Z46" i="51" s="1"/>
  <c r="W259" i="51"/>
  <c r="Y278" i="51"/>
  <c r="Z278" i="51" s="1"/>
  <c r="Y289" i="51"/>
  <c r="Z289" i="51" s="1"/>
  <c r="Y301" i="51"/>
  <c r="Z301" i="51" s="1"/>
  <c r="Y69" i="51"/>
  <c r="Z69" i="51" s="1"/>
  <c r="Y77" i="51"/>
  <c r="Z77" i="51" s="1"/>
  <c r="Y159" i="51"/>
  <c r="W203" i="51"/>
  <c r="Y214" i="51"/>
  <c r="Z214" i="51" s="1"/>
  <c r="Y222" i="51"/>
  <c r="Z222" i="51" s="1"/>
  <c r="W281" i="51"/>
  <c r="Y274" i="51"/>
  <c r="Z274" i="51" s="1"/>
  <c r="W303" i="51"/>
  <c r="Y285" i="51"/>
  <c r="Z285" i="51" s="1"/>
  <c r="Y73" i="51"/>
  <c r="Z73" i="51" s="1"/>
  <c r="Y81" i="51"/>
  <c r="Z81" i="51" s="1"/>
  <c r="Y104" i="51"/>
  <c r="Y218" i="51"/>
  <c r="Z218" i="51" s="1"/>
  <c r="Y266" i="51"/>
  <c r="Z266" i="51" s="1"/>
  <c r="Y293" i="51"/>
  <c r="Z293" i="51" s="1"/>
  <c r="W86" i="51"/>
  <c r="Y100" i="51"/>
  <c r="Y85" i="51"/>
  <c r="Z85" i="51" s="1"/>
  <c r="Y96" i="51"/>
  <c r="W108" i="51"/>
  <c r="W225" i="51"/>
  <c r="Z215" i="51"/>
  <c r="Z223" i="51"/>
  <c r="Y270" i="51"/>
  <c r="Z270" i="51" s="1"/>
  <c r="Y297" i="51"/>
  <c r="Z297" i="51" s="1"/>
  <c r="Z207" i="51"/>
  <c r="W325" i="51"/>
  <c r="Y68" i="51"/>
  <c r="Z68" i="51" s="1"/>
  <c r="Y72" i="51"/>
  <c r="Z72" i="51" s="1"/>
  <c r="Y76" i="51"/>
  <c r="Z76" i="51" s="1"/>
  <c r="Y80" i="51"/>
  <c r="Z80" i="51" s="1"/>
  <c r="Y91" i="51"/>
  <c r="Y99" i="51"/>
  <c r="W159" i="51"/>
  <c r="Y209" i="51"/>
  <c r="Y213" i="51"/>
  <c r="Z213" i="51" s="1"/>
  <c r="Y217" i="51"/>
  <c r="Z217" i="51" s="1"/>
  <c r="Y221" i="51"/>
  <c r="Z221" i="51" s="1"/>
  <c r="Y300" i="51"/>
  <c r="Z300" i="51" s="1"/>
  <c r="G259" i="51"/>
  <c r="G303" i="51"/>
  <c r="E303" i="51"/>
  <c r="G310" i="51"/>
  <c r="G318" i="51"/>
  <c r="E325" i="51"/>
  <c r="E259" i="51"/>
  <c r="G263" i="51"/>
  <c r="H263" i="51" s="1"/>
  <c r="G309" i="51"/>
  <c r="G313" i="51"/>
  <c r="G317" i="51"/>
  <c r="G321" i="51"/>
  <c r="G153" i="51"/>
  <c r="E225" i="51"/>
  <c r="G150" i="51"/>
  <c r="G167" i="51"/>
  <c r="G175" i="51"/>
  <c r="E203" i="51"/>
  <c r="G190" i="51"/>
  <c r="G198" i="51"/>
  <c r="G207" i="51"/>
  <c r="E181" i="51"/>
  <c r="G165" i="51"/>
  <c r="G173" i="51"/>
  <c r="G188" i="51"/>
  <c r="G196" i="51"/>
  <c r="E159" i="51"/>
  <c r="G166" i="51"/>
  <c r="G170" i="51"/>
  <c r="G174" i="51"/>
  <c r="G178" i="51"/>
  <c r="G185" i="51"/>
  <c r="G189" i="51"/>
  <c r="G193" i="51"/>
  <c r="G197" i="51"/>
  <c r="G201" i="51"/>
  <c r="E129" i="51"/>
  <c r="G129" i="51" s="1"/>
  <c r="E128" i="51"/>
  <c r="G128" i="51" s="1"/>
  <c r="E127" i="51"/>
  <c r="G127" i="51" s="1"/>
  <c r="E126" i="51"/>
  <c r="G126" i="51" s="1"/>
  <c r="E125" i="51"/>
  <c r="G125" i="51" s="1"/>
  <c r="E124" i="51"/>
  <c r="G124" i="51" s="1"/>
  <c r="E123" i="51"/>
  <c r="G123" i="51" s="1"/>
  <c r="E122" i="51"/>
  <c r="G122" i="51" s="1"/>
  <c r="E121" i="51"/>
  <c r="G121" i="51" s="1"/>
  <c r="E120" i="51"/>
  <c r="G120" i="51" s="1"/>
  <c r="E119" i="51"/>
  <c r="G119" i="51" s="1"/>
  <c r="E118" i="51"/>
  <c r="G118" i="51" s="1"/>
  <c r="E117" i="51"/>
  <c r="G117" i="51" s="1"/>
  <c r="E116" i="51"/>
  <c r="G116" i="51" s="1"/>
  <c r="E115" i="51"/>
  <c r="G115" i="51" s="1"/>
  <c r="E114" i="51"/>
  <c r="G114" i="51" s="1"/>
  <c r="E113" i="51"/>
  <c r="G113" i="51" s="1"/>
  <c r="E112" i="51"/>
  <c r="G112" i="51" s="1"/>
  <c r="E107" i="51"/>
  <c r="E106" i="51"/>
  <c r="E105" i="51"/>
  <c r="E104" i="51"/>
  <c r="E103" i="51"/>
  <c r="E102" i="51"/>
  <c r="E101" i="51"/>
  <c r="E100" i="51"/>
  <c r="E99" i="51"/>
  <c r="E98" i="51"/>
  <c r="E97" i="51"/>
  <c r="E96" i="51"/>
  <c r="E95" i="51"/>
  <c r="E94" i="51"/>
  <c r="E93" i="51"/>
  <c r="E92" i="51"/>
  <c r="E91" i="51"/>
  <c r="E90" i="51"/>
  <c r="E63" i="51"/>
  <c r="G63" i="51" s="1"/>
  <c r="E62" i="51"/>
  <c r="G62" i="51" s="1"/>
  <c r="E61" i="51"/>
  <c r="G61" i="51" s="1"/>
  <c r="E60" i="51"/>
  <c r="G60" i="51" s="1"/>
  <c r="E59" i="51"/>
  <c r="G59" i="51" s="1"/>
  <c r="E58" i="51"/>
  <c r="G58" i="51" s="1"/>
  <c r="E57" i="51"/>
  <c r="G57" i="51" s="1"/>
  <c r="E56" i="51"/>
  <c r="G56" i="51" s="1"/>
  <c r="E55" i="51"/>
  <c r="G55" i="51" s="1"/>
  <c r="E54" i="51"/>
  <c r="G54" i="51" s="1"/>
  <c r="E53" i="51"/>
  <c r="G53" i="51" s="1"/>
  <c r="E52" i="51"/>
  <c r="G52" i="51" s="1"/>
  <c r="E51" i="51"/>
  <c r="G51" i="51" s="1"/>
  <c r="E50" i="51"/>
  <c r="G50" i="51" s="1"/>
  <c r="E49" i="51"/>
  <c r="G49" i="51" s="1"/>
  <c r="E48" i="51"/>
  <c r="G48" i="51" s="1"/>
  <c r="E47" i="51"/>
  <c r="G47" i="51" s="1"/>
  <c r="E46" i="51"/>
  <c r="G46" i="51" s="1"/>
  <c r="E85" i="51"/>
  <c r="E84" i="51"/>
  <c r="E83" i="51"/>
  <c r="E82" i="51"/>
  <c r="E81" i="51"/>
  <c r="E80" i="51"/>
  <c r="E79" i="51"/>
  <c r="E78" i="51"/>
  <c r="E77" i="51"/>
  <c r="E76" i="51"/>
  <c r="E75" i="51"/>
  <c r="E74" i="51"/>
  <c r="E73" i="51"/>
  <c r="E72" i="51"/>
  <c r="E71" i="51"/>
  <c r="E70" i="51"/>
  <c r="E69" i="51"/>
  <c r="E68" i="51"/>
  <c r="AF10" i="16"/>
  <c r="AE7" i="16"/>
  <c r="AE8" i="16" s="1"/>
  <c r="L22" i="50"/>
  <c r="S22" i="50" s="1"/>
  <c r="K22" i="50"/>
  <c r="R22" i="50" s="1"/>
  <c r="J22" i="50"/>
  <c r="Q22" i="50" s="1"/>
  <c r="L21" i="50"/>
  <c r="S21" i="50" s="1"/>
  <c r="K21" i="50"/>
  <c r="R21" i="50" s="1"/>
  <c r="J21" i="50"/>
  <c r="Q21" i="50" s="1"/>
  <c r="L20" i="50"/>
  <c r="S20" i="50" s="1"/>
  <c r="K20" i="50"/>
  <c r="R20" i="50" s="1"/>
  <c r="J20" i="50"/>
  <c r="Q20" i="50" s="1"/>
  <c r="L19" i="50"/>
  <c r="S19" i="50" s="1"/>
  <c r="K19" i="50"/>
  <c r="R19" i="50" s="1"/>
  <c r="J19" i="50"/>
  <c r="Q19" i="50" s="1"/>
  <c r="L18" i="50"/>
  <c r="S18" i="50" s="1"/>
  <c r="K18" i="50"/>
  <c r="R18" i="50" s="1"/>
  <c r="J18" i="50"/>
  <c r="Q18" i="50" s="1"/>
  <c r="L17" i="50"/>
  <c r="S17" i="50" s="1"/>
  <c r="K17" i="50"/>
  <c r="R17" i="50" s="1"/>
  <c r="J17" i="50"/>
  <c r="Q17" i="50" s="1"/>
  <c r="L16" i="50"/>
  <c r="S16" i="50" s="1"/>
  <c r="K16" i="50"/>
  <c r="R16" i="50" s="1"/>
  <c r="J16" i="50"/>
  <c r="Q16" i="50" s="1"/>
  <c r="L15" i="50"/>
  <c r="S15" i="50" s="1"/>
  <c r="K15" i="50"/>
  <c r="R15" i="50" s="1"/>
  <c r="J15" i="50"/>
  <c r="Q15" i="50" s="1"/>
  <c r="L14" i="50"/>
  <c r="S14" i="50" s="1"/>
  <c r="K14" i="50"/>
  <c r="R14" i="50" s="1"/>
  <c r="J14" i="50"/>
  <c r="Q14" i="50" s="1"/>
  <c r="L13" i="50"/>
  <c r="S13" i="50" s="1"/>
  <c r="K13" i="50"/>
  <c r="R13" i="50" s="1"/>
  <c r="J13" i="50"/>
  <c r="Q13" i="50" s="1"/>
  <c r="L12" i="50"/>
  <c r="S12" i="50" s="1"/>
  <c r="K12" i="50"/>
  <c r="R12" i="50" s="1"/>
  <c r="J12" i="50"/>
  <c r="Q12" i="50" s="1"/>
  <c r="L11" i="50"/>
  <c r="S11" i="50" s="1"/>
  <c r="K11" i="50"/>
  <c r="R11" i="50" s="1"/>
  <c r="J11" i="50"/>
  <c r="Q11" i="50" s="1"/>
  <c r="L10" i="50"/>
  <c r="S10" i="50" s="1"/>
  <c r="K10" i="50"/>
  <c r="R10" i="50" s="1"/>
  <c r="J10" i="50"/>
  <c r="Q10" i="50" s="1"/>
  <c r="L9" i="50"/>
  <c r="S9" i="50" s="1"/>
  <c r="K9" i="50"/>
  <c r="R9" i="50" s="1"/>
  <c r="J9" i="50"/>
  <c r="Q9" i="50" s="1"/>
  <c r="L8" i="50"/>
  <c r="S8" i="50" s="1"/>
  <c r="K8" i="50"/>
  <c r="R8" i="50" s="1"/>
  <c r="J8" i="50"/>
  <c r="Q8" i="50" s="1"/>
  <c r="L7" i="50"/>
  <c r="S7" i="50" s="1"/>
  <c r="K7" i="50"/>
  <c r="R7" i="50" s="1"/>
  <c r="J7" i="50"/>
  <c r="Q7" i="50" s="1"/>
  <c r="L6" i="50"/>
  <c r="S6" i="50" s="1"/>
  <c r="K6" i="50"/>
  <c r="R6" i="50" s="1"/>
  <c r="J6" i="50"/>
  <c r="Q6" i="50" s="1"/>
  <c r="L5" i="50"/>
  <c r="S5" i="50" s="1"/>
  <c r="K5" i="50"/>
  <c r="R5" i="50" s="1"/>
  <c r="J5" i="50"/>
  <c r="Q5" i="50" s="1"/>
  <c r="L4" i="50"/>
  <c r="S4" i="50" s="1"/>
  <c r="K4" i="50"/>
  <c r="R4" i="50" s="1"/>
  <c r="J4" i="50"/>
  <c r="Q4" i="50" s="1"/>
  <c r="L3" i="50"/>
  <c r="S3" i="50" s="1"/>
  <c r="K3" i="50"/>
  <c r="R3" i="50" s="1"/>
  <c r="J3" i="50"/>
  <c r="Q3" i="50" s="1"/>
  <c r="B30" i="50"/>
  <c r="B29" i="50"/>
  <c r="B28" i="50"/>
  <c r="B27" i="50"/>
  <c r="B26" i="50"/>
  <c r="B25" i="50"/>
  <c r="B24" i="50"/>
  <c r="B23" i="50"/>
  <c r="B22" i="50"/>
  <c r="B21" i="50"/>
  <c r="B20" i="50"/>
  <c r="B19" i="50"/>
  <c r="B18" i="50"/>
  <c r="B17" i="50"/>
  <c r="B16" i="50"/>
  <c r="B15" i="50"/>
  <c r="B14" i="50"/>
  <c r="B13" i="50"/>
  <c r="B12" i="50"/>
  <c r="B11" i="50"/>
  <c r="B10" i="50"/>
  <c r="B9" i="50"/>
  <c r="B8" i="50"/>
  <c r="B7" i="50"/>
  <c r="B6" i="50"/>
  <c r="B5" i="50"/>
  <c r="B4" i="50"/>
  <c r="B3" i="50"/>
  <c r="B2" i="50"/>
  <c r="Q150" i="37"/>
  <c r="L143" i="37"/>
  <c r="N143" i="37" s="1"/>
  <c r="L139" i="37"/>
  <c r="N139" i="37" s="1"/>
  <c r="L135" i="37"/>
  <c r="N135" i="37" s="1"/>
  <c r="L131" i="37"/>
  <c r="N131" i="37" s="1"/>
  <c r="J145" i="37"/>
  <c r="R145" i="37" s="1"/>
  <c r="I145" i="37"/>
  <c r="L145" i="37" s="1"/>
  <c r="N145" i="37" s="1"/>
  <c r="J144" i="37"/>
  <c r="R144" i="37" s="1"/>
  <c r="I144" i="37"/>
  <c r="L144" i="37" s="1"/>
  <c r="N144" i="37" s="1"/>
  <c r="Q144" i="37" s="1"/>
  <c r="J143" i="37"/>
  <c r="R143" i="37" s="1"/>
  <c r="I143" i="37"/>
  <c r="J142" i="37"/>
  <c r="R142" i="37" s="1"/>
  <c r="I142" i="37"/>
  <c r="L142" i="37" s="1"/>
  <c r="N142" i="37" s="1"/>
  <c r="J141" i="37"/>
  <c r="R141" i="37" s="1"/>
  <c r="I141" i="37"/>
  <c r="J140" i="37"/>
  <c r="R140" i="37" s="1"/>
  <c r="I140" i="37"/>
  <c r="J139" i="37"/>
  <c r="R139" i="37" s="1"/>
  <c r="I139" i="37"/>
  <c r="J138" i="37"/>
  <c r="R138" i="37" s="1"/>
  <c r="I138" i="37"/>
  <c r="L138" i="37" s="1"/>
  <c r="N138" i="37" s="1"/>
  <c r="J137" i="37"/>
  <c r="R137" i="37" s="1"/>
  <c r="I137" i="37"/>
  <c r="L137" i="37" s="1"/>
  <c r="N137" i="37" s="1"/>
  <c r="J136" i="37"/>
  <c r="R136" i="37" s="1"/>
  <c r="I136" i="37"/>
  <c r="J135" i="37"/>
  <c r="R135" i="37" s="1"/>
  <c r="I135" i="37"/>
  <c r="J134" i="37"/>
  <c r="R134" i="37" s="1"/>
  <c r="I134" i="37"/>
  <c r="L134" i="37" s="1"/>
  <c r="N134" i="37" s="1"/>
  <c r="J133" i="37"/>
  <c r="R133" i="37" s="1"/>
  <c r="I133" i="37"/>
  <c r="J132" i="37"/>
  <c r="R132" i="37" s="1"/>
  <c r="I132" i="37"/>
  <c r="J131" i="37"/>
  <c r="R131" i="37" s="1"/>
  <c r="I131" i="37"/>
  <c r="J130" i="37"/>
  <c r="R130" i="37" s="1"/>
  <c r="I130" i="37"/>
  <c r="L130" i="37" s="1"/>
  <c r="N130" i="37" s="1"/>
  <c r="J129" i="37"/>
  <c r="R129" i="37" s="1"/>
  <c r="I129" i="37"/>
  <c r="R128" i="37"/>
  <c r="J128" i="37"/>
  <c r="I128" i="37"/>
  <c r="L128" i="37" s="1"/>
  <c r="N128" i="37" s="1"/>
  <c r="Q128" i="37" s="1"/>
  <c r="J122" i="37"/>
  <c r="M122" i="37" s="1"/>
  <c r="P122" i="37" s="1"/>
  <c r="I122" i="37"/>
  <c r="L122" i="37" s="1"/>
  <c r="O122" i="37" s="1"/>
  <c r="J121" i="37"/>
  <c r="M121" i="37" s="1"/>
  <c r="P121" i="37" s="1"/>
  <c r="I121" i="37"/>
  <c r="L121" i="37" s="1"/>
  <c r="O121" i="37" s="1"/>
  <c r="J120" i="37"/>
  <c r="M120" i="37" s="1"/>
  <c r="P120" i="37" s="1"/>
  <c r="I120" i="37"/>
  <c r="L120" i="37" s="1"/>
  <c r="O120" i="37" s="1"/>
  <c r="J119" i="37"/>
  <c r="M119" i="37" s="1"/>
  <c r="P119" i="37" s="1"/>
  <c r="I119" i="37"/>
  <c r="L119" i="37" s="1"/>
  <c r="O119" i="37" s="1"/>
  <c r="J118" i="37"/>
  <c r="M118" i="37" s="1"/>
  <c r="P118" i="37" s="1"/>
  <c r="I118" i="37"/>
  <c r="L118" i="37" s="1"/>
  <c r="O118" i="37" s="1"/>
  <c r="J117" i="37"/>
  <c r="M117" i="37" s="1"/>
  <c r="P117" i="37" s="1"/>
  <c r="I117" i="37"/>
  <c r="L117" i="37" s="1"/>
  <c r="O117" i="37" s="1"/>
  <c r="J116" i="37"/>
  <c r="M116" i="37" s="1"/>
  <c r="P116" i="37" s="1"/>
  <c r="I116" i="37"/>
  <c r="L116" i="37" s="1"/>
  <c r="O116" i="37" s="1"/>
  <c r="J115" i="37"/>
  <c r="M115" i="37" s="1"/>
  <c r="P115" i="37" s="1"/>
  <c r="I115" i="37"/>
  <c r="L115" i="37" s="1"/>
  <c r="O115" i="37" s="1"/>
  <c r="J114" i="37"/>
  <c r="M114" i="37" s="1"/>
  <c r="P114" i="37" s="1"/>
  <c r="I114" i="37"/>
  <c r="L114" i="37" s="1"/>
  <c r="O114" i="37" s="1"/>
  <c r="J113" i="37"/>
  <c r="M113" i="37" s="1"/>
  <c r="P113" i="37" s="1"/>
  <c r="I113" i="37"/>
  <c r="L113" i="37" s="1"/>
  <c r="O113" i="37" s="1"/>
  <c r="J112" i="37"/>
  <c r="M112" i="37" s="1"/>
  <c r="P112" i="37" s="1"/>
  <c r="I112" i="37"/>
  <c r="L112" i="37" s="1"/>
  <c r="O112" i="37" s="1"/>
  <c r="J111" i="37"/>
  <c r="M111" i="37" s="1"/>
  <c r="P111" i="37" s="1"/>
  <c r="I111" i="37"/>
  <c r="L111" i="37" s="1"/>
  <c r="O111" i="37" s="1"/>
  <c r="J110" i="37"/>
  <c r="M110" i="37" s="1"/>
  <c r="P110" i="37" s="1"/>
  <c r="I110" i="37"/>
  <c r="L110" i="37" s="1"/>
  <c r="O110" i="37" s="1"/>
  <c r="J109" i="37"/>
  <c r="M109" i="37" s="1"/>
  <c r="P109" i="37" s="1"/>
  <c r="I109" i="37"/>
  <c r="L109" i="37" s="1"/>
  <c r="O109" i="37" s="1"/>
  <c r="J108" i="37"/>
  <c r="M108" i="37" s="1"/>
  <c r="P108" i="37" s="1"/>
  <c r="I108" i="37"/>
  <c r="L108" i="37" s="1"/>
  <c r="O108" i="37" s="1"/>
  <c r="J107" i="37"/>
  <c r="M107" i="37" s="1"/>
  <c r="P107" i="37" s="1"/>
  <c r="I107" i="37"/>
  <c r="L107" i="37" s="1"/>
  <c r="O107" i="37" s="1"/>
  <c r="J106" i="37"/>
  <c r="M106" i="37" s="1"/>
  <c r="P106" i="37" s="1"/>
  <c r="I106" i="37"/>
  <c r="L106" i="37" s="1"/>
  <c r="O106" i="37" s="1"/>
  <c r="J105" i="37"/>
  <c r="M105" i="37" s="1"/>
  <c r="P105" i="37" s="1"/>
  <c r="I105" i="37"/>
  <c r="L105" i="37" s="1"/>
  <c r="O105" i="37" s="1"/>
  <c r="O123" i="37" s="1"/>
  <c r="O124" i="37" s="1"/>
  <c r="O125" i="37" s="1"/>
  <c r="X70" i="52" l="1"/>
  <c r="W108" i="52"/>
  <c r="X108" i="52" s="1"/>
  <c r="W64" i="52"/>
  <c r="X64" i="52" s="1"/>
  <c r="W42" i="52"/>
  <c r="X42" i="52" s="1"/>
  <c r="G93" i="52"/>
  <c r="F64" i="52"/>
  <c r="G64" i="52" s="1"/>
  <c r="F86" i="52"/>
  <c r="G86" i="52" s="1"/>
  <c r="G68" i="52"/>
  <c r="G49" i="52"/>
  <c r="G159" i="51"/>
  <c r="Y181" i="51"/>
  <c r="Z181" i="51" s="1"/>
  <c r="Y203" i="51"/>
  <c r="Z203" i="51" s="1"/>
  <c r="G225" i="51"/>
  <c r="H225" i="51" s="1"/>
  <c r="Y130" i="51"/>
  <c r="Z130" i="51" s="1"/>
  <c r="H207" i="51"/>
  <c r="Z166" i="51"/>
  <c r="G281" i="51"/>
  <c r="H281" i="51" s="1"/>
  <c r="Y259" i="51"/>
  <c r="Z259" i="51" s="1"/>
  <c r="Y325" i="51"/>
  <c r="Z325" i="51" s="1"/>
  <c r="Y64" i="51"/>
  <c r="Z64" i="51" s="1"/>
  <c r="Y281" i="51"/>
  <c r="Z281" i="51" s="1"/>
  <c r="Y225" i="51"/>
  <c r="Z225" i="51" s="1"/>
  <c r="Y108" i="51"/>
  <c r="Z108" i="51" s="1"/>
  <c r="Y86" i="51"/>
  <c r="Z86" i="51" s="1"/>
  <c r="Z209" i="51"/>
  <c r="Y303" i="51"/>
  <c r="Z303" i="51" s="1"/>
  <c r="Z159" i="51"/>
  <c r="H303" i="51"/>
  <c r="H259" i="51"/>
  <c r="G325" i="51"/>
  <c r="H325" i="51" s="1"/>
  <c r="H159" i="51"/>
  <c r="G181" i="51"/>
  <c r="H181" i="51" s="1"/>
  <c r="G203" i="51"/>
  <c r="H203" i="51" s="1"/>
  <c r="G90" i="51"/>
  <c r="H90" i="51"/>
  <c r="G102" i="51"/>
  <c r="H102" i="51" s="1"/>
  <c r="G73" i="51"/>
  <c r="H73" i="51" s="1"/>
  <c r="G81" i="51"/>
  <c r="H81" i="51" s="1"/>
  <c r="G85" i="51"/>
  <c r="H85" i="51" s="1"/>
  <c r="G93" i="51"/>
  <c r="H93" i="51" s="1"/>
  <c r="G101" i="51"/>
  <c r="H101" i="51"/>
  <c r="G98" i="51"/>
  <c r="H98" i="51" s="1"/>
  <c r="G71" i="51"/>
  <c r="H71" i="51" s="1"/>
  <c r="G75" i="51"/>
  <c r="H75" i="51"/>
  <c r="G79" i="51"/>
  <c r="H79" i="51" s="1"/>
  <c r="G83" i="51"/>
  <c r="H83" i="51" s="1"/>
  <c r="G91" i="51"/>
  <c r="H91" i="51" s="1"/>
  <c r="G95" i="51"/>
  <c r="H95" i="51" s="1"/>
  <c r="G99" i="51"/>
  <c r="H99" i="51" s="1"/>
  <c r="G103" i="51"/>
  <c r="H103" i="51" s="1"/>
  <c r="G107" i="51"/>
  <c r="H107" i="51" s="1"/>
  <c r="G69" i="51"/>
  <c r="H69" i="51" s="1"/>
  <c r="G77" i="51"/>
  <c r="H77" i="51" s="1"/>
  <c r="G97" i="51"/>
  <c r="H97" i="51" s="1"/>
  <c r="G105" i="51"/>
  <c r="H105" i="51" s="1"/>
  <c r="G70" i="51"/>
  <c r="H70" i="51" s="1"/>
  <c r="G74" i="51"/>
  <c r="H74" i="51" s="1"/>
  <c r="G78" i="51"/>
  <c r="H78" i="51" s="1"/>
  <c r="G82" i="51"/>
  <c r="H82" i="51" s="1"/>
  <c r="G94" i="51"/>
  <c r="H94" i="51" s="1"/>
  <c r="G106" i="51"/>
  <c r="H106" i="51" s="1"/>
  <c r="G72" i="51"/>
  <c r="H72" i="51" s="1"/>
  <c r="G76" i="51"/>
  <c r="H76" i="51" s="1"/>
  <c r="G80" i="51"/>
  <c r="H80" i="51" s="1"/>
  <c r="G84" i="51"/>
  <c r="H84" i="51" s="1"/>
  <c r="G92" i="51"/>
  <c r="H92" i="51" s="1"/>
  <c r="G96" i="51"/>
  <c r="H96" i="51" s="1"/>
  <c r="G100" i="51"/>
  <c r="H100" i="51" s="1"/>
  <c r="G104" i="51"/>
  <c r="H104" i="51" s="1"/>
  <c r="G130" i="51"/>
  <c r="E130" i="51"/>
  <c r="E108" i="51"/>
  <c r="E86" i="51"/>
  <c r="G68" i="51"/>
  <c r="H68" i="51" s="1"/>
  <c r="G64" i="51"/>
  <c r="E64" i="51"/>
  <c r="T3" i="50"/>
  <c r="U3" i="50"/>
  <c r="V3" i="50" s="1"/>
  <c r="U7" i="50"/>
  <c r="V7" i="50" s="1"/>
  <c r="T7" i="50"/>
  <c r="T11" i="50"/>
  <c r="U11" i="50"/>
  <c r="V11" i="50" s="1"/>
  <c r="U15" i="50"/>
  <c r="V15" i="50" s="1"/>
  <c r="T15" i="50"/>
  <c r="U19" i="50"/>
  <c r="V19" i="50" s="1"/>
  <c r="T19" i="50"/>
  <c r="T6" i="50"/>
  <c r="U6" i="50"/>
  <c r="V6" i="50" s="1"/>
  <c r="U10" i="50"/>
  <c r="V10" i="50" s="1"/>
  <c r="T10" i="50"/>
  <c r="U14" i="50"/>
  <c r="V14" i="50" s="1"/>
  <c r="T14" i="50"/>
  <c r="T18" i="50"/>
  <c r="U18" i="50"/>
  <c r="V18" i="50" s="1"/>
  <c r="T22" i="50"/>
  <c r="U22" i="50"/>
  <c r="V22" i="50" s="1"/>
  <c r="U5" i="50"/>
  <c r="V5" i="50" s="1"/>
  <c r="T5" i="50"/>
  <c r="U9" i="50"/>
  <c r="V9" i="50" s="1"/>
  <c r="T9" i="50"/>
  <c r="T13" i="50"/>
  <c r="U13" i="50"/>
  <c r="V13" i="50" s="1"/>
  <c r="U17" i="50"/>
  <c r="V17" i="50" s="1"/>
  <c r="T17" i="50"/>
  <c r="T21" i="50"/>
  <c r="U21" i="50"/>
  <c r="V21" i="50" s="1"/>
  <c r="U4" i="50"/>
  <c r="V4" i="50" s="1"/>
  <c r="T4" i="50"/>
  <c r="U8" i="50"/>
  <c r="V8" i="50" s="1"/>
  <c r="T8" i="50"/>
  <c r="T12" i="50"/>
  <c r="U12" i="50"/>
  <c r="V12" i="50" s="1"/>
  <c r="U16" i="50"/>
  <c r="V16" i="50" s="1"/>
  <c r="T16" i="50"/>
  <c r="T20" i="50"/>
  <c r="U20" i="50"/>
  <c r="V20" i="50" s="1"/>
  <c r="M3" i="50"/>
  <c r="X3" i="50" s="1"/>
  <c r="M7" i="50"/>
  <c r="M11" i="50"/>
  <c r="X11" i="50" s="1"/>
  <c r="M15" i="50"/>
  <c r="X15" i="50" s="1"/>
  <c r="M19" i="50"/>
  <c r="X19" i="50" s="1"/>
  <c r="N22" i="50"/>
  <c r="O22" i="50" s="1"/>
  <c r="N5" i="50"/>
  <c r="O5" i="50" s="1"/>
  <c r="Y5" i="50" s="1"/>
  <c r="M9" i="50"/>
  <c r="X9" i="50" s="1"/>
  <c r="N12" i="50"/>
  <c r="O12" i="50" s="1"/>
  <c r="N6" i="50"/>
  <c r="O6" i="50" s="1"/>
  <c r="N10" i="50"/>
  <c r="O10" i="50" s="1"/>
  <c r="Y10" i="50" s="1"/>
  <c r="N14" i="50"/>
  <c r="O14" i="50" s="1"/>
  <c r="Y14" i="50" s="1"/>
  <c r="M5" i="50"/>
  <c r="X5" i="50" s="1"/>
  <c r="N9" i="50"/>
  <c r="O9" i="50" s="1"/>
  <c r="N4" i="50"/>
  <c r="O4" i="50" s="1"/>
  <c r="Y4" i="50" s="1"/>
  <c r="N8" i="50"/>
  <c r="O8" i="50" s="1"/>
  <c r="Y8" i="50" s="1"/>
  <c r="M12" i="50"/>
  <c r="N7" i="50"/>
  <c r="O7" i="50" s="1"/>
  <c r="M4" i="50"/>
  <c r="M6" i="50"/>
  <c r="X6" i="50" s="1"/>
  <c r="N11" i="50"/>
  <c r="O11" i="50" s="1"/>
  <c r="Y11" i="50" s="1"/>
  <c r="M16" i="50"/>
  <c r="X16" i="50" s="1"/>
  <c r="N18" i="50"/>
  <c r="O18" i="50" s="1"/>
  <c r="Y18" i="50" s="1"/>
  <c r="M20" i="50"/>
  <c r="X20" i="50" s="1"/>
  <c r="N3" i="50"/>
  <c r="O3" i="50" s="1"/>
  <c r="Y3" i="50" s="1"/>
  <c r="M8" i="50"/>
  <c r="X8" i="50" s="1"/>
  <c r="M10" i="50"/>
  <c r="X10" i="50" s="1"/>
  <c r="M13" i="50"/>
  <c r="X13" i="50" s="1"/>
  <c r="M17" i="50"/>
  <c r="M21" i="50"/>
  <c r="X21" i="50" s="1"/>
  <c r="N16" i="50"/>
  <c r="O16" i="50" s="1"/>
  <c r="Y16" i="50" s="1"/>
  <c r="M18" i="50"/>
  <c r="X18" i="50" s="1"/>
  <c r="N20" i="50"/>
  <c r="O20" i="50" s="1"/>
  <c r="N15" i="50"/>
  <c r="O15" i="50" s="1"/>
  <c r="N17" i="50"/>
  <c r="O17" i="50" s="1"/>
  <c r="Y17" i="50" s="1"/>
  <c r="M14" i="50"/>
  <c r="X14" i="50" s="1"/>
  <c r="M22" i="50"/>
  <c r="N13" i="50"/>
  <c r="O13" i="50" s="1"/>
  <c r="Y13" i="50" s="1"/>
  <c r="N19" i="50"/>
  <c r="O19" i="50" s="1"/>
  <c r="Y19" i="50" s="1"/>
  <c r="N21" i="50"/>
  <c r="O21" i="50" s="1"/>
  <c r="Y21" i="50" s="1"/>
  <c r="Q135" i="37"/>
  <c r="Q139" i="37"/>
  <c r="L132" i="37"/>
  <c r="N132" i="37" s="1"/>
  <c r="L136" i="37"/>
  <c r="N136" i="37" s="1"/>
  <c r="L140" i="37"/>
  <c r="N140" i="37" s="1"/>
  <c r="Q140" i="37" s="1"/>
  <c r="P123" i="37"/>
  <c r="P124" i="37" s="1"/>
  <c r="P125" i="37" s="1"/>
  <c r="Q143" i="37"/>
  <c r="L129" i="37"/>
  <c r="N129" i="37" s="1"/>
  <c r="Q129" i="37" s="1"/>
  <c r="L133" i="37"/>
  <c r="N133" i="37" s="1"/>
  <c r="Q133" i="37" s="1"/>
  <c r="L141" i="37"/>
  <c r="N141" i="37" s="1"/>
  <c r="Q141" i="37" s="1"/>
  <c r="Q131" i="37"/>
  <c r="Q137" i="37"/>
  <c r="Q132" i="37"/>
  <c r="Q136" i="37"/>
  <c r="Q145" i="37"/>
  <c r="Q130" i="37"/>
  <c r="Q134" i="37"/>
  <c r="Q138" i="37"/>
  <c r="Q142" i="37"/>
  <c r="R146" i="37"/>
  <c r="R147" i="37" s="1"/>
  <c r="R148" i="37" s="1"/>
  <c r="H130" i="51" l="1"/>
  <c r="H64" i="51"/>
  <c r="G108" i="51"/>
  <c r="H108" i="51" s="1"/>
  <c r="G86" i="51"/>
  <c r="H86" i="51" s="1"/>
  <c r="X4" i="50"/>
  <c r="Y15" i="50"/>
  <c r="Y7" i="50"/>
  <c r="Y9" i="50"/>
  <c r="Y6" i="50"/>
  <c r="Y22" i="50"/>
  <c r="X7" i="50"/>
  <c r="X22" i="50"/>
  <c r="Y20" i="50"/>
  <c r="X17" i="50"/>
  <c r="X12" i="50"/>
  <c r="Y12" i="50"/>
  <c r="Q146" i="37"/>
  <c r="Q147" i="37" s="1"/>
  <c r="Q148" i="37" s="1"/>
  <c r="X23" i="50" l="1"/>
  <c r="Y23" i="50"/>
  <c r="O18" i="46"/>
  <c r="N18" i="46"/>
  <c r="M18" i="46"/>
  <c r="L18" i="46"/>
  <c r="K18" i="46"/>
  <c r="F5" i="46"/>
  <c r="F38" i="30"/>
  <c r="G38" i="30" s="1"/>
  <c r="H38" i="30" s="1"/>
  <c r="E38" i="30"/>
  <c r="D38" i="30"/>
  <c r="H37" i="30"/>
  <c r="G37" i="30"/>
  <c r="F37" i="30"/>
  <c r="E37" i="30"/>
  <c r="D37" i="30"/>
  <c r="I36" i="30"/>
  <c r="AH20" i="40"/>
  <c r="AH19" i="40"/>
  <c r="AH18" i="40"/>
  <c r="AH17" i="40"/>
  <c r="AH16" i="40"/>
  <c r="AH15" i="40"/>
  <c r="AH14" i="40"/>
  <c r="AH13" i="40"/>
  <c r="AH12" i="40"/>
  <c r="AH11" i="40"/>
  <c r="AH10" i="40"/>
  <c r="AH9" i="40"/>
  <c r="AH8" i="40"/>
  <c r="AH7" i="40"/>
  <c r="AH6" i="40"/>
  <c r="AH5" i="40"/>
  <c r="AH4" i="40"/>
  <c r="H23" i="40"/>
  <c r="G23" i="40"/>
  <c r="F23" i="40"/>
  <c r="X21" i="40" s="1"/>
  <c r="E23" i="40"/>
  <c r="W19" i="40" s="1"/>
  <c r="D23" i="40"/>
  <c r="C23" i="40"/>
  <c r="U21" i="40" s="1"/>
  <c r="Z21" i="40"/>
  <c r="Y21" i="40"/>
  <c r="V21" i="40"/>
  <c r="Z20" i="40"/>
  <c r="Y20" i="40"/>
  <c r="V20" i="40"/>
  <c r="U20" i="40"/>
  <c r="Z19" i="40"/>
  <c r="Y19" i="40"/>
  <c r="X19" i="40"/>
  <c r="V19" i="40"/>
  <c r="U19" i="40"/>
  <c r="Z18" i="40"/>
  <c r="Y18" i="40"/>
  <c r="V18" i="40"/>
  <c r="U18" i="40"/>
  <c r="Z17" i="40"/>
  <c r="Y17" i="40"/>
  <c r="X17" i="40"/>
  <c r="V17" i="40"/>
  <c r="U17" i="40"/>
  <c r="Z16" i="40"/>
  <c r="Y16" i="40"/>
  <c r="V16" i="40"/>
  <c r="U16" i="40"/>
  <c r="Z15" i="40"/>
  <c r="Y15" i="40"/>
  <c r="X15" i="40"/>
  <c r="V15" i="40"/>
  <c r="U15" i="40"/>
  <c r="Z14" i="40"/>
  <c r="Y14" i="40"/>
  <c r="V14" i="40"/>
  <c r="U14" i="40"/>
  <c r="Z13" i="40"/>
  <c r="Y13" i="40"/>
  <c r="X13" i="40"/>
  <c r="V13" i="40"/>
  <c r="U13" i="40"/>
  <c r="Z12" i="40"/>
  <c r="Y12" i="40"/>
  <c r="V12" i="40"/>
  <c r="U12" i="40"/>
  <c r="Z11" i="40"/>
  <c r="Y11" i="40"/>
  <c r="X11" i="40"/>
  <c r="V11" i="40"/>
  <c r="U11" i="40"/>
  <c r="Z10" i="40"/>
  <c r="Y10" i="40"/>
  <c r="V10" i="40"/>
  <c r="U10" i="40"/>
  <c r="Z9" i="40"/>
  <c r="Y9" i="40"/>
  <c r="X9" i="40"/>
  <c r="V9" i="40"/>
  <c r="U9" i="40"/>
  <c r="Z8" i="40"/>
  <c r="Y8" i="40"/>
  <c r="V8" i="40"/>
  <c r="U8" i="40"/>
  <c r="Z7" i="40"/>
  <c r="Y7" i="40"/>
  <c r="X7" i="40"/>
  <c r="V7" i="40"/>
  <c r="U7" i="40"/>
  <c r="Z6" i="40"/>
  <c r="Y6" i="40"/>
  <c r="V6" i="40"/>
  <c r="U6" i="40"/>
  <c r="Z5" i="40"/>
  <c r="Y5" i="40"/>
  <c r="X5" i="40"/>
  <c r="V5" i="40"/>
  <c r="U5" i="40"/>
  <c r="Z4" i="40"/>
  <c r="Y4" i="40"/>
  <c r="V4" i="40"/>
  <c r="U4" i="40"/>
  <c r="H22" i="40"/>
  <c r="G22" i="40"/>
  <c r="F22" i="40"/>
  <c r="O21" i="40" s="1"/>
  <c r="E22" i="40"/>
  <c r="D22" i="40"/>
  <c r="Q21" i="40"/>
  <c r="P21" i="40"/>
  <c r="N21" i="40"/>
  <c r="M21" i="40"/>
  <c r="L21" i="40"/>
  <c r="Q20" i="40"/>
  <c r="N20" i="40"/>
  <c r="M20" i="40"/>
  <c r="L20" i="40"/>
  <c r="Q19" i="40"/>
  <c r="P19" i="40"/>
  <c r="N19" i="40"/>
  <c r="M19" i="40"/>
  <c r="L19" i="40"/>
  <c r="Q18" i="40"/>
  <c r="N18" i="40"/>
  <c r="M18" i="40"/>
  <c r="L18" i="40"/>
  <c r="Q17" i="40"/>
  <c r="P17" i="40"/>
  <c r="N17" i="40"/>
  <c r="M17" i="40"/>
  <c r="L17" i="40"/>
  <c r="Q16" i="40"/>
  <c r="N16" i="40"/>
  <c r="M16" i="40"/>
  <c r="L16" i="40"/>
  <c r="Q15" i="40"/>
  <c r="P15" i="40"/>
  <c r="N15" i="40"/>
  <c r="M15" i="40"/>
  <c r="L15" i="40"/>
  <c r="Q14" i="40"/>
  <c r="N14" i="40"/>
  <c r="M14" i="40"/>
  <c r="L14" i="40"/>
  <c r="Q13" i="40"/>
  <c r="P13" i="40"/>
  <c r="N13" i="40"/>
  <c r="M13" i="40"/>
  <c r="L13" i="40"/>
  <c r="Q12" i="40"/>
  <c r="N12" i="40"/>
  <c r="M12" i="40"/>
  <c r="L12" i="40"/>
  <c r="Q11" i="40"/>
  <c r="P11" i="40"/>
  <c r="N11" i="40"/>
  <c r="M11" i="40"/>
  <c r="L11" i="40"/>
  <c r="Q10" i="40"/>
  <c r="N10" i="40"/>
  <c r="M10" i="40"/>
  <c r="L10" i="40"/>
  <c r="Q9" i="40"/>
  <c r="P9" i="40"/>
  <c r="N9" i="40"/>
  <c r="M9" i="40"/>
  <c r="L9" i="40"/>
  <c r="Q8" i="40"/>
  <c r="N8" i="40"/>
  <c r="M8" i="40"/>
  <c r="L8" i="40"/>
  <c r="Q7" i="40"/>
  <c r="P7" i="40"/>
  <c r="N7" i="40"/>
  <c r="M7" i="40"/>
  <c r="L7" i="40"/>
  <c r="Q6" i="40"/>
  <c r="N6" i="40"/>
  <c r="M6" i="40"/>
  <c r="L6" i="40"/>
  <c r="Q5" i="40"/>
  <c r="P5" i="40"/>
  <c r="N5" i="40"/>
  <c r="M5" i="40"/>
  <c r="L5" i="40"/>
  <c r="Q4" i="40"/>
  <c r="N4" i="40"/>
  <c r="M4" i="40"/>
  <c r="L4" i="40"/>
  <c r="C22" i="40"/>
  <c r="M98" i="37"/>
  <c r="L98" i="37"/>
  <c r="K98" i="37"/>
  <c r="M97" i="37"/>
  <c r="L97" i="37"/>
  <c r="K97" i="37"/>
  <c r="N97" i="37" s="1"/>
  <c r="P97" i="37" s="1"/>
  <c r="R97" i="37" s="1"/>
  <c r="M96" i="37"/>
  <c r="L96" i="37"/>
  <c r="K96" i="37"/>
  <c r="M95" i="37"/>
  <c r="L95" i="37"/>
  <c r="K95" i="37"/>
  <c r="M94" i="37"/>
  <c r="L94" i="37"/>
  <c r="K94" i="37"/>
  <c r="M93" i="37"/>
  <c r="L93" i="37"/>
  <c r="K93" i="37"/>
  <c r="N93" i="37" s="1"/>
  <c r="P93" i="37" s="1"/>
  <c r="R93" i="37" s="1"/>
  <c r="M92" i="37"/>
  <c r="L92" i="37"/>
  <c r="K92" i="37"/>
  <c r="M91" i="37"/>
  <c r="L91" i="37"/>
  <c r="K91" i="37"/>
  <c r="M90" i="37"/>
  <c r="L90" i="37"/>
  <c r="K90" i="37"/>
  <c r="M89" i="37"/>
  <c r="L89" i="37"/>
  <c r="K89" i="37"/>
  <c r="N89" i="37" s="1"/>
  <c r="P89" i="37" s="1"/>
  <c r="R89" i="37" s="1"/>
  <c r="M88" i="37"/>
  <c r="L88" i="37"/>
  <c r="K88" i="37"/>
  <c r="M87" i="37"/>
  <c r="L87" i="37"/>
  <c r="K87" i="37"/>
  <c r="M86" i="37"/>
  <c r="L86" i="37"/>
  <c r="K86" i="37"/>
  <c r="M85" i="37"/>
  <c r="L85" i="37"/>
  <c r="K85" i="37"/>
  <c r="N85" i="37" s="1"/>
  <c r="P85" i="37" s="1"/>
  <c r="R85" i="37" s="1"/>
  <c r="M84" i="37"/>
  <c r="L84" i="37"/>
  <c r="K84" i="37"/>
  <c r="M83" i="37"/>
  <c r="L83" i="37"/>
  <c r="K83" i="37"/>
  <c r="M82" i="37"/>
  <c r="L82" i="37"/>
  <c r="K82" i="37"/>
  <c r="M81" i="37"/>
  <c r="L81" i="37"/>
  <c r="K81" i="37"/>
  <c r="S77" i="37"/>
  <c r="Y77" i="37" s="1"/>
  <c r="AE77" i="37" s="1"/>
  <c r="R77" i="37"/>
  <c r="X77" i="37" s="1"/>
  <c r="AD77" i="37" s="1"/>
  <c r="Q77" i="37"/>
  <c r="W77" i="37" s="1"/>
  <c r="AC77" i="37" s="1"/>
  <c r="P77" i="37"/>
  <c r="V77" i="37" s="1"/>
  <c r="AB77" i="37" s="1"/>
  <c r="O77" i="37"/>
  <c r="U77" i="37" s="1"/>
  <c r="AA77" i="37" s="1"/>
  <c r="S76" i="37"/>
  <c r="Y76" i="37" s="1"/>
  <c r="AE76" i="37" s="1"/>
  <c r="R76" i="37"/>
  <c r="X76" i="37" s="1"/>
  <c r="AD76" i="37" s="1"/>
  <c r="Q76" i="37"/>
  <c r="W76" i="37" s="1"/>
  <c r="AC76" i="37" s="1"/>
  <c r="P76" i="37"/>
  <c r="V76" i="37" s="1"/>
  <c r="AB76" i="37" s="1"/>
  <c r="O76" i="37"/>
  <c r="U76" i="37" s="1"/>
  <c r="AA76" i="37" s="1"/>
  <c r="S75" i="37"/>
  <c r="Y75" i="37" s="1"/>
  <c r="AE75" i="37" s="1"/>
  <c r="R75" i="37"/>
  <c r="X75" i="37" s="1"/>
  <c r="AD75" i="37" s="1"/>
  <c r="Q75" i="37"/>
  <c r="W75" i="37" s="1"/>
  <c r="AC75" i="37" s="1"/>
  <c r="P75" i="37"/>
  <c r="V75" i="37" s="1"/>
  <c r="AB75" i="37" s="1"/>
  <c r="O75" i="37"/>
  <c r="U75" i="37" s="1"/>
  <c r="AA75" i="37" s="1"/>
  <c r="S74" i="37"/>
  <c r="Y74" i="37" s="1"/>
  <c r="AE74" i="37" s="1"/>
  <c r="R74" i="37"/>
  <c r="X74" i="37" s="1"/>
  <c r="AD74" i="37" s="1"/>
  <c r="Q74" i="37"/>
  <c r="W74" i="37" s="1"/>
  <c r="AC74" i="37" s="1"/>
  <c r="P74" i="37"/>
  <c r="V74" i="37" s="1"/>
  <c r="AB74" i="37" s="1"/>
  <c r="O74" i="37"/>
  <c r="U74" i="37" s="1"/>
  <c r="AA74" i="37" s="1"/>
  <c r="S73" i="37"/>
  <c r="Y73" i="37" s="1"/>
  <c r="AE73" i="37" s="1"/>
  <c r="R73" i="37"/>
  <c r="X73" i="37" s="1"/>
  <c r="AD73" i="37" s="1"/>
  <c r="Q73" i="37"/>
  <c r="W73" i="37" s="1"/>
  <c r="AC73" i="37" s="1"/>
  <c r="P73" i="37"/>
  <c r="V73" i="37" s="1"/>
  <c r="AB73" i="37" s="1"/>
  <c r="O73" i="37"/>
  <c r="U73" i="37" s="1"/>
  <c r="AA73" i="37" s="1"/>
  <c r="S72" i="37"/>
  <c r="Y72" i="37" s="1"/>
  <c r="AE72" i="37" s="1"/>
  <c r="R72" i="37"/>
  <c r="X72" i="37" s="1"/>
  <c r="AD72" i="37" s="1"/>
  <c r="Q72" i="37"/>
  <c r="W72" i="37" s="1"/>
  <c r="AC72" i="37" s="1"/>
  <c r="P72" i="37"/>
  <c r="V72" i="37" s="1"/>
  <c r="AB72" i="37" s="1"/>
  <c r="O72" i="37"/>
  <c r="U72" i="37" s="1"/>
  <c r="AA72" i="37" s="1"/>
  <c r="S71" i="37"/>
  <c r="Y71" i="37" s="1"/>
  <c r="AE71" i="37" s="1"/>
  <c r="R71" i="37"/>
  <c r="X71" i="37" s="1"/>
  <c r="AD71" i="37" s="1"/>
  <c r="Q71" i="37"/>
  <c r="W71" i="37" s="1"/>
  <c r="AC71" i="37" s="1"/>
  <c r="P71" i="37"/>
  <c r="V71" i="37" s="1"/>
  <c r="AB71" i="37" s="1"/>
  <c r="O71" i="37"/>
  <c r="U71" i="37" s="1"/>
  <c r="AA71" i="37" s="1"/>
  <c r="S70" i="37"/>
  <c r="Y70" i="37" s="1"/>
  <c r="AE70" i="37" s="1"/>
  <c r="R70" i="37"/>
  <c r="X70" i="37" s="1"/>
  <c r="AD70" i="37" s="1"/>
  <c r="Q70" i="37"/>
  <c r="W70" i="37" s="1"/>
  <c r="AC70" i="37" s="1"/>
  <c r="P70" i="37"/>
  <c r="V70" i="37" s="1"/>
  <c r="AB70" i="37" s="1"/>
  <c r="O70" i="37"/>
  <c r="U70" i="37" s="1"/>
  <c r="AA70" i="37" s="1"/>
  <c r="S69" i="37"/>
  <c r="Y69" i="37" s="1"/>
  <c r="AE69" i="37" s="1"/>
  <c r="R69" i="37"/>
  <c r="X69" i="37" s="1"/>
  <c r="AD69" i="37" s="1"/>
  <c r="Q69" i="37"/>
  <c r="W69" i="37" s="1"/>
  <c r="AC69" i="37" s="1"/>
  <c r="P69" i="37"/>
  <c r="V69" i="37" s="1"/>
  <c r="AB69" i="37" s="1"/>
  <c r="O69" i="37"/>
  <c r="U69" i="37" s="1"/>
  <c r="AA69" i="37" s="1"/>
  <c r="S68" i="37"/>
  <c r="Y68" i="37" s="1"/>
  <c r="AE68" i="37" s="1"/>
  <c r="R68" i="37"/>
  <c r="X68" i="37" s="1"/>
  <c r="AD68" i="37" s="1"/>
  <c r="Q68" i="37"/>
  <c r="W68" i="37" s="1"/>
  <c r="AC68" i="37" s="1"/>
  <c r="P68" i="37"/>
  <c r="V68" i="37" s="1"/>
  <c r="AB68" i="37" s="1"/>
  <c r="O68" i="37"/>
  <c r="U68" i="37" s="1"/>
  <c r="AA68" i="37" s="1"/>
  <c r="S67" i="37"/>
  <c r="Y67" i="37" s="1"/>
  <c r="AE67" i="37" s="1"/>
  <c r="R67" i="37"/>
  <c r="X67" i="37" s="1"/>
  <c r="AD67" i="37" s="1"/>
  <c r="Q67" i="37"/>
  <c r="W67" i="37" s="1"/>
  <c r="AC67" i="37" s="1"/>
  <c r="P67" i="37"/>
  <c r="V67" i="37" s="1"/>
  <c r="AB67" i="37" s="1"/>
  <c r="O67" i="37"/>
  <c r="U67" i="37" s="1"/>
  <c r="AA67" i="37" s="1"/>
  <c r="S66" i="37"/>
  <c r="Y66" i="37" s="1"/>
  <c r="AE66" i="37" s="1"/>
  <c r="R66" i="37"/>
  <c r="X66" i="37" s="1"/>
  <c r="AD66" i="37" s="1"/>
  <c r="Q66" i="37"/>
  <c r="W66" i="37" s="1"/>
  <c r="AC66" i="37" s="1"/>
  <c r="P66" i="37"/>
  <c r="V66" i="37" s="1"/>
  <c r="AB66" i="37" s="1"/>
  <c r="O66" i="37"/>
  <c r="U66" i="37" s="1"/>
  <c r="AA66" i="37" s="1"/>
  <c r="S65" i="37"/>
  <c r="Y65" i="37" s="1"/>
  <c r="AE65" i="37" s="1"/>
  <c r="R65" i="37"/>
  <c r="X65" i="37" s="1"/>
  <c r="AD65" i="37" s="1"/>
  <c r="Q65" i="37"/>
  <c r="W65" i="37" s="1"/>
  <c r="AC65" i="37" s="1"/>
  <c r="P65" i="37"/>
  <c r="V65" i="37" s="1"/>
  <c r="AB65" i="37" s="1"/>
  <c r="O65" i="37"/>
  <c r="U65" i="37" s="1"/>
  <c r="AA65" i="37" s="1"/>
  <c r="S64" i="37"/>
  <c r="Y64" i="37" s="1"/>
  <c r="AE64" i="37" s="1"/>
  <c r="R64" i="37"/>
  <c r="X64" i="37" s="1"/>
  <c r="AD64" i="37" s="1"/>
  <c r="Q64" i="37"/>
  <c r="W64" i="37" s="1"/>
  <c r="AC64" i="37" s="1"/>
  <c r="P64" i="37"/>
  <c r="V64" i="37" s="1"/>
  <c r="AB64" i="37" s="1"/>
  <c r="O64" i="37"/>
  <c r="U64" i="37" s="1"/>
  <c r="AA64" i="37" s="1"/>
  <c r="S63" i="37"/>
  <c r="Y63" i="37" s="1"/>
  <c r="AE63" i="37" s="1"/>
  <c r="R63" i="37"/>
  <c r="X63" i="37" s="1"/>
  <c r="AD63" i="37" s="1"/>
  <c r="Q63" i="37"/>
  <c r="W63" i="37" s="1"/>
  <c r="AC63" i="37" s="1"/>
  <c r="P63" i="37"/>
  <c r="V63" i="37" s="1"/>
  <c r="AB63" i="37" s="1"/>
  <c r="O63" i="37"/>
  <c r="U63" i="37" s="1"/>
  <c r="AA63" i="37" s="1"/>
  <c r="S62" i="37"/>
  <c r="Y62" i="37" s="1"/>
  <c r="AE62" i="37" s="1"/>
  <c r="R62" i="37"/>
  <c r="X62" i="37" s="1"/>
  <c r="AD62" i="37" s="1"/>
  <c r="Q62" i="37"/>
  <c r="W62" i="37" s="1"/>
  <c r="AC62" i="37" s="1"/>
  <c r="P62" i="37"/>
  <c r="V62" i="37" s="1"/>
  <c r="AB62" i="37" s="1"/>
  <c r="O62" i="37"/>
  <c r="U62" i="37" s="1"/>
  <c r="AA62" i="37" s="1"/>
  <c r="S61" i="37"/>
  <c r="Y61" i="37" s="1"/>
  <c r="AE61" i="37" s="1"/>
  <c r="R61" i="37"/>
  <c r="X61" i="37" s="1"/>
  <c r="AD61" i="37" s="1"/>
  <c r="Q61" i="37"/>
  <c r="W61" i="37" s="1"/>
  <c r="AC61" i="37" s="1"/>
  <c r="P61" i="37"/>
  <c r="V61" i="37" s="1"/>
  <c r="AB61" i="37" s="1"/>
  <c r="O61" i="37"/>
  <c r="U61" i="37" s="1"/>
  <c r="AA61" i="37" s="1"/>
  <c r="S60" i="37"/>
  <c r="Y60" i="37" s="1"/>
  <c r="AE60" i="37" s="1"/>
  <c r="R60" i="37"/>
  <c r="X60" i="37" s="1"/>
  <c r="AD60" i="37" s="1"/>
  <c r="Q60" i="37"/>
  <c r="W60" i="37" s="1"/>
  <c r="AC60" i="37" s="1"/>
  <c r="P60" i="37"/>
  <c r="V60" i="37" s="1"/>
  <c r="AB60" i="37" s="1"/>
  <c r="O60" i="37"/>
  <c r="U60" i="37" s="1"/>
  <c r="AA60" i="37" s="1"/>
  <c r="M54" i="37"/>
  <c r="L54" i="37"/>
  <c r="K54" i="37"/>
  <c r="M53" i="37"/>
  <c r="L53" i="37"/>
  <c r="K53" i="37"/>
  <c r="M52" i="37"/>
  <c r="L52" i="37"/>
  <c r="K52" i="37"/>
  <c r="M51" i="37"/>
  <c r="L51" i="37"/>
  <c r="K51" i="37"/>
  <c r="M50" i="37"/>
  <c r="L50" i="37"/>
  <c r="K50" i="37"/>
  <c r="M49" i="37"/>
  <c r="L49" i="37"/>
  <c r="K49" i="37"/>
  <c r="M48" i="37"/>
  <c r="L48" i="37"/>
  <c r="K48" i="37"/>
  <c r="M47" i="37"/>
  <c r="L47" i="37"/>
  <c r="K47" i="37"/>
  <c r="M46" i="37"/>
  <c r="L46" i="37"/>
  <c r="K46" i="37"/>
  <c r="M45" i="37"/>
  <c r="L45" i="37"/>
  <c r="K45" i="37"/>
  <c r="M44" i="37"/>
  <c r="L44" i="37"/>
  <c r="K44" i="37"/>
  <c r="M43" i="37"/>
  <c r="L43" i="37"/>
  <c r="K43" i="37"/>
  <c r="M42" i="37"/>
  <c r="L42" i="37"/>
  <c r="K42" i="37"/>
  <c r="M41" i="37"/>
  <c r="L41" i="37"/>
  <c r="K41" i="37"/>
  <c r="M40" i="37"/>
  <c r="L40" i="37"/>
  <c r="K40" i="37"/>
  <c r="M39" i="37"/>
  <c r="L39" i="37"/>
  <c r="K39" i="37"/>
  <c r="M38" i="37"/>
  <c r="L38" i="37"/>
  <c r="K38" i="37"/>
  <c r="M37" i="37"/>
  <c r="L37" i="37"/>
  <c r="K37" i="37"/>
  <c r="Y32" i="37"/>
  <c r="AE32" i="37" s="1"/>
  <c r="S32" i="37"/>
  <c r="R32" i="37"/>
  <c r="X32" i="37" s="1"/>
  <c r="AD32" i="37" s="1"/>
  <c r="Q32" i="37"/>
  <c r="W32" i="37" s="1"/>
  <c r="AC32" i="37" s="1"/>
  <c r="P32" i="37"/>
  <c r="V32" i="37" s="1"/>
  <c r="AB32" i="37" s="1"/>
  <c r="O32" i="37"/>
  <c r="U32" i="37" s="1"/>
  <c r="AA32" i="37" s="1"/>
  <c r="H32" i="37"/>
  <c r="S31" i="37"/>
  <c r="Y31" i="37" s="1"/>
  <c r="AE31" i="37" s="1"/>
  <c r="R31" i="37"/>
  <c r="X31" i="37" s="1"/>
  <c r="AD31" i="37" s="1"/>
  <c r="Q31" i="37"/>
  <c r="W31" i="37" s="1"/>
  <c r="AC31" i="37" s="1"/>
  <c r="P31" i="37"/>
  <c r="V31" i="37" s="1"/>
  <c r="AB31" i="37" s="1"/>
  <c r="O31" i="37"/>
  <c r="U31" i="37" s="1"/>
  <c r="AA31" i="37" s="1"/>
  <c r="H31" i="37"/>
  <c r="S30" i="37"/>
  <c r="Y30" i="37" s="1"/>
  <c r="AE30" i="37" s="1"/>
  <c r="R30" i="37"/>
  <c r="X30" i="37" s="1"/>
  <c r="AD30" i="37" s="1"/>
  <c r="Q30" i="37"/>
  <c r="W30" i="37" s="1"/>
  <c r="AC30" i="37" s="1"/>
  <c r="P30" i="37"/>
  <c r="V30" i="37" s="1"/>
  <c r="AB30" i="37" s="1"/>
  <c r="O30" i="37"/>
  <c r="U30" i="37" s="1"/>
  <c r="AA30" i="37" s="1"/>
  <c r="H30" i="37"/>
  <c r="S29" i="37"/>
  <c r="Y29" i="37" s="1"/>
  <c r="AE29" i="37" s="1"/>
  <c r="R29" i="37"/>
  <c r="X29" i="37" s="1"/>
  <c r="AD29" i="37" s="1"/>
  <c r="Q29" i="37"/>
  <c r="W29" i="37" s="1"/>
  <c r="AC29" i="37" s="1"/>
  <c r="P29" i="37"/>
  <c r="V29" i="37" s="1"/>
  <c r="AB29" i="37" s="1"/>
  <c r="O29" i="37"/>
  <c r="U29" i="37" s="1"/>
  <c r="AA29" i="37" s="1"/>
  <c r="H29" i="37"/>
  <c r="S28" i="37"/>
  <c r="Y28" i="37" s="1"/>
  <c r="AE28" i="37" s="1"/>
  <c r="R28" i="37"/>
  <c r="X28" i="37" s="1"/>
  <c r="AD28" i="37" s="1"/>
  <c r="Q28" i="37"/>
  <c r="W28" i="37" s="1"/>
  <c r="AC28" i="37" s="1"/>
  <c r="P28" i="37"/>
  <c r="V28" i="37" s="1"/>
  <c r="AB28" i="37" s="1"/>
  <c r="O28" i="37"/>
  <c r="U28" i="37" s="1"/>
  <c r="AA28" i="37" s="1"/>
  <c r="H28" i="37"/>
  <c r="S27" i="37"/>
  <c r="Y27" i="37" s="1"/>
  <c r="AE27" i="37" s="1"/>
  <c r="R27" i="37"/>
  <c r="X27" i="37" s="1"/>
  <c r="AD27" i="37" s="1"/>
  <c r="Q27" i="37"/>
  <c r="W27" i="37" s="1"/>
  <c r="AC27" i="37" s="1"/>
  <c r="P27" i="37"/>
  <c r="V27" i="37" s="1"/>
  <c r="AB27" i="37" s="1"/>
  <c r="O27" i="37"/>
  <c r="U27" i="37" s="1"/>
  <c r="AA27" i="37" s="1"/>
  <c r="H27" i="37"/>
  <c r="S26" i="37"/>
  <c r="Y26" i="37" s="1"/>
  <c r="AE26" i="37" s="1"/>
  <c r="R26" i="37"/>
  <c r="X26" i="37" s="1"/>
  <c r="AD26" i="37" s="1"/>
  <c r="Q26" i="37"/>
  <c r="W26" i="37" s="1"/>
  <c r="AC26" i="37" s="1"/>
  <c r="P26" i="37"/>
  <c r="V26" i="37" s="1"/>
  <c r="AB26" i="37" s="1"/>
  <c r="O26" i="37"/>
  <c r="U26" i="37" s="1"/>
  <c r="AA26" i="37" s="1"/>
  <c r="H26" i="37"/>
  <c r="S25" i="37"/>
  <c r="Y25" i="37" s="1"/>
  <c r="AE25" i="37" s="1"/>
  <c r="R25" i="37"/>
  <c r="X25" i="37" s="1"/>
  <c r="AD25" i="37" s="1"/>
  <c r="Q25" i="37"/>
  <c r="W25" i="37" s="1"/>
  <c r="AC25" i="37" s="1"/>
  <c r="P25" i="37"/>
  <c r="V25" i="37" s="1"/>
  <c r="AB25" i="37" s="1"/>
  <c r="O25" i="37"/>
  <c r="U25" i="37" s="1"/>
  <c r="AA25" i="37" s="1"/>
  <c r="H25" i="37"/>
  <c r="S24" i="37"/>
  <c r="Y24" i="37" s="1"/>
  <c r="AE24" i="37" s="1"/>
  <c r="R24" i="37"/>
  <c r="X24" i="37" s="1"/>
  <c r="AD24" i="37" s="1"/>
  <c r="Q24" i="37"/>
  <c r="W24" i="37" s="1"/>
  <c r="AC24" i="37" s="1"/>
  <c r="P24" i="37"/>
  <c r="V24" i="37" s="1"/>
  <c r="AB24" i="37" s="1"/>
  <c r="O24" i="37"/>
  <c r="U24" i="37" s="1"/>
  <c r="AA24" i="37" s="1"/>
  <c r="H24" i="37"/>
  <c r="S23" i="37"/>
  <c r="Y23" i="37" s="1"/>
  <c r="AE23" i="37" s="1"/>
  <c r="R23" i="37"/>
  <c r="X23" i="37" s="1"/>
  <c r="AD23" i="37" s="1"/>
  <c r="Q23" i="37"/>
  <c r="W23" i="37" s="1"/>
  <c r="AC23" i="37" s="1"/>
  <c r="P23" i="37"/>
  <c r="V23" i="37" s="1"/>
  <c r="AB23" i="37" s="1"/>
  <c r="O23" i="37"/>
  <c r="U23" i="37" s="1"/>
  <c r="AA23" i="37" s="1"/>
  <c r="H23" i="37"/>
  <c r="S22" i="37"/>
  <c r="Y22" i="37" s="1"/>
  <c r="AE22" i="37" s="1"/>
  <c r="R22" i="37"/>
  <c r="X22" i="37" s="1"/>
  <c r="AD22" i="37" s="1"/>
  <c r="Q22" i="37"/>
  <c r="W22" i="37" s="1"/>
  <c r="AC22" i="37" s="1"/>
  <c r="P22" i="37"/>
  <c r="V22" i="37" s="1"/>
  <c r="AB22" i="37" s="1"/>
  <c r="O22" i="37"/>
  <c r="U22" i="37" s="1"/>
  <c r="AA22" i="37" s="1"/>
  <c r="H22" i="37"/>
  <c r="S21" i="37"/>
  <c r="Y21" i="37" s="1"/>
  <c r="AE21" i="37" s="1"/>
  <c r="R21" i="37"/>
  <c r="X21" i="37" s="1"/>
  <c r="AD21" i="37" s="1"/>
  <c r="Q21" i="37"/>
  <c r="W21" i="37" s="1"/>
  <c r="AC21" i="37" s="1"/>
  <c r="P21" i="37"/>
  <c r="V21" i="37" s="1"/>
  <c r="AB21" i="37" s="1"/>
  <c r="O21" i="37"/>
  <c r="U21" i="37" s="1"/>
  <c r="AA21" i="37" s="1"/>
  <c r="H21" i="37"/>
  <c r="S20" i="37"/>
  <c r="Y20" i="37" s="1"/>
  <c r="AE20" i="37" s="1"/>
  <c r="R20" i="37"/>
  <c r="X20" i="37" s="1"/>
  <c r="AD20" i="37" s="1"/>
  <c r="Q20" i="37"/>
  <c r="W20" i="37" s="1"/>
  <c r="AC20" i="37" s="1"/>
  <c r="P20" i="37"/>
  <c r="V20" i="37" s="1"/>
  <c r="AB20" i="37" s="1"/>
  <c r="O20" i="37"/>
  <c r="U20" i="37" s="1"/>
  <c r="AA20" i="37" s="1"/>
  <c r="H20" i="37"/>
  <c r="S19" i="37"/>
  <c r="Y19" i="37" s="1"/>
  <c r="AE19" i="37" s="1"/>
  <c r="R19" i="37"/>
  <c r="X19" i="37" s="1"/>
  <c r="AD19" i="37" s="1"/>
  <c r="Q19" i="37"/>
  <c r="W19" i="37" s="1"/>
  <c r="AC19" i="37" s="1"/>
  <c r="P19" i="37"/>
  <c r="V19" i="37" s="1"/>
  <c r="AB19" i="37" s="1"/>
  <c r="O19" i="37"/>
  <c r="U19" i="37" s="1"/>
  <c r="AA19" i="37" s="1"/>
  <c r="H19" i="37"/>
  <c r="S18" i="37"/>
  <c r="Y18" i="37" s="1"/>
  <c r="AE18" i="37" s="1"/>
  <c r="R18" i="37"/>
  <c r="X18" i="37" s="1"/>
  <c r="AD18" i="37" s="1"/>
  <c r="Q18" i="37"/>
  <c r="W18" i="37" s="1"/>
  <c r="AC18" i="37" s="1"/>
  <c r="P18" i="37"/>
  <c r="V18" i="37" s="1"/>
  <c r="AB18" i="37" s="1"/>
  <c r="O18" i="37"/>
  <c r="U18" i="37" s="1"/>
  <c r="AA18" i="37" s="1"/>
  <c r="H18" i="37"/>
  <c r="S17" i="37"/>
  <c r="Y17" i="37" s="1"/>
  <c r="AE17" i="37" s="1"/>
  <c r="R17" i="37"/>
  <c r="X17" i="37" s="1"/>
  <c r="AD17" i="37" s="1"/>
  <c r="Q17" i="37"/>
  <c r="W17" i="37" s="1"/>
  <c r="AC17" i="37" s="1"/>
  <c r="P17" i="37"/>
  <c r="V17" i="37" s="1"/>
  <c r="AB17" i="37" s="1"/>
  <c r="O17" i="37"/>
  <c r="U17" i="37" s="1"/>
  <c r="AA17" i="37" s="1"/>
  <c r="H17" i="37"/>
  <c r="S16" i="37"/>
  <c r="Y16" i="37" s="1"/>
  <c r="AE16" i="37" s="1"/>
  <c r="R16" i="37"/>
  <c r="X16" i="37" s="1"/>
  <c r="AD16" i="37" s="1"/>
  <c r="Q16" i="37"/>
  <c r="W16" i="37" s="1"/>
  <c r="AC16" i="37" s="1"/>
  <c r="P16" i="37"/>
  <c r="V16" i="37" s="1"/>
  <c r="AB16" i="37" s="1"/>
  <c r="O16" i="37"/>
  <c r="U16" i="37" s="1"/>
  <c r="AA16" i="37" s="1"/>
  <c r="H16" i="37"/>
  <c r="S15" i="37"/>
  <c r="Y15" i="37" s="1"/>
  <c r="AE15" i="37" s="1"/>
  <c r="R15" i="37"/>
  <c r="X15" i="37" s="1"/>
  <c r="AD15" i="37" s="1"/>
  <c r="Q15" i="37"/>
  <c r="W15" i="37" s="1"/>
  <c r="AC15" i="37" s="1"/>
  <c r="P15" i="37"/>
  <c r="V15" i="37" s="1"/>
  <c r="AB15" i="37" s="1"/>
  <c r="O15" i="37"/>
  <c r="U15" i="37" s="1"/>
  <c r="AA15" i="37" s="1"/>
  <c r="H15" i="37"/>
  <c r="AN434" i="35"/>
  <c r="AM434" i="35"/>
  <c r="AL434" i="35"/>
  <c r="AK434" i="35"/>
  <c r="AJ434" i="35"/>
  <c r="AI434" i="35"/>
  <c r="AH434" i="35"/>
  <c r="AG434" i="35"/>
  <c r="AF434" i="35"/>
  <c r="AE434" i="35"/>
  <c r="AD434" i="35"/>
  <c r="AC434" i="35"/>
  <c r="AB434" i="35"/>
  <c r="AA434" i="35"/>
  <c r="Z434" i="35"/>
  <c r="Y434" i="35"/>
  <c r="X434" i="35"/>
  <c r="W434" i="35"/>
  <c r="AN433" i="35"/>
  <c r="AM433" i="35"/>
  <c r="AL433" i="35"/>
  <c r="AK433" i="35"/>
  <c r="AJ433" i="35"/>
  <c r="AI433" i="35"/>
  <c r="AH433" i="35"/>
  <c r="AG433" i="35"/>
  <c r="AF433" i="35"/>
  <c r="AE433" i="35"/>
  <c r="AD433" i="35"/>
  <c r="AC433" i="35"/>
  <c r="AB433" i="35"/>
  <c r="AA433" i="35"/>
  <c r="Z433" i="35"/>
  <c r="Y433" i="35"/>
  <c r="X433" i="35"/>
  <c r="W433" i="35"/>
  <c r="AN432" i="35"/>
  <c r="AM432" i="35"/>
  <c r="AL432" i="35"/>
  <c r="AK432" i="35"/>
  <c r="AJ432" i="35"/>
  <c r="AI432" i="35"/>
  <c r="AH432" i="35"/>
  <c r="AG432" i="35"/>
  <c r="AF432" i="35"/>
  <c r="AE432" i="35"/>
  <c r="AD432" i="35"/>
  <c r="AC432" i="35"/>
  <c r="AB432" i="35"/>
  <c r="AA432" i="35"/>
  <c r="Z432" i="35"/>
  <c r="Y432" i="35"/>
  <c r="X432" i="35"/>
  <c r="W432" i="35"/>
  <c r="AN431" i="35"/>
  <c r="AM431" i="35"/>
  <c r="AL431" i="35"/>
  <c r="AK431" i="35"/>
  <c r="AJ431" i="35"/>
  <c r="AI431" i="35"/>
  <c r="AH431" i="35"/>
  <c r="AG431" i="35"/>
  <c r="AF431" i="35"/>
  <c r="AE431" i="35"/>
  <c r="AD431" i="35"/>
  <c r="AC431" i="35"/>
  <c r="AB431" i="35"/>
  <c r="AA431" i="35"/>
  <c r="Z431" i="35"/>
  <c r="Y431" i="35"/>
  <c r="X431" i="35"/>
  <c r="W431" i="35"/>
  <c r="AN430" i="35"/>
  <c r="AM430" i="35"/>
  <c r="AL430" i="35"/>
  <c r="AK430" i="35"/>
  <c r="AJ430" i="35"/>
  <c r="AI430" i="35"/>
  <c r="AH430" i="35"/>
  <c r="AG430" i="35"/>
  <c r="AF430" i="35"/>
  <c r="AE430" i="35"/>
  <c r="AD430" i="35"/>
  <c r="AC430" i="35"/>
  <c r="AB430" i="35"/>
  <c r="AA430" i="35"/>
  <c r="Z430" i="35"/>
  <c r="Y430" i="35"/>
  <c r="X430" i="35"/>
  <c r="W430" i="35"/>
  <c r="AN429" i="35"/>
  <c r="AM429" i="35"/>
  <c r="AL429" i="35"/>
  <c r="AK429" i="35"/>
  <c r="AJ429" i="35"/>
  <c r="AI429" i="35"/>
  <c r="AH429" i="35"/>
  <c r="AG429" i="35"/>
  <c r="AF429" i="35"/>
  <c r="AE429" i="35"/>
  <c r="AD429" i="35"/>
  <c r="AC429" i="35"/>
  <c r="AB429" i="35"/>
  <c r="AA429" i="35"/>
  <c r="Z429" i="35"/>
  <c r="Y429" i="35"/>
  <c r="X429" i="35"/>
  <c r="W429" i="35"/>
  <c r="AN428" i="35"/>
  <c r="AM428" i="35"/>
  <c r="AL428" i="35"/>
  <c r="AK428" i="35"/>
  <c r="AJ428" i="35"/>
  <c r="AI428" i="35"/>
  <c r="AH428" i="35"/>
  <c r="AG428" i="35"/>
  <c r="AF428" i="35"/>
  <c r="AE428" i="35"/>
  <c r="AD428" i="35"/>
  <c r="AC428" i="35"/>
  <c r="AB428" i="35"/>
  <c r="AA428" i="35"/>
  <c r="Z428" i="35"/>
  <c r="Y428" i="35"/>
  <c r="X428" i="35"/>
  <c r="W428" i="35"/>
  <c r="AN427" i="35"/>
  <c r="AM427" i="35"/>
  <c r="AL427" i="35"/>
  <c r="AK427" i="35"/>
  <c r="AJ427" i="35"/>
  <c r="AI427" i="35"/>
  <c r="AH427" i="35"/>
  <c r="AG427" i="35"/>
  <c r="AF427" i="35"/>
  <c r="AE427" i="35"/>
  <c r="AD427" i="35"/>
  <c r="AC427" i="35"/>
  <c r="AB427" i="35"/>
  <c r="AA427" i="35"/>
  <c r="Z427" i="35"/>
  <c r="Y427" i="35"/>
  <c r="X427" i="35"/>
  <c r="W427" i="35"/>
  <c r="AN426" i="35"/>
  <c r="AM426" i="35"/>
  <c r="AL426" i="35"/>
  <c r="AK426" i="35"/>
  <c r="AJ426" i="35"/>
  <c r="AI426" i="35"/>
  <c r="AH426" i="35"/>
  <c r="AG426" i="35"/>
  <c r="AF426" i="35"/>
  <c r="AE426" i="35"/>
  <c r="AD426" i="35"/>
  <c r="AC426" i="35"/>
  <c r="AB426" i="35"/>
  <c r="AA426" i="35"/>
  <c r="Z426" i="35"/>
  <c r="Y426" i="35"/>
  <c r="X426" i="35"/>
  <c r="W426" i="35"/>
  <c r="AN425" i="35"/>
  <c r="AM425" i="35"/>
  <c r="AL425" i="35"/>
  <c r="AK425" i="35"/>
  <c r="AJ425" i="35"/>
  <c r="AI425" i="35"/>
  <c r="AH425" i="35"/>
  <c r="AG425" i="35"/>
  <c r="AF425" i="35"/>
  <c r="AE425" i="35"/>
  <c r="AD425" i="35"/>
  <c r="AC425" i="35"/>
  <c r="AB425" i="35"/>
  <c r="AA425" i="35"/>
  <c r="Z425" i="35"/>
  <c r="Y425" i="35"/>
  <c r="X425" i="35"/>
  <c r="W425" i="35"/>
  <c r="AN424" i="35"/>
  <c r="AM424" i="35"/>
  <c r="AL424" i="35"/>
  <c r="AK424" i="35"/>
  <c r="AJ424" i="35"/>
  <c r="AI424" i="35"/>
  <c r="AH424" i="35"/>
  <c r="AG424" i="35"/>
  <c r="AF424" i="35"/>
  <c r="AE424" i="35"/>
  <c r="AD424" i="35"/>
  <c r="AC424" i="35"/>
  <c r="AB424" i="35"/>
  <c r="AA424" i="35"/>
  <c r="Z424" i="35"/>
  <c r="Y424" i="35"/>
  <c r="X424" i="35"/>
  <c r="W424" i="35"/>
  <c r="AN423" i="35"/>
  <c r="AM423" i="35"/>
  <c r="AL423" i="35"/>
  <c r="AK423" i="35"/>
  <c r="AJ423" i="35"/>
  <c r="AI423" i="35"/>
  <c r="AH423" i="35"/>
  <c r="AG423" i="35"/>
  <c r="AF423" i="35"/>
  <c r="AE423" i="35"/>
  <c r="AD423" i="35"/>
  <c r="AC423" i="35"/>
  <c r="AB423" i="35"/>
  <c r="AA423" i="35"/>
  <c r="Z423" i="35"/>
  <c r="Y423" i="35"/>
  <c r="X423" i="35"/>
  <c r="W423" i="35"/>
  <c r="AN422" i="35"/>
  <c r="AM422" i="35"/>
  <c r="AL422" i="35"/>
  <c r="AK422" i="35"/>
  <c r="AJ422" i="35"/>
  <c r="AI422" i="35"/>
  <c r="AH422" i="35"/>
  <c r="AG422" i="35"/>
  <c r="AF422" i="35"/>
  <c r="AE422" i="35"/>
  <c r="AD422" i="35"/>
  <c r="AC422" i="35"/>
  <c r="AB422" i="35"/>
  <c r="AA422" i="35"/>
  <c r="Z422" i="35"/>
  <c r="Y422" i="35"/>
  <c r="X422" i="35"/>
  <c r="W422" i="35"/>
  <c r="AN421" i="35"/>
  <c r="AM421" i="35"/>
  <c r="AL421" i="35"/>
  <c r="AK421" i="35"/>
  <c r="AJ421" i="35"/>
  <c r="AI421" i="35"/>
  <c r="AH421" i="35"/>
  <c r="AG421" i="35"/>
  <c r="AF421" i="35"/>
  <c r="AE421" i="35"/>
  <c r="AD421" i="35"/>
  <c r="AC421" i="35"/>
  <c r="AB421" i="35"/>
  <c r="AA421" i="35"/>
  <c r="Z421" i="35"/>
  <c r="Y421" i="35"/>
  <c r="X421" i="35"/>
  <c r="W421" i="35"/>
  <c r="AN420" i="35"/>
  <c r="AM420" i="35"/>
  <c r="AL420" i="35"/>
  <c r="AK420" i="35"/>
  <c r="AJ420" i="35"/>
  <c r="AI420" i="35"/>
  <c r="AH420" i="35"/>
  <c r="AG420" i="35"/>
  <c r="AF420" i="35"/>
  <c r="AE420" i="35"/>
  <c r="AD420" i="35"/>
  <c r="AC420" i="35"/>
  <c r="AB420" i="35"/>
  <c r="AA420" i="35"/>
  <c r="Z420" i="35"/>
  <c r="Y420" i="35"/>
  <c r="X420" i="35"/>
  <c r="W420" i="35"/>
  <c r="AN419" i="35"/>
  <c r="AM419" i="35"/>
  <c r="AL419" i="35"/>
  <c r="AK419" i="35"/>
  <c r="AJ419" i="35"/>
  <c r="AI419" i="35"/>
  <c r="AH419" i="35"/>
  <c r="AG419" i="35"/>
  <c r="AF419" i="35"/>
  <c r="AE419" i="35"/>
  <c r="AD419" i="35"/>
  <c r="AC419" i="35"/>
  <c r="AB419" i="35"/>
  <c r="AA419" i="35"/>
  <c r="Z419" i="35"/>
  <c r="Y419" i="35"/>
  <c r="X419" i="35"/>
  <c r="W419" i="35"/>
  <c r="AN418" i="35"/>
  <c r="AM418" i="35"/>
  <c r="AL418" i="35"/>
  <c r="AK418" i="35"/>
  <c r="AJ418" i="35"/>
  <c r="AI418" i="35"/>
  <c r="AH418" i="35"/>
  <c r="AG418" i="35"/>
  <c r="AF418" i="35"/>
  <c r="AE418" i="35"/>
  <c r="AD418" i="35"/>
  <c r="AC418" i="35"/>
  <c r="AB418" i="35"/>
  <c r="AA418" i="35"/>
  <c r="Z418" i="35"/>
  <c r="Y418" i="35"/>
  <c r="X418" i="35"/>
  <c r="W418" i="35"/>
  <c r="AN417" i="35"/>
  <c r="AM417" i="35"/>
  <c r="AL417" i="35"/>
  <c r="AK417" i="35"/>
  <c r="AJ417" i="35"/>
  <c r="AI417" i="35"/>
  <c r="AH417" i="35"/>
  <c r="AG417" i="35"/>
  <c r="AF417" i="35"/>
  <c r="AE417" i="35"/>
  <c r="AD417" i="35"/>
  <c r="AC417" i="35"/>
  <c r="AB417" i="35"/>
  <c r="AA417" i="35"/>
  <c r="Z417" i="35"/>
  <c r="Y417" i="35"/>
  <c r="X417" i="35"/>
  <c r="W417" i="35"/>
  <c r="BG38" i="35"/>
  <c r="BG39" i="35" s="1"/>
  <c r="O396" i="35" a="1"/>
  <c r="S402" i="35" s="1"/>
  <c r="O375" i="35" a="1"/>
  <c r="S392" i="35" s="1"/>
  <c r="O354" i="35" a="1"/>
  <c r="R365" i="35" s="1"/>
  <c r="O333" i="35" a="1"/>
  <c r="R348" i="35" s="1"/>
  <c r="O312" i="35" a="1"/>
  <c r="S329" i="35" s="1"/>
  <c r="O291" i="35" a="1"/>
  <c r="S308" i="35" s="1"/>
  <c r="O270" i="35" a="1"/>
  <c r="P283" i="35" s="1"/>
  <c r="O249" i="35" a="1"/>
  <c r="R252" i="35" s="1"/>
  <c r="O228" i="35" a="1"/>
  <c r="S245" i="35" s="1"/>
  <c r="O207" i="35" a="1"/>
  <c r="O217" i="35" s="1"/>
  <c r="O186" i="35" a="1"/>
  <c r="S203" i="35" s="1"/>
  <c r="O165" i="35" a="1"/>
  <c r="S182" i="35" s="1"/>
  <c r="O144" i="35" a="1"/>
  <c r="S161" i="35" s="1"/>
  <c r="O123" i="35" a="1"/>
  <c r="S140" i="35" s="1"/>
  <c r="O102" i="35" a="1"/>
  <c r="Q114" i="35" s="1"/>
  <c r="O80" i="35" a="1"/>
  <c r="P86" i="35" s="1"/>
  <c r="O37" i="35" a="1"/>
  <c r="O37" i="35" s="1"/>
  <c r="O59" i="35" a="1"/>
  <c r="P59" i="35" s="1"/>
  <c r="AN38" i="35"/>
  <c r="AN39" i="35" s="1"/>
  <c r="AN40" i="35" s="1"/>
  <c r="AN41" i="35" s="1"/>
  <c r="AN42" i="35" s="1"/>
  <c r="AN43" i="35" s="1"/>
  <c r="AN44" i="35" s="1"/>
  <c r="AN45" i="35" s="1"/>
  <c r="AN46" i="35" s="1"/>
  <c r="AN47" i="35" s="1"/>
  <c r="AN48" i="35" s="1"/>
  <c r="AN49" i="35" s="1"/>
  <c r="AN50" i="35" s="1"/>
  <c r="AN51" i="35" s="1"/>
  <c r="AN52" i="35" s="1"/>
  <c r="AN53" i="35" s="1"/>
  <c r="AN54" i="35" s="1"/>
  <c r="AP36" i="35"/>
  <c r="AQ36" i="35" s="1"/>
  <c r="AR36" i="35" s="1"/>
  <c r="AS36" i="35" s="1"/>
  <c r="AT36" i="35" s="1"/>
  <c r="AU36" i="35" s="1"/>
  <c r="AV36" i="35" s="1"/>
  <c r="AW36" i="35" s="1"/>
  <c r="AX36" i="35" s="1"/>
  <c r="AY36" i="35" s="1"/>
  <c r="AZ36" i="35" s="1"/>
  <c r="BA36" i="35" s="1"/>
  <c r="BB36" i="35" s="1"/>
  <c r="BC36" i="35" s="1"/>
  <c r="BD36" i="35" s="1"/>
  <c r="BE36" i="35" s="1"/>
  <c r="BF36" i="35" s="1"/>
  <c r="M21" i="35"/>
  <c r="L21" i="35"/>
  <c r="K21" i="35"/>
  <c r="J21" i="35"/>
  <c r="I21" i="35"/>
  <c r="M20" i="35"/>
  <c r="L20" i="35"/>
  <c r="K20" i="35"/>
  <c r="J20" i="35"/>
  <c r="I20" i="35"/>
  <c r="M19" i="35"/>
  <c r="L19" i="35"/>
  <c r="K19" i="35"/>
  <c r="J19" i="35"/>
  <c r="I19" i="35"/>
  <c r="M18" i="35"/>
  <c r="L18" i="35"/>
  <c r="K18" i="35"/>
  <c r="J18" i="35"/>
  <c r="I18" i="35"/>
  <c r="M17" i="35"/>
  <c r="L17" i="35"/>
  <c r="K17" i="35"/>
  <c r="J17" i="35"/>
  <c r="I17" i="35"/>
  <c r="M16" i="35"/>
  <c r="L16" i="35"/>
  <c r="K16" i="35"/>
  <c r="J16" i="35"/>
  <c r="I16" i="35"/>
  <c r="M15" i="35"/>
  <c r="L15" i="35"/>
  <c r="K15" i="35"/>
  <c r="J15" i="35"/>
  <c r="I15" i="35"/>
  <c r="M14" i="35"/>
  <c r="L14" i="35"/>
  <c r="K14" i="35"/>
  <c r="J14" i="35"/>
  <c r="I14" i="35"/>
  <c r="M13" i="35"/>
  <c r="L13" i="35"/>
  <c r="K13" i="35"/>
  <c r="J13" i="35"/>
  <c r="I13" i="35"/>
  <c r="M12" i="35"/>
  <c r="L12" i="35"/>
  <c r="K12" i="35"/>
  <c r="J12" i="35"/>
  <c r="I12" i="35"/>
  <c r="M11" i="35"/>
  <c r="L11" i="35"/>
  <c r="K11" i="35"/>
  <c r="J11" i="35"/>
  <c r="I11" i="35"/>
  <c r="M10" i="35"/>
  <c r="L10" i="35"/>
  <c r="K10" i="35"/>
  <c r="J10" i="35"/>
  <c r="I10" i="35"/>
  <c r="M9" i="35"/>
  <c r="L9" i="35"/>
  <c r="K9" i="35"/>
  <c r="J9" i="35"/>
  <c r="I9" i="35"/>
  <c r="M8" i="35"/>
  <c r="L8" i="35"/>
  <c r="K8" i="35"/>
  <c r="J8" i="35"/>
  <c r="I8" i="35"/>
  <c r="M7" i="35"/>
  <c r="L7" i="35"/>
  <c r="K7" i="35"/>
  <c r="J7" i="35"/>
  <c r="I7" i="35"/>
  <c r="M6" i="35"/>
  <c r="L6" i="35"/>
  <c r="K6" i="35"/>
  <c r="J6" i="35"/>
  <c r="I6" i="35"/>
  <c r="M5" i="35"/>
  <c r="L5" i="35"/>
  <c r="K5" i="35"/>
  <c r="R5" i="35" s="1"/>
  <c r="J5" i="35"/>
  <c r="I5" i="35"/>
  <c r="M4" i="35"/>
  <c r="L4" i="35"/>
  <c r="K4" i="35"/>
  <c r="J4" i="35"/>
  <c r="I4" i="35"/>
  <c r="H27" i="35" a="1"/>
  <c r="H27" i="35" s="1"/>
  <c r="N83" i="37" l="1"/>
  <c r="P83" i="37" s="1"/>
  <c r="R83" i="37" s="1"/>
  <c r="N81" i="37"/>
  <c r="P81" i="37" s="1"/>
  <c r="R81" i="37" s="1"/>
  <c r="N37" i="37"/>
  <c r="P37" i="37" s="1"/>
  <c r="R37" i="37" s="1"/>
  <c r="N42" i="37"/>
  <c r="P42" i="37" s="1"/>
  <c r="R42" i="37" s="1"/>
  <c r="N44" i="37"/>
  <c r="P44" i="37" s="1"/>
  <c r="R44" i="37" s="1"/>
  <c r="N45" i="37"/>
  <c r="P45" i="37" s="1"/>
  <c r="R45" i="37" s="1"/>
  <c r="N50" i="37"/>
  <c r="P50" i="37" s="1"/>
  <c r="R50" i="37" s="1"/>
  <c r="N52" i="37"/>
  <c r="P52" i="37" s="1"/>
  <c r="R52" i="37" s="1"/>
  <c r="N53" i="37"/>
  <c r="P53" i="37" s="1"/>
  <c r="R53" i="37" s="1"/>
  <c r="N95" i="37"/>
  <c r="P95" i="37" s="1"/>
  <c r="R95" i="37" s="1"/>
  <c r="AA78" i="37"/>
  <c r="AA79" i="37" s="1"/>
  <c r="AA80" i="37" s="1"/>
  <c r="N38" i="37"/>
  <c r="P38" i="37" s="1"/>
  <c r="R38" i="37" s="1"/>
  <c r="N40" i="37"/>
  <c r="P40" i="37" s="1"/>
  <c r="R40" i="37" s="1"/>
  <c r="N41" i="37"/>
  <c r="P41" i="37" s="1"/>
  <c r="R41" i="37" s="1"/>
  <c r="N46" i="37"/>
  <c r="P46" i="37" s="1"/>
  <c r="R46" i="37" s="1"/>
  <c r="N48" i="37"/>
  <c r="P48" i="37" s="1"/>
  <c r="R48" i="37" s="1"/>
  <c r="N49" i="37"/>
  <c r="P49" i="37" s="1"/>
  <c r="R49" i="37" s="1"/>
  <c r="N54" i="37"/>
  <c r="P54" i="37" s="1"/>
  <c r="R54" i="37" s="1"/>
  <c r="N87" i="37"/>
  <c r="P87" i="37" s="1"/>
  <c r="R87" i="37" s="1"/>
  <c r="AD33" i="37"/>
  <c r="AE78" i="37"/>
  <c r="AE79" i="37" s="1"/>
  <c r="AE80" i="37" s="1"/>
  <c r="N91" i="37"/>
  <c r="P91" i="37" s="1"/>
  <c r="R91" i="37" s="1"/>
  <c r="E5" i="46"/>
  <c r="G5" i="46"/>
  <c r="D5" i="46"/>
  <c r="D6" i="46" s="1"/>
  <c r="E6" i="46" s="1"/>
  <c r="F6" i="46" s="1"/>
  <c r="H5" i="46"/>
  <c r="W4" i="40"/>
  <c r="W6" i="40"/>
  <c r="W8" i="40"/>
  <c r="W10" i="40"/>
  <c r="W12" i="40"/>
  <c r="W14" i="40"/>
  <c r="W16" i="40"/>
  <c r="W18" i="40"/>
  <c r="W20" i="40"/>
  <c r="X4" i="40"/>
  <c r="X6" i="40"/>
  <c r="X8" i="40"/>
  <c r="X10" i="40"/>
  <c r="X12" i="40"/>
  <c r="X14" i="40"/>
  <c r="X16" i="40"/>
  <c r="X18" i="40"/>
  <c r="X20" i="40"/>
  <c r="W21" i="40"/>
  <c r="W5" i="40"/>
  <c r="W7" i="40"/>
  <c r="W9" i="40"/>
  <c r="W11" i="40"/>
  <c r="W13" i="40"/>
  <c r="W15" i="40"/>
  <c r="W17" i="40"/>
  <c r="O4" i="40"/>
  <c r="O8" i="40"/>
  <c r="O12" i="40"/>
  <c r="O16" i="40"/>
  <c r="P4" i="40"/>
  <c r="P6" i="40"/>
  <c r="P8" i="40"/>
  <c r="P10" i="40"/>
  <c r="P12" i="40"/>
  <c r="P14" i="40"/>
  <c r="P16" i="40"/>
  <c r="P18" i="40"/>
  <c r="P20" i="40"/>
  <c r="O6" i="40"/>
  <c r="O10" i="40"/>
  <c r="O14" i="40"/>
  <c r="O18" i="40"/>
  <c r="O20" i="40"/>
  <c r="O5" i="40"/>
  <c r="O7" i="40"/>
  <c r="O9" i="40"/>
  <c r="O11" i="40"/>
  <c r="O13" i="40"/>
  <c r="O15" i="40"/>
  <c r="O17" i="40"/>
  <c r="O19" i="40"/>
  <c r="AB33" i="37"/>
  <c r="AA33" i="37"/>
  <c r="AC33" i="37"/>
  <c r="AE33" i="37"/>
  <c r="AD78" i="37"/>
  <c r="AD79" i="37" s="1"/>
  <c r="AD80" i="37" s="1"/>
  <c r="AB78" i="37"/>
  <c r="AB79" i="37" s="1"/>
  <c r="AB80" i="37" s="1"/>
  <c r="H33" i="37"/>
  <c r="AC78" i="37"/>
  <c r="AC79" i="37" s="1"/>
  <c r="AC80" i="37" s="1"/>
  <c r="N84" i="37"/>
  <c r="P84" i="37" s="1"/>
  <c r="R84" i="37" s="1"/>
  <c r="N88" i="37"/>
  <c r="P88" i="37" s="1"/>
  <c r="R88" i="37" s="1"/>
  <c r="N92" i="37"/>
  <c r="P92" i="37" s="1"/>
  <c r="R92" i="37" s="1"/>
  <c r="N96" i="37"/>
  <c r="P96" i="37" s="1"/>
  <c r="R96" i="37" s="1"/>
  <c r="N82" i="37"/>
  <c r="P82" i="37" s="1"/>
  <c r="R82" i="37" s="1"/>
  <c r="N86" i="37"/>
  <c r="P86" i="37" s="1"/>
  <c r="R86" i="37" s="1"/>
  <c r="N90" i="37"/>
  <c r="P90" i="37" s="1"/>
  <c r="R90" i="37" s="1"/>
  <c r="N94" i="37"/>
  <c r="P94" i="37" s="1"/>
  <c r="R94" i="37" s="1"/>
  <c r="N98" i="37"/>
  <c r="P98" i="37" s="1"/>
  <c r="R98" i="37" s="1"/>
  <c r="N39" i="37"/>
  <c r="P39" i="37" s="1"/>
  <c r="R39" i="37" s="1"/>
  <c r="N43" i="37"/>
  <c r="P43" i="37" s="1"/>
  <c r="R43" i="37" s="1"/>
  <c r="N47" i="37"/>
  <c r="P47" i="37" s="1"/>
  <c r="R47" i="37" s="1"/>
  <c r="N51" i="37"/>
  <c r="P51" i="37" s="1"/>
  <c r="R51" i="37" s="1"/>
  <c r="P74" i="35"/>
  <c r="Q69" i="35"/>
  <c r="Q65" i="35"/>
  <c r="Q61" i="35"/>
  <c r="S158" i="35"/>
  <c r="R189" i="35"/>
  <c r="R72" i="35"/>
  <c r="R68" i="35"/>
  <c r="R64" i="35"/>
  <c r="S59" i="35"/>
  <c r="S95" i="35"/>
  <c r="Q110" i="35"/>
  <c r="R193" i="35"/>
  <c r="O75" i="35"/>
  <c r="O71" i="35"/>
  <c r="P66" i="35"/>
  <c r="P62" i="35"/>
  <c r="R304" i="35"/>
  <c r="S75" i="35"/>
  <c r="S71" i="35"/>
  <c r="S67" i="35"/>
  <c r="O63" i="35"/>
  <c r="O59" i="35"/>
  <c r="O83" i="35"/>
  <c r="Q173" i="35"/>
  <c r="Q202" i="35"/>
  <c r="O52" i="35"/>
  <c r="S291" i="35"/>
  <c r="O314" i="35"/>
  <c r="S242" i="35"/>
  <c r="P50" i="35"/>
  <c r="S179" i="35"/>
  <c r="O230" i="35"/>
  <c r="P245" i="35"/>
  <c r="S43" i="35"/>
  <c r="Q89" i="35"/>
  <c r="O167" i="35"/>
  <c r="P182" i="35"/>
  <c r="Q232" i="35"/>
  <c r="R41" i="35"/>
  <c r="O87" i="35"/>
  <c r="P103" i="35"/>
  <c r="O146" i="35"/>
  <c r="Q169" i="35"/>
  <c r="Q236" i="35"/>
  <c r="Q261" i="35"/>
  <c r="P298" i="35"/>
  <c r="Q4" i="35"/>
  <c r="O48" i="35"/>
  <c r="P39" i="35"/>
  <c r="R92" i="35"/>
  <c r="R80" i="35"/>
  <c r="O104" i="35"/>
  <c r="S112" i="35"/>
  <c r="Q148" i="35"/>
  <c r="P161" i="35"/>
  <c r="O196" i="35"/>
  <c r="S209" i="35"/>
  <c r="Q223" i="35"/>
  <c r="P275" i="35"/>
  <c r="O293" i="35"/>
  <c r="Q299" i="35"/>
  <c r="S305" i="35"/>
  <c r="S318" i="35"/>
  <c r="Q333" i="35"/>
  <c r="S343" i="35"/>
  <c r="O360" i="35"/>
  <c r="Q396" i="35"/>
  <c r="S339" i="35"/>
  <c r="Q54" i="35"/>
  <c r="R45" i="35"/>
  <c r="Q37" i="35"/>
  <c r="Q106" i="35"/>
  <c r="Q152" i="35"/>
  <c r="S175" i="35"/>
  <c r="P187" i="35"/>
  <c r="O200" i="35"/>
  <c r="R210" i="35"/>
  <c r="S238" i="35"/>
  <c r="S255" i="35"/>
  <c r="O295" i="35"/>
  <c r="Q301" i="35"/>
  <c r="S307" i="35"/>
  <c r="S322" i="35"/>
  <c r="P334" i="35"/>
  <c r="P346" i="35"/>
  <c r="S368" i="35"/>
  <c r="O402" i="35"/>
  <c r="R222" i="35"/>
  <c r="R109" i="35"/>
  <c r="S154" i="35"/>
  <c r="P216" i="35"/>
  <c r="P296" i="35"/>
  <c r="R302" i="35"/>
  <c r="S326" i="35"/>
  <c r="O339" i="35"/>
  <c r="P350" i="35"/>
  <c r="R130" i="35"/>
  <c r="Q139" i="35"/>
  <c r="R53" i="35"/>
  <c r="S51" i="35"/>
  <c r="R49" i="35"/>
  <c r="P47" i="35"/>
  <c r="Q45" i="35"/>
  <c r="P43" i="35"/>
  <c r="S40" i="35"/>
  <c r="O39" i="35"/>
  <c r="R315" i="35"/>
  <c r="R319" i="35"/>
  <c r="R323" i="35"/>
  <c r="Q328" i="35"/>
  <c r="S360" i="35"/>
  <c r="R369" i="35"/>
  <c r="Q53" i="35"/>
  <c r="P51" i="35"/>
  <c r="S48" i="35"/>
  <c r="O47" i="35"/>
  <c r="S44" i="35"/>
  <c r="Q42" i="35"/>
  <c r="R40" i="35"/>
  <c r="Q38" i="35"/>
  <c r="P124" i="35"/>
  <c r="P128" i="35"/>
  <c r="O133" i="35"/>
  <c r="O137" i="35"/>
  <c r="P149" i="35"/>
  <c r="R155" i="35"/>
  <c r="P170" i="35"/>
  <c r="R176" i="35"/>
  <c r="Q190" i="35"/>
  <c r="S196" i="35"/>
  <c r="P203" i="35"/>
  <c r="P233" i="35"/>
  <c r="R239" i="35"/>
  <c r="R264" i="35"/>
  <c r="Q293" i="35"/>
  <c r="R296" i="35"/>
  <c r="S299" i="35"/>
  <c r="O303" i="35"/>
  <c r="P306" i="35"/>
  <c r="Q312" i="35"/>
  <c r="Q316" i="35"/>
  <c r="Q320" i="35"/>
  <c r="P325" i="35"/>
  <c r="P329" i="35"/>
  <c r="S335" i="35"/>
  <c r="P342" i="35"/>
  <c r="O347" i="35"/>
  <c r="O356" i="35"/>
  <c r="O364" i="35"/>
  <c r="P409" i="35"/>
  <c r="R126" i="35"/>
  <c r="R134" i="35"/>
  <c r="Q123" i="35"/>
  <c r="Q127" i="35"/>
  <c r="Q131" i="35"/>
  <c r="P136" i="35"/>
  <c r="P140" i="35"/>
  <c r="S52" i="35"/>
  <c r="Q50" i="35"/>
  <c r="R48" i="35"/>
  <c r="Q46" i="35"/>
  <c r="O44" i="35"/>
  <c r="P42" i="35"/>
  <c r="O40" i="35"/>
  <c r="R37" i="35"/>
  <c r="Q93" i="35"/>
  <c r="P107" i="35"/>
  <c r="O125" i="35"/>
  <c r="S129" i="35"/>
  <c r="S133" i="35"/>
  <c r="S137" i="35"/>
  <c r="P145" i="35"/>
  <c r="R151" i="35"/>
  <c r="O158" i="35"/>
  <c r="P166" i="35"/>
  <c r="R172" i="35"/>
  <c r="O179" i="35"/>
  <c r="Q186" i="35"/>
  <c r="S192" i="35"/>
  <c r="P199" i="35"/>
  <c r="P229" i="35"/>
  <c r="R235" i="35"/>
  <c r="O242" i="35"/>
  <c r="Q291" i="35"/>
  <c r="R294" i="35"/>
  <c r="S297" i="35"/>
  <c r="O301" i="35"/>
  <c r="P304" i="35"/>
  <c r="Q307" i="35"/>
  <c r="P313" i="35"/>
  <c r="P317" i="35"/>
  <c r="O322" i="35"/>
  <c r="O326" i="35"/>
  <c r="Q337" i="35"/>
  <c r="O343" i="35"/>
  <c r="S356" i="35"/>
  <c r="O80" i="35"/>
  <c r="Q81" i="35"/>
  <c r="R84" i="35"/>
  <c r="S87" i="35"/>
  <c r="O91" i="35"/>
  <c r="P94" i="35"/>
  <c r="Q97" i="35"/>
  <c r="P82" i="35"/>
  <c r="Q85" i="35"/>
  <c r="R88" i="35"/>
  <c r="S91" i="35"/>
  <c r="O95" i="35"/>
  <c r="R96" i="35"/>
  <c r="P90" i="35"/>
  <c r="S83" i="35"/>
  <c r="S287" i="35"/>
  <c r="P287" i="35"/>
  <c r="O284" i="35"/>
  <c r="S280" i="35"/>
  <c r="R277" i="35"/>
  <c r="Q274" i="35"/>
  <c r="P271" i="35"/>
  <c r="R285" i="35"/>
  <c r="R281" i="35"/>
  <c r="S276" i="35"/>
  <c r="S272" i="35"/>
  <c r="S284" i="35"/>
  <c r="O280" i="35"/>
  <c r="O276" i="35"/>
  <c r="O272" i="35"/>
  <c r="Q278" i="35"/>
  <c r="Q286" i="35"/>
  <c r="S119" i="35"/>
  <c r="R113" i="35"/>
  <c r="O116" i="35"/>
  <c r="S104" i="35"/>
  <c r="O108" i="35"/>
  <c r="P111" i="35"/>
  <c r="P115" i="35"/>
  <c r="S224" i="35"/>
  <c r="S221" i="35"/>
  <c r="R218" i="35"/>
  <c r="Q215" i="35"/>
  <c r="P212" i="35"/>
  <c r="O209" i="35"/>
  <c r="P224" i="35"/>
  <c r="O221" i="35"/>
  <c r="S217" i="35"/>
  <c r="R214" i="35"/>
  <c r="Q211" i="35"/>
  <c r="P208" i="35"/>
  <c r="O213" i="35"/>
  <c r="Q219" i="35"/>
  <c r="S266" i="35"/>
  <c r="S263" i="35"/>
  <c r="R260" i="35"/>
  <c r="Q257" i="35"/>
  <c r="P254" i="35"/>
  <c r="O251" i="35"/>
  <c r="O263" i="35"/>
  <c r="O259" i="35"/>
  <c r="O255" i="35"/>
  <c r="P250" i="35"/>
  <c r="P266" i="35"/>
  <c r="P262" i="35"/>
  <c r="P258" i="35"/>
  <c r="Q253" i="35"/>
  <c r="Q249" i="35"/>
  <c r="R256" i="35"/>
  <c r="Q265" i="35"/>
  <c r="Q270" i="35"/>
  <c r="P279" i="35"/>
  <c r="R76" i="35"/>
  <c r="Q73" i="35"/>
  <c r="P70" i="35"/>
  <c r="O67" i="35"/>
  <c r="S63" i="35"/>
  <c r="R60" i="35"/>
  <c r="P54" i="35"/>
  <c r="R52" i="35"/>
  <c r="O51" i="35"/>
  <c r="Q49" i="35"/>
  <c r="S47" i="35"/>
  <c r="P46" i="35"/>
  <c r="R44" i="35"/>
  <c r="O43" i="35"/>
  <c r="Q41" i="35"/>
  <c r="S39" i="35"/>
  <c r="P38" i="35"/>
  <c r="Q102" i="35"/>
  <c r="R105" i="35"/>
  <c r="S108" i="35"/>
  <c r="O112" i="35"/>
  <c r="Q207" i="35"/>
  <c r="S213" i="35"/>
  <c r="P220" i="35"/>
  <c r="S251" i="35"/>
  <c r="S259" i="35"/>
  <c r="R273" i="35"/>
  <c r="Q282" i="35"/>
  <c r="S146" i="35"/>
  <c r="O150" i="35"/>
  <c r="P153" i="35"/>
  <c r="Q156" i="35"/>
  <c r="R159" i="35"/>
  <c r="S167" i="35"/>
  <c r="O171" i="35"/>
  <c r="P174" i="35"/>
  <c r="Q177" i="35"/>
  <c r="R180" i="35"/>
  <c r="O188" i="35"/>
  <c r="P191" i="35"/>
  <c r="Q194" i="35"/>
  <c r="R197" i="35"/>
  <c r="S200" i="35"/>
  <c r="S230" i="35"/>
  <c r="O234" i="35"/>
  <c r="P237" i="35"/>
  <c r="Q240" i="35"/>
  <c r="R243" i="35"/>
  <c r="S125" i="35"/>
  <c r="O129" i="35"/>
  <c r="P132" i="35"/>
  <c r="Q135" i="35"/>
  <c r="R138" i="35"/>
  <c r="Q144" i="35"/>
  <c r="R147" i="35"/>
  <c r="S150" i="35"/>
  <c r="O154" i="35"/>
  <c r="P157" i="35"/>
  <c r="Q160" i="35"/>
  <c r="Q165" i="35"/>
  <c r="R168" i="35"/>
  <c r="S171" i="35"/>
  <c r="O175" i="35"/>
  <c r="P178" i="35"/>
  <c r="Q181" i="35"/>
  <c r="S188" i="35"/>
  <c r="O192" i="35"/>
  <c r="P195" i="35"/>
  <c r="Q198" i="35"/>
  <c r="R201" i="35"/>
  <c r="Q228" i="35"/>
  <c r="R231" i="35"/>
  <c r="S234" i="35"/>
  <c r="O238" i="35"/>
  <c r="P241" i="35"/>
  <c r="Q244" i="35"/>
  <c r="S413" i="35"/>
  <c r="S410" i="35"/>
  <c r="R407" i="35"/>
  <c r="Q404" i="35"/>
  <c r="P401" i="35"/>
  <c r="O398" i="35"/>
  <c r="P413" i="35"/>
  <c r="O410" i="35"/>
  <c r="S406" i="35"/>
  <c r="R403" i="35"/>
  <c r="Q400" i="35"/>
  <c r="P397" i="35"/>
  <c r="Q412" i="35"/>
  <c r="O406" i="35"/>
  <c r="R399" i="35"/>
  <c r="R411" i="35"/>
  <c r="P405" i="35"/>
  <c r="S398" i="35"/>
  <c r="Q408" i="35"/>
  <c r="P292" i="35"/>
  <c r="S293" i="35"/>
  <c r="Q295" i="35"/>
  <c r="O297" i="35"/>
  <c r="R298" i="35"/>
  <c r="P300" i="35"/>
  <c r="S301" i="35"/>
  <c r="Q303" i="35"/>
  <c r="O305" i="35"/>
  <c r="R306" i="35"/>
  <c r="P308" i="35"/>
  <c r="S371" i="35"/>
  <c r="P371" i="35"/>
  <c r="O368" i="35"/>
  <c r="S364" i="35"/>
  <c r="R361" i="35"/>
  <c r="Q358" i="35"/>
  <c r="P355" i="35"/>
  <c r="R357" i="35"/>
  <c r="Q362" i="35"/>
  <c r="Q366" i="35"/>
  <c r="Q370" i="35"/>
  <c r="O291" i="35"/>
  <c r="R292" i="35"/>
  <c r="P294" i="35"/>
  <c r="S295" i="35"/>
  <c r="Q297" i="35"/>
  <c r="O299" i="35"/>
  <c r="R300" i="35"/>
  <c r="P302" i="35"/>
  <c r="S303" i="35"/>
  <c r="Q305" i="35"/>
  <c r="O307" i="35"/>
  <c r="R308" i="35"/>
  <c r="S350" i="35"/>
  <c r="S347" i="35"/>
  <c r="R344" i="35"/>
  <c r="Q341" i="35"/>
  <c r="P338" i="35"/>
  <c r="O335" i="35"/>
  <c r="R336" i="35"/>
  <c r="R340" i="35"/>
  <c r="Q345" i="35"/>
  <c r="Q349" i="35"/>
  <c r="Q354" i="35"/>
  <c r="P359" i="35"/>
  <c r="P363" i="35"/>
  <c r="P367" i="35"/>
  <c r="BG40" i="35"/>
  <c r="S314" i="35"/>
  <c r="O318" i="35"/>
  <c r="P321" i="35"/>
  <c r="Q324" i="35"/>
  <c r="R327" i="35"/>
  <c r="Q397" i="35"/>
  <c r="O399" i="35"/>
  <c r="R400" i="35"/>
  <c r="P402" i="35"/>
  <c r="S403" i="35"/>
  <c r="Q405" i="35"/>
  <c r="O407" i="35"/>
  <c r="R408" i="35"/>
  <c r="P410" i="35"/>
  <c r="S411" i="35"/>
  <c r="Q413" i="35"/>
  <c r="O396" i="35"/>
  <c r="S396" i="35"/>
  <c r="R397" i="35"/>
  <c r="Q398" i="35"/>
  <c r="P399" i="35"/>
  <c r="O400" i="35"/>
  <c r="S400" i="35"/>
  <c r="R401" i="35"/>
  <c r="Q402" i="35"/>
  <c r="P403" i="35"/>
  <c r="O404" i="35"/>
  <c r="S404" i="35"/>
  <c r="R405" i="35"/>
  <c r="Q406" i="35"/>
  <c r="P407" i="35"/>
  <c r="O408" i="35"/>
  <c r="S408" i="35"/>
  <c r="R409" i="35"/>
  <c r="Q410" i="35"/>
  <c r="P411" i="35"/>
  <c r="O412" i="35"/>
  <c r="S412" i="35"/>
  <c r="R413" i="35"/>
  <c r="R396" i="35"/>
  <c r="P398" i="35"/>
  <c r="S399" i="35"/>
  <c r="Q401" i="35"/>
  <c r="O403" i="35"/>
  <c r="R404" i="35"/>
  <c r="P406" i="35"/>
  <c r="S407" i="35"/>
  <c r="Q409" i="35"/>
  <c r="O411" i="35"/>
  <c r="R412" i="35"/>
  <c r="P396" i="35"/>
  <c r="O397" i="35"/>
  <c r="S397" i="35"/>
  <c r="R398" i="35"/>
  <c r="Q399" i="35"/>
  <c r="P400" i="35"/>
  <c r="O401" i="35"/>
  <c r="S401" i="35"/>
  <c r="R402" i="35"/>
  <c r="Q403" i="35"/>
  <c r="P404" i="35"/>
  <c r="O405" i="35"/>
  <c r="S405" i="35"/>
  <c r="R406" i="35"/>
  <c r="Q407" i="35"/>
  <c r="P408" i="35"/>
  <c r="O409" i="35"/>
  <c r="S409" i="35"/>
  <c r="R410" i="35"/>
  <c r="Q411" i="35"/>
  <c r="P412" i="35"/>
  <c r="O413" i="35"/>
  <c r="P380" i="35"/>
  <c r="Q383" i="35"/>
  <c r="R386" i="35"/>
  <c r="O377" i="35"/>
  <c r="S389" i="35"/>
  <c r="S377" i="35"/>
  <c r="O381" i="35"/>
  <c r="P384" i="35"/>
  <c r="Q387" i="35"/>
  <c r="R390" i="35"/>
  <c r="Q375" i="35"/>
  <c r="R378" i="35"/>
  <c r="S381" i="35"/>
  <c r="O385" i="35"/>
  <c r="P388" i="35"/>
  <c r="Q391" i="35"/>
  <c r="P376" i="35"/>
  <c r="Q379" i="35"/>
  <c r="R382" i="35"/>
  <c r="S385" i="35"/>
  <c r="O389" i="35"/>
  <c r="P392" i="35"/>
  <c r="R375" i="35"/>
  <c r="Q376" i="35"/>
  <c r="P377" i="35"/>
  <c r="O378" i="35"/>
  <c r="S378" i="35"/>
  <c r="R379" i="35"/>
  <c r="Q380" i="35"/>
  <c r="P381" i="35"/>
  <c r="O382" i="35"/>
  <c r="S382" i="35"/>
  <c r="R383" i="35"/>
  <c r="Q384" i="35"/>
  <c r="P385" i="35"/>
  <c r="O386" i="35"/>
  <c r="S386" i="35"/>
  <c r="R387" i="35"/>
  <c r="Q388" i="35"/>
  <c r="P389" i="35"/>
  <c r="O390" i="35"/>
  <c r="S390" i="35"/>
  <c r="R391" i="35"/>
  <c r="Q392" i="35"/>
  <c r="O375" i="35"/>
  <c r="S375" i="35"/>
  <c r="R376" i="35"/>
  <c r="Q377" i="35"/>
  <c r="P378" i="35"/>
  <c r="O379" i="35"/>
  <c r="S379" i="35"/>
  <c r="R380" i="35"/>
  <c r="Q381" i="35"/>
  <c r="P382" i="35"/>
  <c r="O383" i="35"/>
  <c r="S383" i="35"/>
  <c r="R384" i="35"/>
  <c r="Q385" i="35"/>
  <c r="P386" i="35"/>
  <c r="O387" i="35"/>
  <c r="S387" i="35"/>
  <c r="R388" i="35"/>
  <c r="Q389" i="35"/>
  <c r="P390" i="35"/>
  <c r="O391" i="35"/>
  <c r="S391" i="35"/>
  <c r="R392" i="35"/>
  <c r="P375" i="35"/>
  <c r="O376" i="35"/>
  <c r="S376" i="35"/>
  <c r="R377" i="35"/>
  <c r="Q378" i="35"/>
  <c r="P379" i="35"/>
  <c r="O380" i="35"/>
  <c r="S380" i="35"/>
  <c r="R381" i="35"/>
  <c r="Q382" i="35"/>
  <c r="P383" i="35"/>
  <c r="O384" i="35"/>
  <c r="S384" i="35"/>
  <c r="R385" i="35"/>
  <c r="Q386" i="35"/>
  <c r="P387" i="35"/>
  <c r="O388" i="35"/>
  <c r="S388" i="35"/>
  <c r="R389" i="35"/>
  <c r="Q390" i="35"/>
  <c r="P391" i="35"/>
  <c r="O392" i="35"/>
  <c r="R354" i="35"/>
  <c r="Q355" i="35"/>
  <c r="P356" i="35"/>
  <c r="O357" i="35"/>
  <c r="S357" i="35"/>
  <c r="R358" i="35"/>
  <c r="Q359" i="35"/>
  <c r="P360" i="35"/>
  <c r="O361" i="35"/>
  <c r="S361" i="35"/>
  <c r="R362" i="35"/>
  <c r="Q363" i="35"/>
  <c r="P364" i="35"/>
  <c r="O365" i="35"/>
  <c r="S365" i="35"/>
  <c r="R366" i="35"/>
  <c r="Q367" i="35"/>
  <c r="P368" i="35"/>
  <c r="O369" i="35"/>
  <c r="S369" i="35"/>
  <c r="R370" i="35"/>
  <c r="Q371" i="35"/>
  <c r="O354" i="35"/>
  <c r="S354" i="35"/>
  <c r="R355" i="35"/>
  <c r="Q356" i="35"/>
  <c r="P357" i="35"/>
  <c r="O358" i="35"/>
  <c r="S358" i="35"/>
  <c r="R359" i="35"/>
  <c r="Q360" i="35"/>
  <c r="P361" i="35"/>
  <c r="O362" i="35"/>
  <c r="S362" i="35"/>
  <c r="R363" i="35"/>
  <c r="Q364" i="35"/>
  <c r="P365" i="35"/>
  <c r="O366" i="35"/>
  <c r="S366" i="35"/>
  <c r="R367" i="35"/>
  <c r="Q368" i="35"/>
  <c r="P369" i="35"/>
  <c r="O370" i="35"/>
  <c r="S370" i="35"/>
  <c r="R371" i="35"/>
  <c r="P354" i="35"/>
  <c r="O355" i="35"/>
  <c r="S355" i="35"/>
  <c r="R356" i="35"/>
  <c r="Q357" i="35"/>
  <c r="P358" i="35"/>
  <c r="O359" i="35"/>
  <c r="S359" i="35"/>
  <c r="R360" i="35"/>
  <c r="Q361" i="35"/>
  <c r="P362" i="35"/>
  <c r="O363" i="35"/>
  <c r="S363" i="35"/>
  <c r="R364" i="35"/>
  <c r="Q365" i="35"/>
  <c r="P366" i="35"/>
  <c r="O367" i="35"/>
  <c r="S367" i="35"/>
  <c r="R368" i="35"/>
  <c r="Q369" i="35"/>
  <c r="P370" i="35"/>
  <c r="O371" i="35"/>
  <c r="R333" i="35"/>
  <c r="Q334" i="35"/>
  <c r="P335" i="35"/>
  <c r="O336" i="35"/>
  <c r="S336" i="35"/>
  <c r="R337" i="35"/>
  <c r="Q338" i="35"/>
  <c r="P339" i="35"/>
  <c r="O340" i="35"/>
  <c r="S340" i="35"/>
  <c r="R341" i="35"/>
  <c r="Q342" i="35"/>
  <c r="P343" i="35"/>
  <c r="O344" i="35"/>
  <c r="S344" i="35"/>
  <c r="R345" i="35"/>
  <c r="Q346" i="35"/>
  <c r="P347" i="35"/>
  <c r="O348" i="35"/>
  <c r="S348" i="35"/>
  <c r="R349" i="35"/>
  <c r="Q350" i="35"/>
  <c r="O333" i="35"/>
  <c r="S333" i="35"/>
  <c r="R334" i="35"/>
  <c r="Q335" i="35"/>
  <c r="P336" i="35"/>
  <c r="O337" i="35"/>
  <c r="S337" i="35"/>
  <c r="R338" i="35"/>
  <c r="Q339" i="35"/>
  <c r="P340" i="35"/>
  <c r="O341" i="35"/>
  <c r="S341" i="35"/>
  <c r="R342" i="35"/>
  <c r="Q343" i="35"/>
  <c r="P344" i="35"/>
  <c r="O345" i="35"/>
  <c r="S345" i="35"/>
  <c r="R346" i="35"/>
  <c r="Q347" i="35"/>
  <c r="P348" i="35"/>
  <c r="O349" i="35"/>
  <c r="S349" i="35"/>
  <c r="R350" i="35"/>
  <c r="P333" i="35"/>
  <c r="O334" i="35"/>
  <c r="S334" i="35"/>
  <c r="R335" i="35"/>
  <c r="Q336" i="35"/>
  <c r="P337" i="35"/>
  <c r="O338" i="35"/>
  <c r="S338" i="35"/>
  <c r="R339" i="35"/>
  <c r="Q340" i="35"/>
  <c r="P341" i="35"/>
  <c r="O342" i="35"/>
  <c r="S342" i="35"/>
  <c r="R343" i="35"/>
  <c r="Q344" i="35"/>
  <c r="P345" i="35"/>
  <c r="O346" i="35"/>
  <c r="S346" i="35"/>
  <c r="R347" i="35"/>
  <c r="Q348" i="35"/>
  <c r="P349" i="35"/>
  <c r="O350" i="35"/>
  <c r="R312" i="35"/>
  <c r="P314" i="35"/>
  <c r="S315" i="35"/>
  <c r="Q317" i="35"/>
  <c r="O319" i="35"/>
  <c r="R320" i="35"/>
  <c r="P322" i="35"/>
  <c r="S323" i="35"/>
  <c r="Q325" i="35"/>
  <c r="O327" i="35"/>
  <c r="R328" i="35"/>
  <c r="O312" i="35"/>
  <c r="S312" i="35"/>
  <c r="R313" i="35"/>
  <c r="Q314" i="35"/>
  <c r="P315" i="35"/>
  <c r="O316" i="35"/>
  <c r="S316" i="35"/>
  <c r="R317" i="35"/>
  <c r="Q318" i="35"/>
  <c r="P319" i="35"/>
  <c r="O320" i="35"/>
  <c r="S320" i="35"/>
  <c r="R321" i="35"/>
  <c r="Q322" i="35"/>
  <c r="P323" i="35"/>
  <c r="O324" i="35"/>
  <c r="S324" i="35"/>
  <c r="R325" i="35"/>
  <c r="Q326" i="35"/>
  <c r="P327" i="35"/>
  <c r="O328" i="35"/>
  <c r="S328" i="35"/>
  <c r="R329" i="35"/>
  <c r="Q313" i="35"/>
  <c r="O315" i="35"/>
  <c r="R316" i="35"/>
  <c r="P318" i="35"/>
  <c r="S319" i="35"/>
  <c r="Q321" i="35"/>
  <c r="O323" i="35"/>
  <c r="R324" i="35"/>
  <c r="P326" i="35"/>
  <c r="S327" i="35"/>
  <c r="Q329" i="35"/>
  <c r="P312" i="35"/>
  <c r="O313" i="35"/>
  <c r="S313" i="35"/>
  <c r="R314" i="35"/>
  <c r="Q315" i="35"/>
  <c r="P316" i="35"/>
  <c r="O317" i="35"/>
  <c r="S317" i="35"/>
  <c r="R318" i="35"/>
  <c r="Q319" i="35"/>
  <c r="P320" i="35"/>
  <c r="O321" i="35"/>
  <c r="S321" i="35"/>
  <c r="R322" i="35"/>
  <c r="Q323" i="35"/>
  <c r="P324" i="35"/>
  <c r="O325" i="35"/>
  <c r="S325" i="35"/>
  <c r="R326" i="35"/>
  <c r="Q327" i="35"/>
  <c r="P328" i="35"/>
  <c r="O329" i="35"/>
  <c r="R291" i="35"/>
  <c r="Q292" i="35"/>
  <c r="P293" i="35"/>
  <c r="O294" i="35"/>
  <c r="S294" i="35"/>
  <c r="R295" i="35"/>
  <c r="Q296" i="35"/>
  <c r="P297" i="35"/>
  <c r="O298" i="35"/>
  <c r="S298" i="35"/>
  <c r="R299" i="35"/>
  <c r="Q300" i="35"/>
  <c r="P301" i="35"/>
  <c r="O302" i="35"/>
  <c r="S302" i="35"/>
  <c r="R303" i="35"/>
  <c r="Q304" i="35"/>
  <c r="P305" i="35"/>
  <c r="O306" i="35"/>
  <c r="S306" i="35"/>
  <c r="R307" i="35"/>
  <c r="Q308" i="35"/>
  <c r="P291" i="35"/>
  <c r="O292" i="35"/>
  <c r="S292" i="35"/>
  <c r="R293" i="35"/>
  <c r="Q294" i="35"/>
  <c r="P295" i="35"/>
  <c r="O296" i="35"/>
  <c r="S296" i="35"/>
  <c r="R297" i="35"/>
  <c r="Q298" i="35"/>
  <c r="P299" i="35"/>
  <c r="O300" i="35"/>
  <c r="S300" i="35"/>
  <c r="R301" i="35"/>
  <c r="Q302" i="35"/>
  <c r="P303" i="35"/>
  <c r="O304" i="35"/>
  <c r="S304" i="35"/>
  <c r="R305" i="35"/>
  <c r="Q306" i="35"/>
  <c r="P307" i="35"/>
  <c r="O308" i="35"/>
  <c r="R270" i="35"/>
  <c r="Q271" i="35"/>
  <c r="P272" i="35"/>
  <c r="O273" i="35"/>
  <c r="S273" i="35"/>
  <c r="R274" i="35"/>
  <c r="Q275" i="35"/>
  <c r="P276" i="35"/>
  <c r="O277" i="35"/>
  <c r="S277" i="35"/>
  <c r="R278" i="35"/>
  <c r="Q279" i="35"/>
  <c r="P280" i="35"/>
  <c r="O281" i="35"/>
  <c r="S281" i="35"/>
  <c r="R282" i="35"/>
  <c r="Q283" i="35"/>
  <c r="P284" i="35"/>
  <c r="O285" i="35"/>
  <c r="S285" i="35"/>
  <c r="R286" i="35"/>
  <c r="Q287" i="35"/>
  <c r="O270" i="35"/>
  <c r="S270" i="35"/>
  <c r="R271" i="35"/>
  <c r="Q272" i="35"/>
  <c r="P273" i="35"/>
  <c r="O274" i="35"/>
  <c r="S274" i="35"/>
  <c r="R275" i="35"/>
  <c r="Q276" i="35"/>
  <c r="P277" i="35"/>
  <c r="O278" i="35"/>
  <c r="S278" i="35"/>
  <c r="R279" i="35"/>
  <c r="Q280" i="35"/>
  <c r="P281" i="35"/>
  <c r="O282" i="35"/>
  <c r="S282" i="35"/>
  <c r="R283" i="35"/>
  <c r="Q284" i="35"/>
  <c r="P285" i="35"/>
  <c r="O286" i="35"/>
  <c r="S286" i="35"/>
  <c r="R287" i="35"/>
  <c r="P270" i="35"/>
  <c r="O271" i="35"/>
  <c r="S271" i="35"/>
  <c r="R272" i="35"/>
  <c r="Q273" i="35"/>
  <c r="P274" i="35"/>
  <c r="O275" i="35"/>
  <c r="S275" i="35"/>
  <c r="R276" i="35"/>
  <c r="Q277" i="35"/>
  <c r="P278" i="35"/>
  <c r="O279" i="35"/>
  <c r="S279" i="35"/>
  <c r="R280" i="35"/>
  <c r="Q281" i="35"/>
  <c r="P282" i="35"/>
  <c r="O283" i="35"/>
  <c r="S283" i="35"/>
  <c r="R284" i="35"/>
  <c r="Q285" i="35"/>
  <c r="P286" i="35"/>
  <c r="O287" i="35"/>
  <c r="R249" i="35"/>
  <c r="Q250" i="35"/>
  <c r="P251" i="35"/>
  <c r="O252" i="35"/>
  <c r="S252" i="35"/>
  <c r="R253" i="35"/>
  <c r="Q254" i="35"/>
  <c r="P255" i="35"/>
  <c r="O256" i="35"/>
  <c r="S256" i="35"/>
  <c r="R257" i="35"/>
  <c r="Q258" i="35"/>
  <c r="P259" i="35"/>
  <c r="O260" i="35"/>
  <c r="S260" i="35"/>
  <c r="R261" i="35"/>
  <c r="Q262" i="35"/>
  <c r="P263" i="35"/>
  <c r="O264" i="35"/>
  <c r="S264" i="35"/>
  <c r="R265" i="35"/>
  <c r="O249" i="35"/>
  <c r="S249" i="35"/>
  <c r="R250" i="35"/>
  <c r="Q251" i="35"/>
  <c r="P252" i="35"/>
  <c r="O253" i="35"/>
  <c r="S253" i="35"/>
  <c r="R254" i="35"/>
  <c r="Q255" i="35"/>
  <c r="P256" i="35"/>
  <c r="O257" i="35"/>
  <c r="S257" i="35"/>
  <c r="R258" i="35"/>
  <c r="Q259" i="35"/>
  <c r="P260" i="35"/>
  <c r="O261" i="35"/>
  <c r="S261" i="35"/>
  <c r="R262" i="35"/>
  <c r="Q263" i="35"/>
  <c r="P264" i="35"/>
  <c r="O265" i="35"/>
  <c r="S265" i="35"/>
  <c r="R266" i="35"/>
  <c r="Q266" i="35"/>
  <c r="P249" i="35"/>
  <c r="O250" i="35"/>
  <c r="S250" i="35"/>
  <c r="R251" i="35"/>
  <c r="Q252" i="35"/>
  <c r="P253" i="35"/>
  <c r="O254" i="35"/>
  <c r="S254" i="35"/>
  <c r="R255" i="35"/>
  <c r="Q256" i="35"/>
  <c r="P257" i="35"/>
  <c r="O258" i="35"/>
  <c r="S258" i="35"/>
  <c r="R259" i="35"/>
  <c r="Q260" i="35"/>
  <c r="P261" i="35"/>
  <c r="O262" i="35"/>
  <c r="S262" i="35"/>
  <c r="R263" i="35"/>
  <c r="Q264" i="35"/>
  <c r="P265" i="35"/>
  <c r="O266" i="35"/>
  <c r="Q245" i="35"/>
  <c r="Q229" i="35"/>
  <c r="O231" i="35"/>
  <c r="R232" i="35"/>
  <c r="P234" i="35"/>
  <c r="S235" i="35"/>
  <c r="Q237" i="35"/>
  <c r="O239" i="35"/>
  <c r="R240" i="35"/>
  <c r="P242" i="35"/>
  <c r="S243" i="35"/>
  <c r="O228" i="35"/>
  <c r="S228" i="35"/>
  <c r="R229" i="35"/>
  <c r="Q230" i="35"/>
  <c r="P231" i="35"/>
  <c r="O232" i="35"/>
  <c r="S232" i="35"/>
  <c r="R233" i="35"/>
  <c r="Q234" i="35"/>
  <c r="P235" i="35"/>
  <c r="O236" i="35"/>
  <c r="S236" i="35"/>
  <c r="R237" i="35"/>
  <c r="Q238" i="35"/>
  <c r="P239" i="35"/>
  <c r="O240" i="35"/>
  <c r="S240" i="35"/>
  <c r="R241" i="35"/>
  <c r="Q242" i="35"/>
  <c r="P243" i="35"/>
  <c r="O244" i="35"/>
  <c r="S244" i="35"/>
  <c r="R245" i="35"/>
  <c r="R228" i="35"/>
  <c r="P230" i="35"/>
  <c r="S231" i="35"/>
  <c r="Q233" i="35"/>
  <c r="O235" i="35"/>
  <c r="R236" i="35"/>
  <c r="P238" i="35"/>
  <c r="S239" i="35"/>
  <c r="Q241" i="35"/>
  <c r="O243" i="35"/>
  <c r="R244" i="35"/>
  <c r="P228" i="35"/>
  <c r="O229" i="35"/>
  <c r="S229" i="35"/>
  <c r="R230" i="35"/>
  <c r="Q231" i="35"/>
  <c r="P232" i="35"/>
  <c r="O233" i="35"/>
  <c r="S233" i="35"/>
  <c r="R234" i="35"/>
  <c r="Q235" i="35"/>
  <c r="P236" i="35"/>
  <c r="O237" i="35"/>
  <c r="S237" i="35"/>
  <c r="R238" i="35"/>
  <c r="Q239" i="35"/>
  <c r="P240" i="35"/>
  <c r="O241" i="35"/>
  <c r="S241" i="35"/>
  <c r="R242" i="35"/>
  <c r="Q243" i="35"/>
  <c r="P244" i="35"/>
  <c r="O245" i="35"/>
  <c r="R207" i="35"/>
  <c r="Q208" i="35"/>
  <c r="P209" i="35"/>
  <c r="O210" i="35"/>
  <c r="S210" i="35"/>
  <c r="R211" i="35"/>
  <c r="Q212" i="35"/>
  <c r="P213" i="35"/>
  <c r="O214" i="35"/>
  <c r="S214" i="35"/>
  <c r="R215" i="35"/>
  <c r="Q216" i="35"/>
  <c r="P217" i="35"/>
  <c r="O218" i="35"/>
  <c r="S218" i="35"/>
  <c r="R219" i="35"/>
  <c r="Q220" i="35"/>
  <c r="P221" i="35"/>
  <c r="O222" i="35"/>
  <c r="S222" i="35"/>
  <c r="R223" i="35"/>
  <c r="Q224" i="35"/>
  <c r="O207" i="35"/>
  <c r="S207" i="35"/>
  <c r="R208" i="35"/>
  <c r="Q209" i="35"/>
  <c r="P210" i="35"/>
  <c r="O211" i="35"/>
  <c r="S211" i="35"/>
  <c r="R212" i="35"/>
  <c r="Q213" i="35"/>
  <c r="P214" i="35"/>
  <c r="O215" i="35"/>
  <c r="S215" i="35"/>
  <c r="R216" i="35"/>
  <c r="Q217" i="35"/>
  <c r="P218" i="35"/>
  <c r="O219" i="35"/>
  <c r="S219" i="35"/>
  <c r="R220" i="35"/>
  <c r="Q221" i="35"/>
  <c r="P222" i="35"/>
  <c r="O223" i="35"/>
  <c r="S223" i="35"/>
  <c r="R224" i="35"/>
  <c r="P207" i="35"/>
  <c r="O208" i="35"/>
  <c r="S208" i="35"/>
  <c r="R209" i="35"/>
  <c r="Q210" i="35"/>
  <c r="P211" i="35"/>
  <c r="O212" i="35"/>
  <c r="S212" i="35"/>
  <c r="R213" i="35"/>
  <c r="Q214" i="35"/>
  <c r="P215" i="35"/>
  <c r="O216" i="35"/>
  <c r="S216" i="35"/>
  <c r="R217" i="35"/>
  <c r="Q218" i="35"/>
  <c r="P219" i="35"/>
  <c r="O220" i="35"/>
  <c r="S220" i="35"/>
  <c r="R221" i="35"/>
  <c r="Q222" i="35"/>
  <c r="P223" i="35"/>
  <c r="O224" i="35"/>
  <c r="R186" i="35"/>
  <c r="Q187" i="35"/>
  <c r="P188" i="35"/>
  <c r="O189" i="35"/>
  <c r="S189" i="35"/>
  <c r="R190" i="35"/>
  <c r="Q191" i="35"/>
  <c r="P192" i="35"/>
  <c r="O193" i="35"/>
  <c r="S193" i="35"/>
  <c r="R194" i="35"/>
  <c r="Q195" i="35"/>
  <c r="P196" i="35"/>
  <c r="O197" i="35"/>
  <c r="S197" i="35"/>
  <c r="R198" i="35"/>
  <c r="Q199" i="35"/>
  <c r="P200" i="35"/>
  <c r="O201" i="35"/>
  <c r="S201" i="35"/>
  <c r="R202" i="35"/>
  <c r="Q203" i="35"/>
  <c r="O186" i="35"/>
  <c r="S186" i="35"/>
  <c r="R187" i="35"/>
  <c r="Q188" i="35"/>
  <c r="P189" i="35"/>
  <c r="O190" i="35"/>
  <c r="S190" i="35"/>
  <c r="R191" i="35"/>
  <c r="Q192" i="35"/>
  <c r="P193" i="35"/>
  <c r="O194" i="35"/>
  <c r="S194" i="35"/>
  <c r="R195" i="35"/>
  <c r="Q196" i="35"/>
  <c r="P197" i="35"/>
  <c r="O198" i="35"/>
  <c r="S198" i="35"/>
  <c r="R199" i="35"/>
  <c r="Q200" i="35"/>
  <c r="P201" i="35"/>
  <c r="O202" i="35"/>
  <c r="S202" i="35"/>
  <c r="R203" i="35"/>
  <c r="P186" i="35"/>
  <c r="O187" i="35"/>
  <c r="S187" i="35"/>
  <c r="R188" i="35"/>
  <c r="Q189" i="35"/>
  <c r="P190" i="35"/>
  <c r="O191" i="35"/>
  <c r="S191" i="35"/>
  <c r="R192" i="35"/>
  <c r="Q193" i="35"/>
  <c r="P194" i="35"/>
  <c r="O195" i="35"/>
  <c r="S195" i="35"/>
  <c r="R196" i="35"/>
  <c r="Q197" i="35"/>
  <c r="P198" i="35"/>
  <c r="O199" i="35"/>
  <c r="S199" i="35"/>
  <c r="R200" i="35"/>
  <c r="Q201" i="35"/>
  <c r="P202" i="35"/>
  <c r="O203" i="35"/>
  <c r="R165" i="35"/>
  <c r="P167" i="35"/>
  <c r="S168" i="35"/>
  <c r="Q170" i="35"/>
  <c r="O172" i="35"/>
  <c r="R173" i="35"/>
  <c r="P175" i="35"/>
  <c r="S176" i="35"/>
  <c r="Q178" i="35"/>
  <c r="O180" i="35"/>
  <c r="S180" i="35"/>
  <c r="Q182" i="35"/>
  <c r="O165" i="35"/>
  <c r="S165" i="35"/>
  <c r="R166" i="35"/>
  <c r="Q167" i="35"/>
  <c r="P168" i="35"/>
  <c r="O169" i="35"/>
  <c r="S169" i="35"/>
  <c r="R170" i="35"/>
  <c r="Q171" i="35"/>
  <c r="P172" i="35"/>
  <c r="O173" i="35"/>
  <c r="S173" i="35"/>
  <c r="R174" i="35"/>
  <c r="Q175" i="35"/>
  <c r="P176" i="35"/>
  <c r="O177" i="35"/>
  <c r="S177" i="35"/>
  <c r="R178" i="35"/>
  <c r="Q179" i="35"/>
  <c r="P180" i="35"/>
  <c r="O181" i="35"/>
  <c r="S181" i="35"/>
  <c r="R182" i="35"/>
  <c r="Q166" i="35"/>
  <c r="O168" i="35"/>
  <c r="R169" i="35"/>
  <c r="P171" i="35"/>
  <c r="S172" i="35"/>
  <c r="Q174" i="35"/>
  <c r="O176" i="35"/>
  <c r="R177" i="35"/>
  <c r="P179" i="35"/>
  <c r="R181" i="35"/>
  <c r="P165" i="35"/>
  <c r="O166" i="35"/>
  <c r="S166" i="35"/>
  <c r="R167" i="35"/>
  <c r="Q168" i="35"/>
  <c r="P169" i="35"/>
  <c r="O170" i="35"/>
  <c r="S170" i="35"/>
  <c r="R171" i="35"/>
  <c r="Q172" i="35"/>
  <c r="P173" i="35"/>
  <c r="O174" i="35"/>
  <c r="S174" i="35"/>
  <c r="R175" i="35"/>
  <c r="Q176" i="35"/>
  <c r="P177" i="35"/>
  <c r="O178" i="35"/>
  <c r="S178" i="35"/>
  <c r="R179" i="35"/>
  <c r="Q180" i="35"/>
  <c r="P181" i="35"/>
  <c r="O182" i="35"/>
  <c r="R144" i="35"/>
  <c r="Q145" i="35"/>
  <c r="P146" i="35"/>
  <c r="O147" i="35"/>
  <c r="S147" i="35"/>
  <c r="R148" i="35"/>
  <c r="Q149" i="35"/>
  <c r="P150" i="35"/>
  <c r="O151" i="35"/>
  <c r="S151" i="35"/>
  <c r="R152" i="35"/>
  <c r="Q153" i="35"/>
  <c r="P154" i="35"/>
  <c r="O155" i="35"/>
  <c r="S155" i="35"/>
  <c r="R156" i="35"/>
  <c r="Q157" i="35"/>
  <c r="P158" i="35"/>
  <c r="O159" i="35"/>
  <c r="S159" i="35"/>
  <c r="R160" i="35"/>
  <c r="Q161" i="35"/>
  <c r="O144" i="35"/>
  <c r="S144" i="35"/>
  <c r="R145" i="35"/>
  <c r="Q146" i="35"/>
  <c r="P147" i="35"/>
  <c r="O148" i="35"/>
  <c r="S148" i="35"/>
  <c r="R149" i="35"/>
  <c r="Q150" i="35"/>
  <c r="P151" i="35"/>
  <c r="O152" i="35"/>
  <c r="S152" i="35"/>
  <c r="R153" i="35"/>
  <c r="Q154" i="35"/>
  <c r="P155" i="35"/>
  <c r="O156" i="35"/>
  <c r="S156" i="35"/>
  <c r="R157" i="35"/>
  <c r="Q158" i="35"/>
  <c r="P159" i="35"/>
  <c r="O160" i="35"/>
  <c r="S160" i="35"/>
  <c r="R161" i="35"/>
  <c r="P144" i="35"/>
  <c r="O145" i="35"/>
  <c r="S145" i="35"/>
  <c r="R146" i="35"/>
  <c r="Q147" i="35"/>
  <c r="P148" i="35"/>
  <c r="O149" i="35"/>
  <c r="S149" i="35"/>
  <c r="R150" i="35"/>
  <c r="Q151" i="35"/>
  <c r="P152" i="35"/>
  <c r="O153" i="35"/>
  <c r="S153" i="35"/>
  <c r="R154" i="35"/>
  <c r="Q155" i="35"/>
  <c r="P156" i="35"/>
  <c r="O157" i="35"/>
  <c r="S157" i="35"/>
  <c r="R158" i="35"/>
  <c r="Q159" i="35"/>
  <c r="P160" i="35"/>
  <c r="O161" i="35"/>
  <c r="R123" i="35"/>
  <c r="Q124" i="35"/>
  <c r="P125" i="35"/>
  <c r="O126" i="35"/>
  <c r="S126" i="35"/>
  <c r="R127" i="35"/>
  <c r="Q128" i="35"/>
  <c r="P129" i="35"/>
  <c r="O130" i="35"/>
  <c r="S130" i="35"/>
  <c r="R131" i="35"/>
  <c r="Q132" i="35"/>
  <c r="P133" i="35"/>
  <c r="O134" i="35"/>
  <c r="S134" i="35"/>
  <c r="R135" i="35"/>
  <c r="Q136" i="35"/>
  <c r="P137" i="35"/>
  <c r="O138" i="35"/>
  <c r="S138" i="35"/>
  <c r="R139" i="35"/>
  <c r="Q140" i="35"/>
  <c r="O123" i="35"/>
  <c r="S123" i="35"/>
  <c r="R124" i="35"/>
  <c r="Q125" i="35"/>
  <c r="P126" i="35"/>
  <c r="O127" i="35"/>
  <c r="S127" i="35"/>
  <c r="R128" i="35"/>
  <c r="Q129" i="35"/>
  <c r="P130" i="35"/>
  <c r="O131" i="35"/>
  <c r="S131" i="35"/>
  <c r="R132" i="35"/>
  <c r="Q133" i="35"/>
  <c r="P134" i="35"/>
  <c r="O135" i="35"/>
  <c r="S135" i="35"/>
  <c r="R136" i="35"/>
  <c r="Q137" i="35"/>
  <c r="P138" i="35"/>
  <c r="O139" i="35"/>
  <c r="S139" i="35"/>
  <c r="R140" i="35"/>
  <c r="P123" i="35"/>
  <c r="O124" i="35"/>
  <c r="S124" i="35"/>
  <c r="R125" i="35"/>
  <c r="Q126" i="35"/>
  <c r="P127" i="35"/>
  <c r="O128" i="35"/>
  <c r="S128" i="35"/>
  <c r="R129" i="35"/>
  <c r="Q130" i="35"/>
  <c r="P131" i="35"/>
  <c r="O132" i="35"/>
  <c r="S132" i="35"/>
  <c r="R133" i="35"/>
  <c r="Q134" i="35"/>
  <c r="P135" i="35"/>
  <c r="O136" i="35"/>
  <c r="S136" i="35"/>
  <c r="R137" i="35"/>
  <c r="Q138" i="35"/>
  <c r="P139" i="35"/>
  <c r="O140" i="35"/>
  <c r="S116" i="35"/>
  <c r="R117" i="35"/>
  <c r="Q118" i="35"/>
  <c r="P119" i="35"/>
  <c r="R102" i="35"/>
  <c r="P104" i="35"/>
  <c r="S105" i="35"/>
  <c r="Q107" i="35"/>
  <c r="O109" i="35"/>
  <c r="R110" i="35"/>
  <c r="P112" i="35"/>
  <c r="S113" i="35"/>
  <c r="Q115" i="35"/>
  <c r="O117" i="35"/>
  <c r="S117" i="35"/>
  <c r="Q119" i="35"/>
  <c r="O102" i="35"/>
  <c r="S102" i="35"/>
  <c r="R103" i="35"/>
  <c r="Q104" i="35"/>
  <c r="P105" i="35"/>
  <c r="O106" i="35"/>
  <c r="S106" i="35"/>
  <c r="R107" i="35"/>
  <c r="Q108" i="35"/>
  <c r="P109" i="35"/>
  <c r="O110" i="35"/>
  <c r="S110" i="35"/>
  <c r="R111" i="35"/>
  <c r="Q112" i="35"/>
  <c r="P113" i="35"/>
  <c r="O114" i="35"/>
  <c r="S114" i="35"/>
  <c r="R115" i="35"/>
  <c r="Q116" i="35"/>
  <c r="P117" i="35"/>
  <c r="O118" i="35"/>
  <c r="S118" i="35"/>
  <c r="R119" i="35"/>
  <c r="Q103" i="35"/>
  <c r="O105" i="35"/>
  <c r="R106" i="35"/>
  <c r="P108" i="35"/>
  <c r="S109" i="35"/>
  <c r="Q111" i="35"/>
  <c r="O113" i="35"/>
  <c r="R114" i="35"/>
  <c r="P116" i="35"/>
  <c r="R118" i="35"/>
  <c r="P102" i="35"/>
  <c r="O103" i="35"/>
  <c r="S103" i="35"/>
  <c r="R104" i="35"/>
  <c r="Q105" i="35"/>
  <c r="P106" i="35"/>
  <c r="O107" i="35"/>
  <c r="S107" i="35"/>
  <c r="R108" i="35"/>
  <c r="Q109" i="35"/>
  <c r="P110" i="35"/>
  <c r="O111" i="35"/>
  <c r="S111" i="35"/>
  <c r="R112" i="35"/>
  <c r="Q113" i="35"/>
  <c r="P114" i="35"/>
  <c r="O115" i="35"/>
  <c r="S115" i="35"/>
  <c r="R116" i="35"/>
  <c r="Q117" i="35"/>
  <c r="P118" i="35"/>
  <c r="O119" i="35"/>
  <c r="P97" i="35"/>
  <c r="Q96" i="35"/>
  <c r="R95" i="35"/>
  <c r="S94" i="35"/>
  <c r="O94" i="35"/>
  <c r="P93" i="35"/>
  <c r="Q92" i="35"/>
  <c r="R91" i="35"/>
  <c r="S90" i="35"/>
  <c r="O90" i="35"/>
  <c r="P89" i="35"/>
  <c r="Q88" i="35"/>
  <c r="R87" i="35"/>
  <c r="S86" i="35"/>
  <c r="O86" i="35"/>
  <c r="P85" i="35"/>
  <c r="Q84" i="35"/>
  <c r="R83" i="35"/>
  <c r="S82" i="35"/>
  <c r="O82" i="35"/>
  <c r="P81" i="35"/>
  <c r="Q80" i="35"/>
  <c r="S97" i="35"/>
  <c r="O97" i="35"/>
  <c r="P96" i="35"/>
  <c r="Q95" i="35"/>
  <c r="R94" i="35"/>
  <c r="S93" i="35"/>
  <c r="O93" i="35"/>
  <c r="P92" i="35"/>
  <c r="Q91" i="35"/>
  <c r="R90" i="35"/>
  <c r="S89" i="35"/>
  <c r="O89" i="35"/>
  <c r="P88" i="35"/>
  <c r="Q87" i="35"/>
  <c r="R86" i="35"/>
  <c r="S85" i="35"/>
  <c r="O85" i="35"/>
  <c r="P84" i="35"/>
  <c r="Q83" i="35"/>
  <c r="R82" i="35"/>
  <c r="S81" i="35"/>
  <c r="O81" i="35"/>
  <c r="P80" i="35"/>
  <c r="R97" i="35"/>
  <c r="S96" i="35"/>
  <c r="O96" i="35"/>
  <c r="P95" i="35"/>
  <c r="Q94" i="35"/>
  <c r="R93" i="35"/>
  <c r="S92" i="35"/>
  <c r="O92" i="35"/>
  <c r="P91" i="35"/>
  <c r="Q90" i="35"/>
  <c r="R89" i="35"/>
  <c r="S88" i="35"/>
  <c r="O88" i="35"/>
  <c r="P87" i="35"/>
  <c r="Q86" i="35"/>
  <c r="R85" i="35"/>
  <c r="S84" i="35"/>
  <c r="O84" i="35"/>
  <c r="P83" i="35"/>
  <c r="Q82" i="35"/>
  <c r="R81" i="35"/>
  <c r="S80" i="35"/>
  <c r="S54" i="35"/>
  <c r="O54" i="35"/>
  <c r="P53" i="35"/>
  <c r="Q52" i="35"/>
  <c r="R51" i="35"/>
  <c r="S50" i="35"/>
  <c r="O50" i="35"/>
  <c r="P49" i="35"/>
  <c r="Q48" i="35"/>
  <c r="R47" i="35"/>
  <c r="S46" i="35"/>
  <c r="O46" i="35"/>
  <c r="P45" i="35"/>
  <c r="Q44" i="35"/>
  <c r="R43" i="35"/>
  <c r="S42" i="35"/>
  <c r="O42" i="35"/>
  <c r="P41" i="35"/>
  <c r="Q40" i="35"/>
  <c r="R39" i="35"/>
  <c r="S38" i="35"/>
  <c r="O38" i="35"/>
  <c r="P37" i="35"/>
  <c r="R54" i="35"/>
  <c r="S53" i="35"/>
  <c r="O53" i="35"/>
  <c r="P52" i="35"/>
  <c r="Q51" i="35"/>
  <c r="R50" i="35"/>
  <c r="S49" i="35"/>
  <c r="O49" i="35"/>
  <c r="P48" i="35"/>
  <c r="Q47" i="35"/>
  <c r="R46" i="35"/>
  <c r="S45" i="35"/>
  <c r="O45" i="35"/>
  <c r="P44" i="35"/>
  <c r="Q43" i="35"/>
  <c r="R42" i="35"/>
  <c r="S41" i="35"/>
  <c r="O41" i="35"/>
  <c r="P40" i="35"/>
  <c r="Q39" i="35"/>
  <c r="R38" i="35"/>
  <c r="S37" i="35"/>
  <c r="Q76" i="35"/>
  <c r="S74" i="35"/>
  <c r="P73" i="35"/>
  <c r="R71" i="35"/>
  <c r="O70" i="35"/>
  <c r="Q68" i="35"/>
  <c r="S66" i="35"/>
  <c r="P65" i="35"/>
  <c r="R63" i="35"/>
  <c r="P61" i="35"/>
  <c r="R59" i="35"/>
  <c r="P76" i="35"/>
  <c r="Q75" i="35"/>
  <c r="R74" i="35"/>
  <c r="S73" i="35"/>
  <c r="O73" i="35"/>
  <c r="P72" i="35"/>
  <c r="Q71" i="35"/>
  <c r="R70" i="35"/>
  <c r="S69" i="35"/>
  <c r="O69" i="35"/>
  <c r="P68" i="35"/>
  <c r="Q67" i="35"/>
  <c r="R66" i="35"/>
  <c r="S65" i="35"/>
  <c r="O65" i="35"/>
  <c r="P64" i="35"/>
  <c r="Q63" i="35"/>
  <c r="R62" i="35"/>
  <c r="S61" i="35"/>
  <c r="O61" i="35"/>
  <c r="P60" i="35"/>
  <c r="Q59" i="35"/>
  <c r="R75" i="35"/>
  <c r="O74" i="35"/>
  <c r="Q72" i="35"/>
  <c r="S70" i="35"/>
  <c r="P69" i="35"/>
  <c r="R67" i="35"/>
  <c r="O66" i="35"/>
  <c r="Q64" i="35"/>
  <c r="S62" i="35"/>
  <c r="O62" i="35"/>
  <c r="Q60" i="35"/>
  <c r="S76" i="35"/>
  <c r="O76" i="35"/>
  <c r="P75" i="35"/>
  <c r="Q74" i="35"/>
  <c r="R73" i="35"/>
  <c r="S72" i="35"/>
  <c r="O72" i="35"/>
  <c r="P71" i="35"/>
  <c r="Q70" i="35"/>
  <c r="R69" i="35"/>
  <c r="S68" i="35"/>
  <c r="O68" i="35"/>
  <c r="P67" i="35"/>
  <c r="Q66" i="35"/>
  <c r="R65" i="35"/>
  <c r="S64" i="35"/>
  <c r="O64" i="35"/>
  <c r="P63" i="35"/>
  <c r="Q62" i="35"/>
  <c r="R61" i="35"/>
  <c r="S60" i="35"/>
  <c r="O60" i="35"/>
  <c r="P4" i="35"/>
  <c r="T4" i="35"/>
  <c r="S14" i="35"/>
  <c r="R6" i="35"/>
  <c r="Y6" i="35" s="1"/>
  <c r="R18" i="35"/>
  <c r="R4" i="35"/>
  <c r="R7" i="35"/>
  <c r="P6" i="35"/>
  <c r="W6" i="35" s="1"/>
  <c r="P9" i="35"/>
  <c r="T9" i="35"/>
  <c r="P8" i="35"/>
  <c r="T8" i="35"/>
  <c r="Q11" i="35"/>
  <c r="Q8" i="35"/>
  <c r="Q6" i="35"/>
  <c r="X6" i="35" s="1"/>
  <c r="Q9" i="35"/>
  <c r="Q13" i="35"/>
  <c r="S4" i="35"/>
  <c r="T6" i="35"/>
  <c r="AA6" i="35" s="1"/>
  <c r="S7" i="35"/>
  <c r="Q15" i="35"/>
  <c r="R21" i="35"/>
  <c r="S6" i="35"/>
  <c r="Z6" i="35" s="1"/>
  <c r="P7" i="35"/>
  <c r="T7" i="35"/>
  <c r="R8" i="35"/>
  <c r="P20" i="35"/>
  <c r="T20" i="35"/>
  <c r="Q7" i="35"/>
  <c r="S8" i="35"/>
  <c r="R19" i="35"/>
  <c r="S5" i="35"/>
  <c r="R9" i="35"/>
  <c r="P10" i="35"/>
  <c r="T10" i="35"/>
  <c r="R11" i="35"/>
  <c r="Y11" i="35" s="1"/>
  <c r="P12" i="35"/>
  <c r="T12" i="35"/>
  <c r="R13" i="35"/>
  <c r="P14" i="35"/>
  <c r="W14" i="35" s="1"/>
  <c r="T14" i="35"/>
  <c r="Q21" i="35"/>
  <c r="Q19" i="35"/>
  <c r="P5" i="35"/>
  <c r="W5" i="35" s="1"/>
  <c r="T5" i="35"/>
  <c r="S9" i="35"/>
  <c r="Q10" i="35"/>
  <c r="S10" i="35"/>
  <c r="S11" i="35"/>
  <c r="Q12" i="35"/>
  <c r="S12" i="35"/>
  <c r="S13" i="35"/>
  <c r="Q14" i="35"/>
  <c r="S20" i="35"/>
  <c r="S15" i="35"/>
  <c r="S17" i="35"/>
  <c r="Q5" i="35"/>
  <c r="R10" i="35"/>
  <c r="P11" i="35"/>
  <c r="T11" i="35"/>
  <c r="R12" i="35"/>
  <c r="P13" i="35"/>
  <c r="T13" i="35"/>
  <c r="R14" i="35"/>
  <c r="Y14" i="35" s="1"/>
  <c r="P15" i="35"/>
  <c r="T15" i="35"/>
  <c r="Q16" i="35"/>
  <c r="R16" i="35"/>
  <c r="Y16" i="35" s="1"/>
  <c r="P17" i="35"/>
  <c r="T17" i="35"/>
  <c r="R15" i="35"/>
  <c r="S16" i="35"/>
  <c r="Q17" i="35"/>
  <c r="S18" i="35"/>
  <c r="P16" i="35"/>
  <c r="T16" i="35"/>
  <c r="R17" i="35"/>
  <c r="P18" i="35"/>
  <c r="S19" i="35"/>
  <c r="Q20" i="35"/>
  <c r="S21" i="35"/>
  <c r="T18" i="35"/>
  <c r="P19" i="35"/>
  <c r="T19" i="35"/>
  <c r="R20" i="35"/>
  <c r="P21" i="35"/>
  <c r="T21" i="35"/>
  <c r="Q18" i="35"/>
  <c r="K31" i="35"/>
  <c r="I30" i="35"/>
  <c r="K29" i="35"/>
  <c r="I28" i="35"/>
  <c r="K27" i="35"/>
  <c r="J31" i="35"/>
  <c r="L30" i="35"/>
  <c r="H30" i="35"/>
  <c r="J29" i="35"/>
  <c r="L28" i="35"/>
  <c r="H28" i="35"/>
  <c r="J27" i="35"/>
  <c r="L31" i="35"/>
  <c r="I31" i="35"/>
  <c r="K30" i="35"/>
  <c r="I29" i="35"/>
  <c r="K28" i="35"/>
  <c r="I27" i="35"/>
  <c r="H31" i="35"/>
  <c r="J30" i="35"/>
  <c r="L29" i="35"/>
  <c r="H29" i="35"/>
  <c r="J28" i="35"/>
  <c r="L27" i="35"/>
  <c r="AD34" i="37" l="1"/>
  <c r="AD35" i="37" s="1"/>
  <c r="AE34" i="37"/>
  <c r="AE35" i="37" s="1"/>
  <c r="R55" i="37"/>
  <c r="R56" i="37" s="1"/>
  <c r="R57" i="37" s="1"/>
  <c r="R99" i="37"/>
  <c r="R100" i="37" s="1"/>
  <c r="R101" i="37" s="1"/>
  <c r="AB34" i="37"/>
  <c r="AB35" i="37" s="1"/>
  <c r="G6" i="46"/>
  <c r="H6" i="46" s="1"/>
  <c r="AC34" i="37"/>
  <c r="AC35" i="37" s="1"/>
  <c r="AA34" i="37"/>
  <c r="AA35" i="37" s="1"/>
  <c r="Y8" i="35"/>
  <c r="Y20" i="35"/>
  <c r="Y17" i="35"/>
  <c r="W17" i="35"/>
  <c r="AD17" i="35" s="1"/>
  <c r="W15" i="35"/>
  <c r="Y12" i="35"/>
  <c r="W12" i="35"/>
  <c r="Y9" i="35"/>
  <c r="Z8" i="35"/>
  <c r="Y21" i="35"/>
  <c r="W9" i="35"/>
  <c r="Y18" i="35"/>
  <c r="AF18" i="35" s="1"/>
  <c r="AO144" i="35" a="1"/>
  <c r="BB144" i="35" s="1"/>
  <c r="W19" i="35"/>
  <c r="W16" i="35"/>
  <c r="Y15" i="35"/>
  <c r="AF15" i="35" s="1"/>
  <c r="W11" i="35"/>
  <c r="Y13" i="35"/>
  <c r="Y7" i="35"/>
  <c r="AF7" i="35" s="1"/>
  <c r="X4" i="35"/>
  <c r="Y5" i="35"/>
  <c r="AO102" i="35" a="1"/>
  <c r="BA119" i="35" s="1"/>
  <c r="W21" i="35"/>
  <c r="AA18" i="35"/>
  <c r="W18" i="35"/>
  <c r="Z18" i="35"/>
  <c r="AA17" i="35"/>
  <c r="AA15" i="35"/>
  <c r="W13" i="35"/>
  <c r="Y10" i="35"/>
  <c r="W10" i="35"/>
  <c r="Y19" i="35"/>
  <c r="AF19" i="35" s="1"/>
  <c r="W7" i="35"/>
  <c r="AD7" i="35" s="1"/>
  <c r="BF119" i="35"/>
  <c r="BI119" i="35" s="1"/>
  <c r="AS118" i="35"/>
  <c r="BE117" i="35"/>
  <c r="AU114" i="35"/>
  <c r="AO112" i="35"/>
  <c r="BE109" i="35"/>
  <c r="AS107" i="35"/>
  <c r="AO104" i="35"/>
  <c r="BA103" i="35"/>
  <c r="AW118" i="35"/>
  <c r="BD117" i="35"/>
  <c r="BI117" i="35" s="1"/>
  <c r="BA116" i="35"/>
  <c r="BE114" i="35"/>
  <c r="AV113" i="35"/>
  <c r="AQ113" i="35"/>
  <c r="BB110" i="35"/>
  <c r="AQ110" i="35"/>
  <c r="BF108" i="35"/>
  <c r="AR107" i="35"/>
  <c r="AY106" i="35"/>
  <c r="AQ105" i="35"/>
  <c r="BE103" i="35"/>
  <c r="AW102" i="35"/>
  <c r="BC119" i="35"/>
  <c r="AO115" i="35"/>
  <c r="BD113" i="35"/>
  <c r="AP112" i="35"/>
  <c r="BE107" i="35"/>
  <c r="AU107" i="35"/>
  <c r="AU104" i="35"/>
  <c r="BF118" i="35"/>
  <c r="AY116" i="35"/>
  <c r="AS114" i="35"/>
  <c r="BA110" i="35"/>
  <c r="AW109" i="35"/>
  <c r="AT108" i="35"/>
  <c r="AQ104" i="35"/>
  <c r="BI104" i="35" s="1"/>
  <c r="BE118" i="35"/>
  <c r="BI118" i="35" s="1"/>
  <c r="AU115" i="35"/>
  <c r="AV109" i="35"/>
  <c r="BI109" i="35" s="1"/>
  <c r="AW103" i="35"/>
  <c r="BA115" i="35"/>
  <c r="BA118" i="35"/>
  <c r="AW117" i="35"/>
  <c r="BB112" i="35"/>
  <c r="AW104" i="35"/>
  <c r="AP102" i="35"/>
  <c r="AY113" i="35"/>
  <c r="AR111" i="35"/>
  <c r="AP104" i="35"/>
  <c r="AS119" i="35"/>
  <c r="BA102" i="35"/>
  <c r="BD112" i="35"/>
  <c r="AP111" i="35"/>
  <c r="AO123" i="35" a="1"/>
  <c r="AT161" i="35"/>
  <c r="AX159" i="35"/>
  <c r="BB157" i="35"/>
  <c r="BI157" i="35" s="1"/>
  <c r="BF155" i="35"/>
  <c r="AP155" i="35"/>
  <c r="AV152" i="35"/>
  <c r="AX151" i="35"/>
  <c r="AZ150" i="35"/>
  <c r="BF147" i="35"/>
  <c r="AP147" i="35"/>
  <c r="AT145" i="35"/>
  <c r="AW161" i="35"/>
  <c r="BA159" i="35"/>
  <c r="BC158" i="35"/>
  <c r="BI158" i="35" s="1"/>
  <c r="AQ156" i="35"/>
  <c r="AS155" i="35"/>
  <c r="AU154" i="35"/>
  <c r="BA151" i="35"/>
  <c r="BC150" i="35"/>
  <c r="BF160" i="35"/>
  <c r="AR159" i="35"/>
  <c r="AV157" i="35"/>
  <c r="AX156" i="35"/>
  <c r="AR153" i="35"/>
  <c r="BD151" i="35"/>
  <c r="BB150" i="35"/>
  <c r="AR147" i="35"/>
  <c r="BI147" i="35" s="1"/>
  <c r="AP146" i="35"/>
  <c r="AO186" i="35" a="1"/>
  <c r="AO228" i="35" a="1"/>
  <c r="AO270" i="35" a="1"/>
  <c r="BF161" i="35"/>
  <c r="BI161" i="35" s="1"/>
  <c r="AU161" i="35"/>
  <c r="AW160" i="35"/>
  <c r="AY159" i="35"/>
  <c r="BA158" i="35"/>
  <c r="BC157" i="35"/>
  <c r="BE156" i="35"/>
  <c r="AO156" i="35"/>
  <c r="AQ155" i="35"/>
  <c r="AS154" i="35"/>
  <c r="AU153" i="35"/>
  <c r="AW152" i="35"/>
  <c r="BI152" i="35" s="1"/>
  <c r="AY151" i="35"/>
  <c r="BA150" i="35"/>
  <c r="BE149" i="35"/>
  <c r="AW149" i="35"/>
  <c r="AO149" i="35"/>
  <c r="AY148" i="35"/>
  <c r="AQ148" i="35"/>
  <c r="BA147" i="35"/>
  <c r="AS147" i="35"/>
  <c r="BC146" i="35"/>
  <c r="AU146" i="35"/>
  <c r="BE145" i="35"/>
  <c r="AW145" i="35"/>
  <c r="AO145" i="35"/>
  <c r="AY144" i="35"/>
  <c r="AQ144" i="35"/>
  <c r="AQ161" i="35"/>
  <c r="AS160" i="35"/>
  <c r="AU159" i="35"/>
  <c r="AW158" i="35"/>
  <c r="AY157" i="35"/>
  <c r="BA156" i="35"/>
  <c r="BI156" i="35" s="1"/>
  <c r="BC155" i="35"/>
  <c r="BE154" i="35"/>
  <c r="AO154" i="35"/>
  <c r="AQ153" i="35"/>
  <c r="AS152" i="35"/>
  <c r="AU151" i="35"/>
  <c r="AW150" i="35"/>
  <c r="BC149" i="35"/>
  <c r="AU149" i="35"/>
  <c r="BE148" i="35"/>
  <c r="AW148" i="35"/>
  <c r="AO148" i="35"/>
  <c r="AY147" i="35"/>
  <c r="AQ147" i="35"/>
  <c r="BA146" i="35"/>
  <c r="AS146" i="35"/>
  <c r="BC145" i="35"/>
  <c r="AU145" i="35"/>
  <c r="BE144" i="35"/>
  <c r="AW144" i="35"/>
  <c r="AO144" i="35"/>
  <c r="BI144" i="35" s="1"/>
  <c r="BE160" i="35"/>
  <c r="BI160" i="35" s="1"/>
  <c r="AQ159" i="35"/>
  <c r="AU157" i="35"/>
  <c r="AY155" i="35"/>
  <c r="BC153" i="35"/>
  <c r="AO152" i="35"/>
  <c r="AS150" i="35"/>
  <c r="AS149" i="35"/>
  <c r="AU148" i="35"/>
  <c r="AW147" i="35"/>
  <c r="AY146" i="35"/>
  <c r="BA145" i="35"/>
  <c r="BC144" i="35"/>
  <c r="BA160" i="35"/>
  <c r="BE158" i="35"/>
  <c r="AQ157" i="35"/>
  <c r="AU155" i="35"/>
  <c r="AY153" i="35"/>
  <c r="BC151" i="35"/>
  <c r="AO150" i="35"/>
  <c r="AQ149" i="35"/>
  <c r="AS148" i="35"/>
  <c r="BI148" i="35" s="1"/>
  <c r="AU147" i="35"/>
  <c r="AW146" i="35"/>
  <c r="AY145" i="35"/>
  <c r="BA144" i="35"/>
  <c r="AY161" i="35"/>
  <c r="AO158" i="35"/>
  <c r="AW154" i="35"/>
  <c r="BE150" i="35"/>
  <c r="BA148" i="35"/>
  <c r="BE146" i="35"/>
  <c r="AQ145" i="35"/>
  <c r="AS158" i="35"/>
  <c r="AQ151" i="35"/>
  <c r="AO147" i="35"/>
  <c r="AO160" i="35"/>
  <c r="AW156" i="35"/>
  <c r="BE152" i="35"/>
  <c r="BA149" i="35"/>
  <c r="BE147" i="35"/>
  <c r="AQ146" i="35"/>
  <c r="BI146" i="35" s="1"/>
  <c r="AU144" i="35"/>
  <c r="BC159" i="35"/>
  <c r="AS156" i="35"/>
  <c r="BA152" i="35"/>
  <c r="AY149" i="35"/>
  <c r="BC147" i="35"/>
  <c r="AO146" i="35"/>
  <c r="AS144" i="35"/>
  <c r="BC161" i="35"/>
  <c r="BA154" i="35"/>
  <c r="BC148" i="35"/>
  <c r="AS145" i="35"/>
  <c r="AP144" i="35"/>
  <c r="BF144" i="35"/>
  <c r="BD145" i="35"/>
  <c r="BB146" i="35"/>
  <c r="AZ147" i="35"/>
  <c r="AX148" i="35"/>
  <c r="AV149" i="35"/>
  <c r="AT150" i="35"/>
  <c r="AR151" i="35"/>
  <c r="AP152" i="35"/>
  <c r="BF152" i="35"/>
  <c r="BD153" i="35"/>
  <c r="BB154" i="35"/>
  <c r="AZ155" i="35"/>
  <c r="BI155" i="35" s="1"/>
  <c r="AX161" i="35"/>
  <c r="BB159" i="35"/>
  <c r="BF157" i="35"/>
  <c r="AR156" i="35"/>
  <c r="AV154" i="35"/>
  <c r="AZ152" i="35"/>
  <c r="BD150" i="35"/>
  <c r="AP149" i="35"/>
  <c r="AT147" i="35"/>
  <c r="AX145" i="35"/>
  <c r="BA161" i="35"/>
  <c r="BE159" i="35"/>
  <c r="AQ158" i="35"/>
  <c r="AW155" i="35"/>
  <c r="BA153" i="35"/>
  <c r="BE151" i="35"/>
  <c r="AQ150" i="35"/>
  <c r="AT160" i="35"/>
  <c r="AX158" i="35"/>
  <c r="BB156" i="35"/>
  <c r="AX154" i="35"/>
  <c r="AT152" i="35"/>
  <c r="BD149" i="35"/>
  <c r="AV147" i="35"/>
  <c r="AR145" i="35"/>
  <c r="BF117" i="35"/>
  <c r="AR116" i="35"/>
  <c r="AV114" i="35"/>
  <c r="BD110" i="35"/>
  <c r="AP109" i="35"/>
  <c r="AT107" i="35"/>
  <c r="BI107" i="35" s="1"/>
  <c r="BB103" i="35"/>
  <c r="AD15" i="35"/>
  <c r="X11" i="35"/>
  <c r="AZ118" i="35"/>
  <c r="BB117" i="35"/>
  <c r="BD116" i="35"/>
  <c r="AP115" i="35"/>
  <c r="AR114" i="35"/>
  <c r="AT113" i="35"/>
  <c r="AX111" i="35"/>
  <c r="BI111" i="35" s="1"/>
  <c r="AZ110" i="35"/>
  <c r="BB109" i="35"/>
  <c r="BF107" i="35"/>
  <c r="AP107" i="35"/>
  <c r="AR106" i="35"/>
  <c r="AV104" i="35"/>
  <c r="AX103" i="35"/>
  <c r="AZ102" i="35"/>
  <c r="AP161" i="35"/>
  <c r="AR160" i="35"/>
  <c r="AT159" i="35"/>
  <c r="AV158" i="35"/>
  <c r="AX157" i="35"/>
  <c r="AZ156" i="35"/>
  <c r="BB155" i="35"/>
  <c r="BD154" i="35"/>
  <c r="BF153" i="35"/>
  <c r="AP153" i="35"/>
  <c r="AR152" i="35"/>
  <c r="AT151" i="35"/>
  <c r="AV150" i="35"/>
  <c r="AX149" i="35"/>
  <c r="AZ148" i="35"/>
  <c r="BB147" i="35"/>
  <c r="BD146" i="35"/>
  <c r="BF145" i="35"/>
  <c r="AP145" i="35"/>
  <c r="BI145" i="35" s="1"/>
  <c r="AR144" i="35"/>
  <c r="AS161" i="35"/>
  <c r="AU160" i="35"/>
  <c r="AW159" i="35"/>
  <c r="AY158" i="35"/>
  <c r="BA157" i="35"/>
  <c r="BC156" i="35"/>
  <c r="BE155" i="35"/>
  <c r="AO155" i="35"/>
  <c r="AQ154" i="35"/>
  <c r="AS153" i="35"/>
  <c r="AU152" i="35"/>
  <c r="AW151" i="35"/>
  <c r="AY150" i="35"/>
  <c r="AZ161" i="35"/>
  <c r="BB160" i="35"/>
  <c r="BD159" i="35"/>
  <c r="BI159" i="35" s="1"/>
  <c r="BF158" i="35"/>
  <c r="AP158" i="35"/>
  <c r="AR157" i="35"/>
  <c r="AT156" i="35"/>
  <c r="AR155" i="35"/>
  <c r="AP154" i="35"/>
  <c r="BB152" i="35"/>
  <c r="AZ151" i="35"/>
  <c r="AX150" i="35"/>
  <c r="AR149" i="35"/>
  <c r="AP148" i="35"/>
  <c r="BF146" i="35"/>
  <c r="AZ145" i="35"/>
  <c r="AX144" i="35"/>
  <c r="AO165" i="35" a="1"/>
  <c r="AO59" i="35" a="1"/>
  <c r="AO37" i="35" a="1"/>
  <c r="AP119" i="35"/>
  <c r="AT117" i="35"/>
  <c r="AX115" i="35"/>
  <c r="BF111" i="35"/>
  <c r="AR110" i="35"/>
  <c r="AT109" i="35"/>
  <c r="AZ106" i="35"/>
  <c r="BB105" i="35"/>
  <c r="BF103" i="35"/>
  <c r="AZ160" i="35"/>
  <c r="BD158" i="35"/>
  <c r="AP157" i="35"/>
  <c r="AT155" i="35"/>
  <c r="AX153" i="35"/>
  <c r="BI153" i="35" s="1"/>
  <c r="BB151" i="35"/>
  <c r="BF149" i="35"/>
  <c r="AR148" i="35"/>
  <c r="AV146" i="35"/>
  <c r="AZ144" i="35"/>
  <c r="BC160" i="35"/>
  <c r="AO159" i="35"/>
  <c r="AU156" i="35"/>
  <c r="AY154" i="35"/>
  <c r="BI154" i="35" s="1"/>
  <c r="BC152" i="35"/>
  <c r="AO151" i="35"/>
  <c r="AR161" i="35"/>
  <c r="AV159" i="35"/>
  <c r="AZ157" i="35"/>
  <c r="BD155" i="35"/>
  <c r="AV153" i="35"/>
  <c r="BF150" i="35"/>
  <c r="BB148" i="35"/>
  <c r="AT146" i="35"/>
  <c r="BD118" i="35"/>
  <c r="AP117" i="35"/>
  <c r="AT115" i="35"/>
  <c r="BB111" i="35"/>
  <c r="BF109" i="35"/>
  <c r="AR108" i="35"/>
  <c r="AZ104" i="35"/>
  <c r="BD102" i="35"/>
  <c r="AD5" i="35"/>
  <c r="AD14" i="35"/>
  <c r="AD6" i="35"/>
  <c r="AT119" i="35"/>
  <c r="AV118" i="35"/>
  <c r="AZ116" i="35"/>
  <c r="BB115" i="35"/>
  <c r="BI115" i="35" s="1"/>
  <c r="BD114" i="35"/>
  <c r="AP113" i="35"/>
  <c r="AR112" i="35"/>
  <c r="AT111" i="35"/>
  <c r="AX109" i="35"/>
  <c r="AZ108" i="35"/>
  <c r="BB107" i="35"/>
  <c r="BF105" i="35"/>
  <c r="AP105" i="35"/>
  <c r="AR104" i="35"/>
  <c r="AV102" i="35"/>
  <c r="BB161" i="35"/>
  <c r="BD160" i="35"/>
  <c r="BF159" i="35"/>
  <c r="AP159" i="35"/>
  <c r="AR158" i="35"/>
  <c r="AT157" i="35"/>
  <c r="AV156" i="35"/>
  <c r="AX155" i="35"/>
  <c r="AZ154" i="35"/>
  <c r="BB153" i="35"/>
  <c r="BD152" i="35"/>
  <c r="BF151" i="35"/>
  <c r="AP151" i="35"/>
  <c r="AR150" i="35"/>
  <c r="AT149" i="35"/>
  <c r="BI149" i="35" s="1"/>
  <c r="AV148" i="35"/>
  <c r="AX147" i="35"/>
  <c r="AZ146" i="35"/>
  <c r="BB145" i="35"/>
  <c r="BD144" i="35"/>
  <c r="BE161" i="35"/>
  <c r="AO161" i="35"/>
  <c r="AQ160" i="35"/>
  <c r="AS159" i="35"/>
  <c r="AU158" i="35"/>
  <c r="AW157" i="35"/>
  <c r="AY156" i="35"/>
  <c r="BA155" i="35"/>
  <c r="BC154" i="35"/>
  <c r="BE153" i="35"/>
  <c r="AO153" i="35"/>
  <c r="AQ152" i="35"/>
  <c r="AS151" i="35"/>
  <c r="AU150" i="35"/>
  <c r="BI150" i="35" s="1"/>
  <c r="AV161" i="35"/>
  <c r="AX160" i="35"/>
  <c r="AZ159" i="35"/>
  <c r="BB158" i="35"/>
  <c r="BD157" i="35"/>
  <c r="BF156" i="35"/>
  <c r="AP156" i="35"/>
  <c r="BF154" i="35"/>
  <c r="AZ153" i="35"/>
  <c r="AX152" i="35"/>
  <c r="AV151" i="35"/>
  <c r="BI151" i="35" s="1"/>
  <c r="AP150" i="35"/>
  <c r="BF148" i="35"/>
  <c r="BD147" i="35"/>
  <c r="AX146" i="35"/>
  <c r="AV145" i="35"/>
  <c r="AT144" i="35"/>
  <c r="AO207" i="35" a="1"/>
  <c r="AO249" i="35" a="1"/>
  <c r="AO312" i="35" a="1"/>
  <c r="AO291" i="35" a="1"/>
  <c r="AO333" i="35" a="1"/>
  <c r="AO354" i="35" a="1"/>
  <c r="AO396" i="35" a="1"/>
  <c r="BG41" i="35"/>
  <c r="AO80" i="35" a="1"/>
  <c r="AO375" i="35" a="1"/>
  <c r="AT375" i="35" s="1"/>
  <c r="X10" i="35"/>
  <c r="X19" i="35"/>
  <c r="X12" i="35"/>
  <c r="X21" i="35"/>
  <c r="W20" i="35"/>
  <c r="AD20" i="35" s="1"/>
  <c r="W4" i="35"/>
  <c r="AD4" i="35" s="1"/>
  <c r="W8" i="35"/>
  <c r="AD8" i="35" s="1"/>
  <c r="AK8" i="35" s="1"/>
  <c r="X17" i="35"/>
  <c r="X5" i="35"/>
  <c r="X7" i="35"/>
  <c r="AE7" i="35" s="1"/>
  <c r="X9" i="35"/>
  <c r="X8" i="35"/>
  <c r="Y4" i="35"/>
  <c r="X18" i="35"/>
  <c r="X20" i="35"/>
  <c r="AE20" i="35" s="1"/>
  <c r="X14" i="35"/>
  <c r="X16" i="35"/>
  <c r="X15" i="35"/>
  <c r="X13" i="35"/>
  <c r="Z7" i="35"/>
  <c r="AG7" i="35" s="1"/>
  <c r="AA12" i="35"/>
  <c r="Z17" i="35"/>
  <c r="Z13" i="35"/>
  <c r="Z10" i="35"/>
  <c r="AA14" i="35"/>
  <c r="Z15" i="35"/>
  <c r="Z14" i="35"/>
  <c r="AA19" i="35"/>
  <c r="AA16" i="35"/>
  <c r="Z16" i="35"/>
  <c r="AA11" i="35"/>
  <c r="Z20" i="35"/>
  <c r="Z9" i="35"/>
  <c r="Z5" i="35"/>
  <c r="AA4" i="35"/>
  <c r="AA7" i="35"/>
  <c r="AH7" i="35" s="1"/>
  <c r="AA9" i="35"/>
  <c r="Z4" i="35"/>
  <c r="Z21" i="35"/>
  <c r="Z12" i="35"/>
  <c r="AA21" i="35"/>
  <c r="Z19" i="35"/>
  <c r="AA13" i="35"/>
  <c r="Z11" i="35"/>
  <c r="AA5" i="35"/>
  <c r="AA20" i="35"/>
  <c r="AA10" i="35"/>
  <c r="AA8" i="35"/>
  <c r="N27" i="35" a="1"/>
  <c r="Q27" i="35" s="1"/>
  <c r="O50" i="30"/>
  <c r="N50" i="30"/>
  <c r="M50" i="30"/>
  <c r="L50" i="30"/>
  <c r="K50" i="30"/>
  <c r="I86" i="33"/>
  <c r="C86" i="33"/>
  <c r="K85" i="33"/>
  <c r="E85" i="33"/>
  <c r="K84" i="33"/>
  <c r="E84" i="33"/>
  <c r="K83" i="33"/>
  <c r="E83" i="33"/>
  <c r="K82" i="33"/>
  <c r="E82" i="33"/>
  <c r="K81" i="33"/>
  <c r="E81" i="33"/>
  <c r="K80" i="33"/>
  <c r="E80" i="33"/>
  <c r="K79" i="33"/>
  <c r="E79" i="33"/>
  <c r="K78" i="33"/>
  <c r="E78" i="33"/>
  <c r="K77" i="33"/>
  <c r="E77" i="33"/>
  <c r="K76" i="33"/>
  <c r="E76" i="33"/>
  <c r="K75" i="33"/>
  <c r="E75" i="33"/>
  <c r="K74" i="33"/>
  <c r="E74" i="33"/>
  <c r="K73" i="33"/>
  <c r="E73" i="33"/>
  <c r="K72" i="33"/>
  <c r="E72" i="33"/>
  <c r="K71" i="33"/>
  <c r="E71" i="33"/>
  <c r="K70" i="33"/>
  <c r="E70" i="33"/>
  <c r="K69" i="33"/>
  <c r="E69" i="33"/>
  <c r="K68" i="33"/>
  <c r="E68" i="33"/>
  <c r="I64" i="33"/>
  <c r="C64" i="33"/>
  <c r="K63" i="33"/>
  <c r="E63" i="33"/>
  <c r="K62" i="33"/>
  <c r="E62" i="33"/>
  <c r="K61" i="33"/>
  <c r="E61" i="33"/>
  <c r="K60" i="33"/>
  <c r="E60" i="33"/>
  <c r="K59" i="33"/>
  <c r="E59" i="33"/>
  <c r="K58" i="33"/>
  <c r="E58" i="33"/>
  <c r="K57" i="33"/>
  <c r="E57" i="33"/>
  <c r="K56" i="33"/>
  <c r="E56" i="33"/>
  <c r="K55" i="33"/>
  <c r="E55" i="33"/>
  <c r="K54" i="33"/>
  <c r="E54" i="33"/>
  <c r="K53" i="33"/>
  <c r="E53" i="33"/>
  <c r="K52" i="33"/>
  <c r="E52" i="33"/>
  <c r="K51" i="33"/>
  <c r="E51" i="33"/>
  <c r="K50" i="33"/>
  <c r="E50" i="33"/>
  <c r="K49" i="33"/>
  <c r="E49" i="33"/>
  <c r="K48" i="33"/>
  <c r="E48" i="33"/>
  <c r="K47" i="33"/>
  <c r="E47" i="33"/>
  <c r="K46" i="33"/>
  <c r="K64" i="33" s="1"/>
  <c r="L64" i="33" s="1"/>
  <c r="E46" i="33"/>
  <c r="I42" i="33"/>
  <c r="K41" i="33"/>
  <c r="K40" i="33"/>
  <c r="K39" i="33"/>
  <c r="K38" i="33"/>
  <c r="K37" i="33"/>
  <c r="K36" i="33"/>
  <c r="K35" i="33"/>
  <c r="K34" i="33"/>
  <c r="K33" i="33"/>
  <c r="K32" i="33"/>
  <c r="K31" i="33"/>
  <c r="K30" i="33"/>
  <c r="K29" i="33"/>
  <c r="K28" i="33"/>
  <c r="K27" i="33"/>
  <c r="K26" i="33"/>
  <c r="K42" i="33" s="1"/>
  <c r="L42" i="33" s="1"/>
  <c r="K25" i="33"/>
  <c r="K24" i="33"/>
  <c r="C42" i="33"/>
  <c r="E41" i="33"/>
  <c r="E40" i="33"/>
  <c r="E39" i="33"/>
  <c r="E38" i="33"/>
  <c r="E37" i="33"/>
  <c r="E36" i="33"/>
  <c r="E35" i="33"/>
  <c r="E34" i="33"/>
  <c r="E33" i="33"/>
  <c r="E32" i="33"/>
  <c r="E31" i="33"/>
  <c r="E30" i="33"/>
  <c r="E29" i="33"/>
  <c r="E28" i="33"/>
  <c r="E27" i="33"/>
  <c r="E26" i="33"/>
  <c r="E25" i="33"/>
  <c r="E24" i="33"/>
  <c r="E42" i="33" s="1"/>
  <c r="F42" i="33" s="1"/>
  <c r="AF187" i="32"/>
  <c r="AH187" i="32" s="1"/>
  <c r="AF186" i="32"/>
  <c r="AH186" i="32" s="1"/>
  <c r="AF185" i="32"/>
  <c r="AH185" i="32" s="1"/>
  <c r="AF184" i="32"/>
  <c r="AH184" i="32" s="1"/>
  <c r="AF183" i="32"/>
  <c r="AH183" i="32" s="1"/>
  <c r="AF182" i="32"/>
  <c r="AH182" i="32" s="1"/>
  <c r="AF181" i="32"/>
  <c r="AH181" i="32" s="1"/>
  <c r="AF180" i="32"/>
  <c r="AH180" i="32" s="1"/>
  <c r="AF179" i="32"/>
  <c r="AH179" i="32" s="1"/>
  <c r="AF178" i="32"/>
  <c r="AH178" i="32" s="1"/>
  <c r="AF177" i="32"/>
  <c r="AH177" i="32" s="1"/>
  <c r="AF176" i="32"/>
  <c r="AH176" i="32" s="1"/>
  <c r="AF175" i="32"/>
  <c r="AH175" i="32" s="1"/>
  <c r="AF174" i="32"/>
  <c r="AH174" i="32" s="1"/>
  <c r="AF173" i="32"/>
  <c r="AH173" i="32" s="1"/>
  <c r="AF172" i="32"/>
  <c r="AH172" i="32" s="1"/>
  <c r="AF171" i="32"/>
  <c r="AH171" i="32" s="1"/>
  <c r="AF170" i="32"/>
  <c r="AF166" i="32"/>
  <c r="AH166" i="32" s="1"/>
  <c r="AF165" i="32"/>
  <c r="AH165" i="32" s="1"/>
  <c r="AF164" i="32"/>
  <c r="AH164" i="32" s="1"/>
  <c r="AF163" i="32"/>
  <c r="AH163" i="32" s="1"/>
  <c r="AF162" i="32"/>
  <c r="AH162" i="32" s="1"/>
  <c r="AF161" i="32"/>
  <c r="AH161" i="32" s="1"/>
  <c r="AF160" i="32"/>
  <c r="AH160" i="32" s="1"/>
  <c r="AF159" i="32"/>
  <c r="AH159" i="32" s="1"/>
  <c r="AF158" i="32"/>
  <c r="AH158" i="32" s="1"/>
  <c r="AF157" i="32"/>
  <c r="AH157" i="32" s="1"/>
  <c r="AF156" i="32"/>
  <c r="AH156" i="32" s="1"/>
  <c r="AF155" i="32"/>
  <c r="AH155" i="32" s="1"/>
  <c r="AF154" i="32"/>
  <c r="AH154" i="32" s="1"/>
  <c r="AF153" i="32"/>
  <c r="AH153" i="32" s="1"/>
  <c r="AF152" i="32"/>
  <c r="AH152" i="32" s="1"/>
  <c r="AF151" i="32"/>
  <c r="AH151" i="32" s="1"/>
  <c r="AF150" i="32"/>
  <c r="AH150" i="32" s="1"/>
  <c r="AF149" i="32"/>
  <c r="AH149" i="32" s="1"/>
  <c r="AF145" i="32"/>
  <c r="AH145" i="32" s="1"/>
  <c r="AF144" i="32"/>
  <c r="AH144" i="32" s="1"/>
  <c r="AF143" i="32"/>
  <c r="AH143" i="32" s="1"/>
  <c r="AF142" i="32"/>
  <c r="AH142" i="32" s="1"/>
  <c r="AF141" i="32"/>
  <c r="AH141" i="32" s="1"/>
  <c r="AF140" i="32"/>
  <c r="AH140" i="32" s="1"/>
  <c r="AF139" i="32"/>
  <c r="AH139" i="32" s="1"/>
  <c r="AF138" i="32"/>
  <c r="AH138" i="32" s="1"/>
  <c r="AF137" i="32"/>
  <c r="AH137" i="32" s="1"/>
  <c r="AF136" i="32"/>
  <c r="AH136" i="32" s="1"/>
  <c r="AF135" i="32"/>
  <c r="AH135" i="32" s="1"/>
  <c r="AF134" i="32"/>
  <c r="AH134" i="32" s="1"/>
  <c r="AF133" i="32"/>
  <c r="AH133" i="32" s="1"/>
  <c r="AF132" i="32"/>
  <c r="AH132" i="32" s="1"/>
  <c r="AF131" i="32"/>
  <c r="AH131" i="32" s="1"/>
  <c r="AF130" i="32"/>
  <c r="AH130" i="32" s="1"/>
  <c r="AF129" i="32"/>
  <c r="AH129" i="32" s="1"/>
  <c r="AF128" i="32"/>
  <c r="AH128" i="32" s="1"/>
  <c r="AF124" i="32"/>
  <c r="AH124" i="32" s="1"/>
  <c r="AF123" i="32"/>
  <c r="AH123" i="32" s="1"/>
  <c r="AF122" i="32"/>
  <c r="AH122" i="32" s="1"/>
  <c r="AF121" i="32"/>
  <c r="AH121" i="32" s="1"/>
  <c r="AF120" i="32"/>
  <c r="AH120" i="32" s="1"/>
  <c r="AF119" i="32"/>
  <c r="AH119" i="32" s="1"/>
  <c r="AF118" i="32"/>
  <c r="AH118" i="32" s="1"/>
  <c r="AF117" i="32"/>
  <c r="AH117" i="32" s="1"/>
  <c r="AF116" i="32"/>
  <c r="AH116" i="32" s="1"/>
  <c r="AF115" i="32"/>
  <c r="AH115" i="32" s="1"/>
  <c r="AF114" i="32"/>
  <c r="AH114" i="32" s="1"/>
  <c r="AF113" i="32"/>
  <c r="AH113" i="32" s="1"/>
  <c r="AF112" i="32"/>
  <c r="AH112" i="32" s="1"/>
  <c r="AF111" i="32"/>
  <c r="AH111" i="32" s="1"/>
  <c r="AF110" i="32"/>
  <c r="AH110" i="32" s="1"/>
  <c r="AF109" i="32"/>
  <c r="AH109" i="32" s="1"/>
  <c r="AF108" i="32"/>
  <c r="AH108" i="32" s="1"/>
  <c r="AF107" i="32"/>
  <c r="AF103" i="32"/>
  <c r="AH103" i="32" s="1"/>
  <c r="AF102" i="32"/>
  <c r="AH102" i="32" s="1"/>
  <c r="AF101" i="32"/>
  <c r="AH101" i="32" s="1"/>
  <c r="AF100" i="32"/>
  <c r="AH100" i="32" s="1"/>
  <c r="AF99" i="32"/>
  <c r="AH99" i="32" s="1"/>
  <c r="AF98" i="32"/>
  <c r="AH98" i="32" s="1"/>
  <c r="AF97" i="32"/>
  <c r="AH97" i="32" s="1"/>
  <c r="AF96" i="32"/>
  <c r="AH96" i="32" s="1"/>
  <c r="AF95" i="32"/>
  <c r="AH95" i="32" s="1"/>
  <c r="AF94" i="32"/>
  <c r="AH94" i="32" s="1"/>
  <c r="AF93" i="32"/>
  <c r="AH93" i="32" s="1"/>
  <c r="AF92" i="32"/>
  <c r="AH92" i="32" s="1"/>
  <c r="AF91" i="32"/>
  <c r="AH91" i="32" s="1"/>
  <c r="AF90" i="32"/>
  <c r="AH90" i="32" s="1"/>
  <c r="AF89" i="32"/>
  <c r="AH89" i="32" s="1"/>
  <c r="AF88" i="32"/>
  <c r="AH88" i="32" s="1"/>
  <c r="AF87" i="32"/>
  <c r="AH87" i="32" s="1"/>
  <c r="AF86" i="32"/>
  <c r="AF82" i="32"/>
  <c r="AH82" i="32" s="1"/>
  <c r="AF81" i="32"/>
  <c r="AH81" i="32" s="1"/>
  <c r="AF80" i="32"/>
  <c r="AH80" i="32" s="1"/>
  <c r="AF79" i="32"/>
  <c r="AH79" i="32" s="1"/>
  <c r="AF78" i="32"/>
  <c r="AH78" i="32" s="1"/>
  <c r="AF77" i="32"/>
  <c r="AH77" i="32" s="1"/>
  <c r="AF76" i="32"/>
  <c r="AH76" i="32" s="1"/>
  <c r="AF75" i="32"/>
  <c r="AH75" i="32" s="1"/>
  <c r="AF74" i="32"/>
  <c r="AH74" i="32" s="1"/>
  <c r="AF73" i="32"/>
  <c r="AH73" i="32" s="1"/>
  <c r="AF72" i="32"/>
  <c r="AH72" i="32" s="1"/>
  <c r="AF71" i="32"/>
  <c r="AH71" i="32" s="1"/>
  <c r="AF70" i="32"/>
  <c r="AH70" i="32" s="1"/>
  <c r="AH69" i="32"/>
  <c r="AF69" i="32"/>
  <c r="AF68" i="32"/>
  <c r="AH68" i="32" s="1"/>
  <c r="AF67" i="32"/>
  <c r="AH67" i="32" s="1"/>
  <c r="AF66" i="32"/>
  <c r="AH66" i="32" s="1"/>
  <c r="AF65" i="32"/>
  <c r="AH65" i="32" s="1"/>
  <c r="AF61" i="32"/>
  <c r="AH61" i="32" s="1"/>
  <c r="AF60" i="32"/>
  <c r="AH60" i="32" s="1"/>
  <c r="AF59" i="32"/>
  <c r="AH59" i="32" s="1"/>
  <c r="AF58" i="32"/>
  <c r="AH58" i="32" s="1"/>
  <c r="AF57" i="32"/>
  <c r="AH57" i="32" s="1"/>
  <c r="AF56" i="32"/>
  <c r="AH56" i="32" s="1"/>
  <c r="AF55" i="32"/>
  <c r="AH55" i="32" s="1"/>
  <c r="AF54" i="32"/>
  <c r="AH54" i="32" s="1"/>
  <c r="AF53" i="32"/>
  <c r="AH53" i="32" s="1"/>
  <c r="AF52" i="32"/>
  <c r="AH52" i="32" s="1"/>
  <c r="AF51" i="32"/>
  <c r="AH51" i="32" s="1"/>
  <c r="AF50" i="32"/>
  <c r="AH50" i="32" s="1"/>
  <c r="AF49" i="32"/>
  <c r="AH49" i="32" s="1"/>
  <c r="AF48" i="32"/>
  <c r="AH48" i="32" s="1"/>
  <c r="AF47" i="32"/>
  <c r="AH47" i="32" s="1"/>
  <c r="AF46" i="32"/>
  <c r="AH46" i="32" s="1"/>
  <c r="AF45" i="32"/>
  <c r="AH45" i="32" s="1"/>
  <c r="AF44" i="32"/>
  <c r="AH44" i="32" s="1"/>
  <c r="AF40" i="32"/>
  <c r="AH40" i="32" s="1"/>
  <c r="AF39" i="32"/>
  <c r="AH39" i="32" s="1"/>
  <c r="AF38" i="32"/>
  <c r="AH38" i="32" s="1"/>
  <c r="AF37" i="32"/>
  <c r="AH37" i="32" s="1"/>
  <c r="AF36" i="32"/>
  <c r="AH36" i="32" s="1"/>
  <c r="AF35" i="32"/>
  <c r="AH35" i="32" s="1"/>
  <c r="AF34" i="32"/>
  <c r="AH34" i="32" s="1"/>
  <c r="AF33" i="32"/>
  <c r="AH33" i="32" s="1"/>
  <c r="AH32" i="32"/>
  <c r="AF32" i="32"/>
  <c r="AF31" i="32"/>
  <c r="AH31" i="32" s="1"/>
  <c r="AF30" i="32"/>
  <c r="AH30" i="32" s="1"/>
  <c r="AF29" i="32"/>
  <c r="AH29" i="32" s="1"/>
  <c r="AF28" i="32"/>
  <c r="AH28" i="32" s="1"/>
  <c r="AF27" i="32"/>
  <c r="AH27" i="32" s="1"/>
  <c r="AF26" i="32"/>
  <c r="AH26" i="32" s="1"/>
  <c r="AF25" i="32"/>
  <c r="AH25" i="32" s="1"/>
  <c r="AF24" i="32"/>
  <c r="AH24" i="32" s="1"/>
  <c r="AF23" i="32"/>
  <c r="E187" i="32"/>
  <c r="G187" i="32" s="1"/>
  <c r="E186" i="32"/>
  <c r="G186" i="32" s="1"/>
  <c r="E185" i="32"/>
  <c r="G185" i="32" s="1"/>
  <c r="E184" i="32"/>
  <c r="G184" i="32" s="1"/>
  <c r="E183" i="32"/>
  <c r="G183" i="32" s="1"/>
  <c r="E182" i="32"/>
  <c r="G182" i="32" s="1"/>
  <c r="E181" i="32"/>
  <c r="G181" i="32" s="1"/>
  <c r="E180" i="32"/>
  <c r="G180" i="32" s="1"/>
  <c r="E179" i="32"/>
  <c r="G179" i="32" s="1"/>
  <c r="E178" i="32"/>
  <c r="G178" i="32" s="1"/>
  <c r="E177" i="32"/>
  <c r="G177" i="32" s="1"/>
  <c r="E176" i="32"/>
  <c r="G176" i="32" s="1"/>
  <c r="E175" i="32"/>
  <c r="G175" i="32" s="1"/>
  <c r="E174" i="32"/>
  <c r="G174" i="32" s="1"/>
  <c r="E173" i="32"/>
  <c r="G173" i="32" s="1"/>
  <c r="E172" i="32"/>
  <c r="G172" i="32" s="1"/>
  <c r="E171" i="32"/>
  <c r="G171" i="32" s="1"/>
  <c r="E170" i="32"/>
  <c r="E166" i="32"/>
  <c r="G166" i="32" s="1"/>
  <c r="E165" i="32"/>
  <c r="G165" i="32" s="1"/>
  <c r="E164" i="32"/>
  <c r="G164" i="32" s="1"/>
  <c r="E163" i="32"/>
  <c r="G163" i="32" s="1"/>
  <c r="E162" i="32"/>
  <c r="G162" i="32" s="1"/>
  <c r="E161" i="32"/>
  <c r="G161" i="32" s="1"/>
  <c r="E160" i="32"/>
  <c r="G160" i="32" s="1"/>
  <c r="E159" i="32"/>
  <c r="G159" i="32" s="1"/>
  <c r="E158" i="32"/>
  <c r="G158" i="32" s="1"/>
  <c r="E157" i="32"/>
  <c r="G157" i="32" s="1"/>
  <c r="E156" i="32"/>
  <c r="G156" i="32" s="1"/>
  <c r="E155" i="32"/>
  <c r="G155" i="32" s="1"/>
  <c r="E154" i="32"/>
  <c r="G154" i="32" s="1"/>
  <c r="E153" i="32"/>
  <c r="G153" i="32" s="1"/>
  <c r="E152" i="32"/>
  <c r="G152" i="32" s="1"/>
  <c r="E151" i="32"/>
  <c r="G151" i="32" s="1"/>
  <c r="E150" i="32"/>
  <c r="G150" i="32" s="1"/>
  <c r="E149" i="32"/>
  <c r="E145" i="32"/>
  <c r="G145" i="32" s="1"/>
  <c r="E144" i="32"/>
  <c r="G144" i="32" s="1"/>
  <c r="E143" i="32"/>
  <c r="G143" i="32" s="1"/>
  <c r="E142" i="32"/>
  <c r="G142" i="32" s="1"/>
  <c r="E141" i="32"/>
  <c r="G141" i="32" s="1"/>
  <c r="E140" i="32"/>
  <c r="G140" i="32" s="1"/>
  <c r="E139" i="32"/>
  <c r="G139" i="32" s="1"/>
  <c r="E138" i="32"/>
  <c r="G138" i="32" s="1"/>
  <c r="E137" i="32"/>
  <c r="G137" i="32" s="1"/>
  <c r="E136" i="32"/>
  <c r="G136" i="32" s="1"/>
  <c r="E135" i="32"/>
  <c r="G135" i="32" s="1"/>
  <c r="E134" i="32"/>
  <c r="G134" i="32" s="1"/>
  <c r="E133" i="32"/>
  <c r="G133" i="32" s="1"/>
  <c r="E132" i="32"/>
  <c r="G132" i="32" s="1"/>
  <c r="E131" i="32"/>
  <c r="G131" i="32" s="1"/>
  <c r="E130" i="32"/>
  <c r="G130" i="32" s="1"/>
  <c r="E129" i="32"/>
  <c r="G129" i="32" s="1"/>
  <c r="E128" i="32"/>
  <c r="G128" i="32" s="1"/>
  <c r="E124" i="32"/>
  <c r="G124" i="32" s="1"/>
  <c r="E123" i="32"/>
  <c r="G123" i="32" s="1"/>
  <c r="E122" i="32"/>
  <c r="G122" i="32" s="1"/>
  <c r="E121" i="32"/>
  <c r="G121" i="32" s="1"/>
  <c r="E120" i="32"/>
  <c r="G120" i="32" s="1"/>
  <c r="E119" i="32"/>
  <c r="G119" i="32" s="1"/>
  <c r="E118" i="32"/>
  <c r="G118" i="32" s="1"/>
  <c r="E117" i="32"/>
  <c r="G117" i="32" s="1"/>
  <c r="E116" i="32"/>
  <c r="G116" i="32" s="1"/>
  <c r="E115" i="32"/>
  <c r="G115" i="32" s="1"/>
  <c r="E114" i="32"/>
  <c r="G114" i="32" s="1"/>
  <c r="E113" i="32"/>
  <c r="G113" i="32" s="1"/>
  <c r="E112" i="32"/>
  <c r="G112" i="32" s="1"/>
  <c r="E111" i="32"/>
  <c r="G111" i="32" s="1"/>
  <c r="E110" i="32"/>
  <c r="G110" i="32" s="1"/>
  <c r="E109" i="32"/>
  <c r="G109" i="32" s="1"/>
  <c r="E108" i="32"/>
  <c r="G108" i="32" s="1"/>
  <c r="E107" i="32"/>
  <c r="G107" i="32" s="1"/>
  <c r="E103" i="32"/>
  <c r="G103" i="32" s="1"/>
  <c r="E102" i="32"/>
  <c r="G102" i="32" s="1"/>
  <c r="E101" i="32"/>
  <c r="G101" i="32" s="1"/>
  <c r="E100" i="32"/>
  <c r="G100" i="32" s="1"/>
  <c r="E99" i="32"/>
  <c r="G99" i="32" s="1"/>
  <c r="E98" i="32"/>
  <c r="G98" i="32" s="1"/>
  <c r="E97" i="32"/>
  <c r="G97" i="32" s="1"/>
  <c r="E96" i="32"/>
  <c r="G96" i="32" s="1"/>
  <c r="E95" i="32"/>
  <c r="G95" i="32" s="1"/>
  <c r="E94" i="32"/>
  <c r="G94" i="32" s="1"/>
  <c r="E93" i="32"/>
  <c r="G93" i="32" s="1"/>
  <c r="E92" i="32"/>
  <c r="G92" i="32" s="1"/>
  <c r="E91" i="32"/>
  <c r="G91" i="32" s="1"/>
  <c r="E90" i="32"/>
  <c r="G90" i="32" s="1"/>
  <c r="E89" i="32"/>
  <c r="G89" i="32" s="1"/>
  <c r="E88" i="32"/>
  <c r="G88" i="32" s="1"/>
  <c r="E87" i="32"/>
  <c r="G87" i="32" s="1"/>
  <c r="E86" i="32"/>
  <c r="E82" i="32"/>
  <c r="G82" i="32" s="1"/>
  <c r="E81" i="32"/>
  <c r="G81" i="32" s="1"/>
  <c r="E80" i="32"/>
  <c r="G80" i="32" s="1"/>
  <c r="E79" i="32"/>
  <c r="G79" i="32" s="1"/>
  <c r="E78" i="32"/>
  <c r="G78" i="32" s="1"/>
  <c r="E77" i="32"/>
  <c r="G77" i="32" s="1"/>
  <c r="E76" i="32"/>
  <c r="G76" i="32" s="1"/>
  <c r="E75" i="32"/>
  <c r="G75" i="32" s="1"/>
  <c r="E74" i="32"/>
  <c r="G74" i="32" s="1"/>
  <c r="E73" i="32"/>
  <c r="G73" i="32" s="1"/>
  <c r="E72" i="32"/>
  <c r="G72" i="32" s="1"/>
  <c r="E71" i="32"/>
  <c r="G71" i="32" s="1"/>
  <c r="E70" i="32"/>
  <c r="G70" i="32" s="1"/>
  <c r="E69" i="32"/>
  <c r="G69" i="32" s="1"/>
  <c r="E68" i="32"/>
  <c r="G68" i="32" s="1"/>
  <c r="E67" i="32"/>
  <c r="G67" i="32" s="1"/>
  <c r="E66" i="32"/>
  <c r="G66" i="32" s="1"/>
  <c r="E65" i="32"/>
  <c r="E61" i="32"/>
  <c r="G61" i="32" s="1"/>
  <c r="E60" i="32"/>
  <c r="G60" i="32" s="1"/>
  <c r="E59" i="32"/>
  <c r="G59" i="32" s="1"/>
  <c r="E58" i="32"/>
  <c r="G58" i="32" s="1"/>
  <c r="E57" i="32"/>
  <c r="G57" i="32" s="1"/>
  <c r="E56" i="32"/>
  <c r="G56" i="32" s="1"/>
  <c r="E55" i="32"/>
  <c r="G55" i="32" s="1"/>
  <c r="E54" i="32"/>
  <c r="G54" i="32" s="1"/>
  <c r="E53" i="32"/>
  <c r="G53" i="32" s="1"/>
  <c r="E52" i="32"/>
  <c r="G52" i="32" s="1"/>
  <c r="E51" i="32"/>
  <c r="G51" i="32" s="1"/>
  <c r="E50" i="32"/>
  <c r="G50" i="32" s="1"/>
  <c r="E49" i="32"/>
  <c r="G49" i="32" s="1"/>
  <c r="E48" i="32"/>
  <c r="G48" i="32" s="1"/>
  <c r="E47" i="32"/>
  <c r="G47" i="32" s="1"/>
  <c r="E46" i="32"/>
  <c r="G46" i="32" s="1"/>
  <c r="E45" i="32"/>
  <c r="G45" i="32" s="1"/>
  <c r="E44" i="32"/>
  <c r="G44" i="32" s="1"/>
  <c r="E40" i="32"/>
  <c r="G40" i="32" s="1"/>
  <c r="E39" i="32"/>
  <c r="G39" i="32" s="1"/>
  <c r="E38" i="32"/>
  <c r="G38" i="32" s="1"/>
  <c r="E37" i="32"/>
  <c r="G37" i="32" s="1"/>
  <c r="E36" i="32"/>
  <c r="G36" i="32" s="1"/>
  <c r="E35" i="32"/>
  <c r="G35" i="32" s="1"/>
  <c r="E34" i="32"/>
  <c r="G34" i="32" s="1"/>
  <c r="E33" i="32"/>
  <c r="G33" i="32" s="1"/>
  <c r="E32" i="32"/>
  <c r="G32" i="32" s="1"/>
  <c r="E31" i="32"/>
  <c r="G31" i="32" s="1"/>
  <c r="E30" i="32"/>
  <c r="G30" i="32" s="1"/>
  <c r="E29" i="32"/>
  <c r="G29" i="32" s="1"/>
  <c r="E28" i="32"/>
  <c r="G28" i="32" s="1"/>
  <c r="E27" i="32"/>
  <c r="G27" i="32" s="1"/>
  <c r="E26" i="32"/>
  <c r="E25" i="32"/>
  <c r="G25" i="32" s="1"/>
  <c r="E24" i="32"/>
  <c r="G24" i="32" s="1"/>
  <c r="E23" i="32"/>
  <c r="G23" i="32" s="1"/>
  <c r="X114" i="28"/>
  <c r="S114" i="28"/>
  <c r="X92" i="28"/>
  <c r="S92" i="28"/>
  <c r="X70" i="28"/>
  <c r="S70" i="28"/>
  <c r="X48" i="28"/>
  <c r="X4" i="28"/>
  <c r="S48" i="28"/>
  <c r="X26" i="28"/>
  <c r="S26" i="28"/>
  <c r="S4" i="28"/>
  <c r="AI20" i="30"/>
  <c r="AH20" i="30"/>
  <c r="AG20" i="30"/>
  <c r="AF20" i="30"/>
  <c r="AE20" i="30"/>
  <c r="AI19" i="30"/>
  <c r="AH19" i="30"/>
  <c r="AG19" i="30"/>
  <c r="AF19" i="30"/>
  <c r="AE19" i="30"/>
  <c r="AI18" i="30"/>
  <c r="AH18" i="30"/>
  <c r="AG18" i="30"/>
  <c r="AF18" i="30"/>
  <c r="AE18" i="30"/>
  <c r="AI17" i="30"/>
  <c r="AH17" i="30"/>
  <c r="AG17" i="30"/>
  <c r="AF17" i="30"/>
  <c r="AE17" i="30"/>
  <c r="AI16" i="30"/>
  <c r="AH16" i="30"/>
  <c r="AG16" i="30"/>
  <c r="AF16" i="30"/>
  <c r="AE16" i="30"/>
  <c r="AI15" i="30"/>
  <c r="AH15" i="30"/>
  <c r="AG15" i="30"/>
  <c r="AF15" i="30"/>
  <c r="AE15" i="30"/>
  <c r="AI14" i="30"/>
  <c r="AH14" i="30"/>
  <c r="AG14" i="30"/>
  <c r="AF14" i="30"/>
  <c r="AE14" i="30"/>
  <c r="AI13" i="30"/>
  <c r="AH13" i="30"/>
  <c r="AG13" i="30"/>
  <c r="AF13" i="30"/>
  <c r="AE13" i="30"/>
  <c r="AI12" i="30"/>
  <c r="AH12" i="30"/>
  <c r="AG12" i="30"/>
  <c r="AF12" i="30"/>
  <c r="AE12" i="30"/>
  <c r="AI11" i="30"/>
  <c r="AH11" i="30"/>
  <c r="AG11" i="30"/>
  <c r="AF11" i="30"/>
  <c r="AE11" i="30"/>
  <c r="AI10" i="30"/>
  <c r="AH10" i="30"/>
  <c r="AG10" i="30"/>
  <c r="AF10" i="30"/>
  <c r="AE10" i="30"/>
  <c r="AI9" i="30"/>
  <c r="AH9" i="30"/>
  <c r="AG9" i="30"/>
  <c r="AF9" i="30"/>
  <c r="AE9" i="30"/>
  <c r="AI8" i="30"/>
  <c r="AH8" i="30"/>
  <c r="AG8" i="30"/>
  <c r="AF8" i="30"/>
  <c r="AE8" i="30"/>
  <c r="AI7" i="30"/>
  <c r="AH7" i="30"/>
  <c r="AG7" i="30"/>
  <c r="AF7" i="30"/>
  <c r="AE7" i="30"/>
  <c r="AI6" i="30"/>
  <c r="AH6" i="30"/>
  <c r="AG6" i="30"/>
  <c r="AF6" i="30"/>
  <c r="AE6" i="30"/>
  <c r="AI5" i="30"/>
  <c r="AH5" i="30"/>
  <c r="AG5" i="30"/>
  <c r="AF5" i="30"/>
  <c r="AE5" i="30"/>
  <c r="AI4" i="30"/>
  <c r="AH4" i="30"/>
  <c r="AG4" i="30"/>
  <c r="AF4" i="30"/>
  <c r="AE4" i="30"/>
  <c r="AI3" i="30"/>
  <c r="AH3" i="30"/>
  <c r="AG3" i="30"/>
  <c r="AF3" i="30"/>
  <c r="AE3" i="30"/>
  <c r="AD20" i="30"/>
  <c r="AD19" i="30"/>
  <c r="AD18" i="30"/>
  <c r="AD17" i="30"/>
  <c r="AD16" i="30"/>
  <c r="AD15" i="30"/>
  <c r="AD14" i="30"/>
  <c r="AD13" i="30"/>
  <c r="AD12" i="30"/>
  <c r="AD11" i="30"/>
  <c r="AD10" i="30"/>
  <c r="AD9" i="30"/>
  <c r="AD8" i="30"/>
  <c r="AD7" i="30"/>
  <c r="AD6" i="30"/>
  <c r="AD5" i="30"/>
  <c r="AD4" i="30"/>
  <c r="AD3" i="30"/>
  <c r="H22" i="30"/>
  <c r="G22" i="30"/>
  <c r="F22" i="30"/>
  <c r="E22" i="30"/>
  <c r="D22" i="30"/>
  <c r="H21" i="30"/>
  <c r="G21" i="30"/>
  <c r="F21" i="30"/>
  <c r="E21" i="30"/>
  <c r="D21" i="30"/>
  <c r="M20" i="30" s="1"/>
  <c r="C22" i="30"/>
  <c r="C21" i="30"/>
  <c r="AC692" i="29"/>
  <c r="AE692" i="29" s="1"/>
  <c r="AC691" i="29"/>
  <c r="AE691" i="29" s="1"/>
  <c r="AC690" i="29"/>
  <c r="AE690" i="29" s="1"/>
  <c r="AC689" i="29"/>
  <c r="AE689" i="29" s="1"/>
  <c r="AC688" i="29"/>
  <c r="AE688" i="29" s="1"/>
  <c r="AC687" i="29"/>
  <c r="AE687" i="29" s="1"/>
  <c r="AC686" i="29"/>
  <c r="AE686" i="29" s="1"/>
  <c r="AC685" i="29"/>
  <c r="AE685" i="29" s="1"/>
  <c r="AC684" i="29"/>
  <c r="AE684" i="29" s="1"/>
  <c r="AC683" i="29"/>
  <c r="AE683" i="29" s="1"/>
  <c r="AC682" i="29"/>
  <c r="AE682" i="29" s="1"/>
  <c r="AC681" i="29"/>
  <c r="AE681" i="29" s="1"/>
  <c r="AC680" i="29"/>
  <c r="AE680" i="29" s="1"/>
  <c r="AC679" i="29"/>
  <c r="AE679" i="29" s="1"/>
  <c r="AC678" i="29"/>
  <c r="AE678" i="29" s="1"/>
  <c r="AC677" i="29"/>
  <c r="AE677" i="29" s="1"/>
  <c r="AC676" i="29"/>
  <c r="AE676" i="29" s="1"/>
  <c r="AC675" i="29"/>
  <c r="AE675" i="29" s="1"/>
  <c r="AC674" i="29"/>
  <c r="AC671" i="29"/>
  <c r="AE671" i="29" s="1"/>
  <c r="AC670" i="29"/>
  <c r="AE670" i="29" s="1"/>
  <c r="AC669" i="29"/>
  <c r="AE669" i="29" s="1"/>
  <c r="AC668" i="29"/>
  <c r="AE668" i="29" s="1"/>
  <c r="AC667" i="29"/>
  <c r="AE667" i="29" s="1"/>
  <c r="AC666" i="29"/>
  <c r="AE666" i="29" s="1"/>
  <c r="AC665" i="29"/>
  <c r="AE665" i="29" s="1"/>
  <c r="AC664" i="29"/>
  <c r="AE664" i="29" s="1"/>
  <c r="AC663" i="29"/>
  <c r="AE663" i="29" s="1"/>
  <c r="AC662" i="29"/>
  <c r="AE662" i="29" s="1"/>
  <c r="AC661" i="29"/>
  <c r="AE661" i="29" s="1"/>
  <c r="AC660" i="29"/>
  <c r="AE660" i="29" s="1"/>
  <c r="AC659" i="29"/>
  <c r="AE659" i="29" s="1"/>
  <c r="AC658" i="29"/>
  <c r="AE658" i="29" s="1"/>
  <c r="AC657" i="29"/>
  <c r="AE657" i="29" s="1"/>
  <c r="AC656" i="29"/>
  <c r="AE656" i="29" s="1"/>
  <c r="AC655" i="29"/>
  <c r="AE655" i="29" s="1"/>
  <c r="AC654" i="29"/>
  <c r="AE654" i="29" s="1"/>
  <c r="AC653" i="29"/>
  <c r="AC650" i="29"/>
  <c r="AE650" i="29" s="1"/>
  <c r="AC649" i="29"/>
  <c r="AE649" i="29" s="1"/>
  <c r="AC648" i="29"/>
  <c r="AE648" i="29" s="1"/>
  <c r="AC647" i="29"/>
  <c r="AE647" i="29" s="1"/>
  <c r="AC646" i="29"/>
  <c r="AE646" i="29" s="1"/>
  <c r="AC645" i="29"/>
  <c r="AE645" i="29" s="1"/>
  <c r="AC644" i="29"/>
  <c r="AE644" i="29" s="1"/>
  <c r="AC643" i="29"/>
  <c r="AE643" i="29" s="1"/>
  <c r="AC642" i="29"/>
  <c r="AE642" i="29" s="1"/>
  <c r="AC641" i="29"/>
  <c r="AE641" i="29" s="1"/>
  <c r="AC640" i="29"/>
  <c r="AE640" i="29" s="1"/>
  <c r="AC639" i="29"/>
  <c r="AE639" i="29" s="1"/>
  <c r="AC638" i="29"/>
  <c r="AE638" i="29" s="1"/>
  <c r="AC637" i="29"/>
  <c r="AE637" i="29" s="1"/>
  <c r="AC636" i="29"/>
  <c r="AE636" i="29" s="1"/>
  <c r="AC635" i="29"/>
  <c r="AE635" i="29" s="1"/>
  <c r="AC634" i="29"/>
  <c r="AE634" i="29" s="1"/>
  <c r="AC633" i="29"/>
  <c r="AC632" i="29"/>
  <c r="AC629" i="29"/>
  <c r="AE629" i="29" s="1"/>
  <c r="AC628" i="29"/>
  <c r="AE628" i="29" s="1"/>
  <c r="AC627" i="29"/>
  <c r="AE627" i="29" s="1"/>
  <c r="AC626" i="29"/>
  <c r="AE626" i="29" s="1"/>
  <c r="AC625" i="29"/>
  <c r="AE625" i="29" s="1"/>
  <c r="AC624" i="29"/>
  <c r="AE624" i="29" s="1"/>
  <c r="AC623" i="29"/>
  <c r="AE623" i="29" s="1"/>
  <c r="AC622" i="29"/>
  <c r="AE622" i="29" s="1"/>
  <c r="AC621" i="29"/>
  <c r="AE621" i="29" s="1"/>
  <c r="AC620" i="29"/>
  <c r="AE620" i="29" s="1"/>
  <c r="AC619" i="29"/>
  <c r="AE619" i="29" s="1"/>
  <c r="AC618" i="29"/>
  <c r="AE618" i="29" s="1"/>
  <c r="AC617" i="29"/>
  <c r="AE617" i="29" s="1"/>
  <c r="AC616" i="29"/>
  <c r="AE616" i="29" s="1"/>
  <c r="AC615" i="29"/>
  <c r="AE615" i="29" s="1"/>
  <c r="AC614" i="29"/>
  <c r="AE614" i="29" s="1"/>
  <c r="AC613" i="29"/>
  <c r="AE613" i="29" s="1"/>
  <c r="AC612" i="29"/>
  <c r="AC611" i="29"/>
  <c r="AC608" i="29"/>
  <c r="AE608" i="29" s="1"/>
  <c r="AC607" i="29"/>
  <c r="AE607" i="29" s="1"/>
  <c r="AC606" i="29"/>
  <c r="AE606" i="29" s="1"/>
  <c r="AC605" i="29"/>
  <c r="AE605" i="29" s="1"/>
  <c r="AC604" i="29"/>
  <c r="AE604" i="29" s="1"/>
  <c r="AC603" i="29"/>
  <c r="AE603" i="29" s="1"/>
  <c r="AC602" i="29"/>
  <c r="AE602" i="29" s="1"/>
  <c r="AC601" i="29"/>
  <c r="AE601" i="29" s="1"/>
  <c r="AC600" i="29"/>
  <c r="AE600" i="29" s="1"/>
  <c r="AC599" i="29"/>
  <c r="AE599" i="29" s="1"/>
  <c r="AC598" i="29"/>
  <c r="AE598" i="29" s="1"/>
  <c r="AC597" i="29"/>
  <c r="AE597" i="29" s="1"/>
  <c r="AC596" i="29"/>
  <c r="AE596" i="29" s="1"/>
  <c r="AC595" i="29"/>
  <c r="AE595" i="29" s="1"/>
  <c r="AC594" i="29"/>
  <c r="AE594" i="29" s="1"/>
  <c r="AC593" i="29"/>
  <c r="AE593" i="29" s="1"/>
  <c r="AC592" i="29"/>
  <c r="AE592" i="29" s="1"/>
  <c r="AC591" i="29"/>
  <c r="AE591" i="29" s="1"/>
  <c r="AC590" i="29"/>
  <c r="AC587" i="29"/>
  <c r="AE587" i="29" s="1"/>
  <c r="AC586" i="29"/>
  <c r="AE586" i="29" s="1"/>
  <c r="AC585" i="29"/>
  <c r="AE585" i="29" s="1"/>
  <c r="AC584" i="29"/>
  <c r="AE584" i="29" s="1"/>
  <c r="AC583" i="29"/>
  <c r="AE583" i="29" s="1"/>
  <c r="AC582" i="29"/>
  <c r="AE582" i="29" s="1"/>
  <c r="AC581" i="29"/>
  <c r="AE581" i="29" s="1"/>
  <c r="AC580" i="29"/>
  <c r="AE580" i="29" s="1"/>
  <c r="AC579" i="29"/>
  <c r="AE579" i="29" s="1"/>
  <c r="AC578" i="29"/>
  <c r="AE578" i="29" s="1"/>
  <c r="AC577" i="29"/>
  <c r="AE577" i="29" s="1"/>
  <c r="AC576" i="29"/>
  <c r="AE576" i="29" s="1"/>
  <c r="AC575" i="29"/>
  <c r="AE575" i="29" s="1"/>
  <c r="AC574" i="29"/>
  <c r="AE574" i="29" s="1"/>
  <c r="AC573" i="29"/>
  <c r="AE573" i="29" s="1"/>
  <c r="AC572" i="29"/>
  <c r="AE572" i="29" s="1"/>
  <c r="AC571" i="29"/>
  <c r="AE571" i="29" s="1"/>
  <c r="AC570" i="29"/>
  <c r="AE570" i="29" s="1"/>
  <c r="AC569" i="29"/>
  <c r="AC566" i="29"/>
  <c r="AE566" i="29" s="1"/>
  <c r="AC565" i="29"/>
  <c r="AE565" i="29" s="1"/>
  <c r="AC564" i="29"/>
  <c r="AE564" i="29" s="1"/>
  <c r="AC563" i="29"/>
  <c r="AE563" i="29" s="1"/>
  <c r="AC562" i="29"/>
  <c r="AE562" i="29" s="1"/>
  <c r="AC561" i="29"/>
  <c r="AE561" i="29" s="1"/>
  <c r="AC560" i="29"/>
  <c r="AE560" i="29" s="1"/>
  <c r="AC559" i="29"/>
  <c r="AE559" i="29" s="1"/>
  <c r="AC558" i="29"/>
  <c r="AE558" i="29" s="1"/>
  <c r="AC557" i="29"/>
  <c r="AE557" i="29" s="1"/>
  <c r="AC556" i="29"/>
  <c r="AE556" i="29" s="1"/>
  <c r="AC555" i="29"/>
  <c r="AE555" i="29" s="1"/>
  <c r="AC554" i="29"/>
  <c r="AE554" i="29" s="1"/>
  <c r="AC553" i="29"/>
  <c r="AE553" i="29" s="1"/>
  <c r="AC552" i="29"/>
  <c r="AE552" i="29" s="1"/>
  <c r="AC551" i="29"/>
  <c r="AE551" i="29" s="1"/>
  <c r="AC550" i="29"/>
  <c r="AE550" i="29" s="1"/>
  <c r="AC549" i="29"/>
  <c r="AC548" i="29"/>
  <c r="AC545" i="29"/>
  <c r="AE545" i="29" s="1"/>
  <c r="AC544" i="29"/>
  <c r="AE544" i="29" s="1"/>
  <c r="AC543" i="29"/>
  <c r="AE543" i="29" s="1"/>
  <c r="AC542" i="29"/>
  <c r="AE542" i="29" s="1"/>
  <c r="AC541" i="29"/>
  <c r="AE541" i="29" s="1"/>
  <c r="AC540" i="29"/>
  <c r="AE540" i="29" s="1"/>
  <c r="AC539" i="29"/>
  <c r="AE539" i="29" s="1"/>
  <c r="AC538" i="29"/>
  <c r="AE538" i="29" s="1"/>
  <c r="AC537" i="29"/>
  <c r="AE537" i="29" s="1"/>
  <c r="AC536" i="29"/>
  <c r="AE536" i="29" s="1"/>
  <c r="AC535" i="29"/>
  <c r="AE535" i="29" s="1"/>
  <c r="AC534" i="29"/>
  <c r="AE534" i="29" s="1"/>
  <c r="AC533" i="29"/>
  <c r="AE533" i="29" s="1"/>
  <c r="AC532" i="29"/>
  <c r="AE532" i="29" s="1"/>
  <c r="AC531" i="29"/>
  <c r="AE531" i="29" s="1"/>
  <c r="AC530" i="29"/>
  <c r="AE530" i="29" s="1"/>
  <c r="AC529" i="29"/>
  <c r="AE529" i="29" s="1"/>
  <c r="AC528" i="29"/>
  <c r="AC527" i="29"/>
  <c r="AC524" i="29"/>
  <c r="AE524" i="29" s="1"/>
  <c r="AC523" i="29"/>
  <c r="AE523" i="29" s="1"/>
  <c r="AC522" i="29"/>
  <c r="AE522" i="29" s="1"/>
  <c r="AC521" i="29"/>
  <c r="AE521" i="29" s="1"/>
  <c r="AC520" i="29"/>
  <c r="AE520" i="29" s="1"/>
  <c r="AC519" i="29"/>
  <c r="AE519" i="29" s="1"/>
  <c r="AC518" i="29"/>
  <c r="AE518" i="29" s="1"/>
  <c r="AC517" i="29"/>
  <c r="AE517" i="29" s="1"/>
  <c r="AC516" i="29"/>
  <c r="AE516" i="29" s="1"/>
  <c r="AC515" i="29"/>
  <c r="AE515" i="29" s="1"/>
  <c r="AC514" i="29"/>
  <c r="AE514" i="29" s="1"/>
  <c r="AC513" i="29"/>
  <c r="AE513" i="29" s="1"/>
  <c r="AC512" i="29"/>
  <c r="AE512" i="29" s="1"/>
  <c r="AC511" i="29"/>
  <c r="AE511" i="29" s="1"/>
  <c r="AC510" i="29"/>
  <c r="AE510" i="29" s="1"/>
  <c r="AC509" i="29"/>
  <c r="AE509" i="29" s="1"/>
  <c r="AC508" i="29"/>
  <c r="AE508" i="29" s="1"/>
  <c r="AC507" i="29"/>
  <c r="AC506" i="29"/>
  <c r="AC503" i="29"/>
  <c r="AE503" i="29" s="1"/>
  <c r="AC502" i="29"/>
  <c r="AE502" i="29" s="1"/>
  <c r="AC501" i="29"/>
  <c r="AE501" i="29" s="1"/>
  <c r="AC500" i="29"/>
  <c r="AE500" i="29" s="1"/>
  <c r="AC499" i="29"/>
  <c r="AE499" i="29" s="1"/>
  <c r="AC498" i="29"/>
  <c r="AE498" i="29" s="1"/>
  <c r="AC497" i="29"/>
  <c r="AE497" i="29" s="1"/>
  <c r="AC496" i="29"/>
  <c r="AE496" i="29" s="1"/>
  <c r="AC495" i="29"/>
  <c r="AE495" i="29" s="1"/>
  <c r="AC494" i="29"/>
  <c r="AE494" i="29" s="1"/>
  <c r="AC493" i="29"/>
  <c r="AE493" i="29" s="1"/>
  <c r="AC492" i="29"/>
  <c r="AE492" i="29" s="1"/>
  <c r="AC491" i="29"/>
  <c r="AE491" i="29" s="1"/>
  <c r="AC490" i="29"/>
  <c r="AE490" i="29" s="1"/>
  <c r="AC489" i="29"/>
  <c r="AE489" i="29" s="1"/>
  <c r="AC488" i="29"/>
  <c r="AE488" i="29" s="1"/>
  <c r="AC487" i="29"/>
  <c r="AE487" i="29" s="1"/>
  <c r="AC486" i="29"/>
  <c r="AE486" i="29" s="1"/>
  <c r="AC485" i="29"/>
  <c r="AC482" i="29"/>
  <c r="AE482" i="29" s="1"/>
  <c r="AC481" i="29"/>
  <c r="AE481" i="29" s="1"/>
  <c r="AC480" i="29"/>
  <c r="AE480" i="29" s="1"/>
  <c r="AC479" i="29"/>
  <c r="AE479" i="29" s="1"/>
  <c r="AC478" i="29"/>
  <c r="AE478" i="29" s="1"/>
  <c r="AC477" i="29"/>
  <c r="AE477" i="29" s="1"/>
  <c r="AC476" i="29"/>
  <c r="AE476" i="29" s="1"/>
  <c r="AC475" i="29"/>
  <c r="AE475" i="29" s="1"/>
  <c r="AC474" i="29"/>
  <c r="AE474" i="29" s="1"/>
  <c r="AC473" i="29"/>
  <c r="AE473" i="29" s="1"/>
  <c r="AC472" i="29"/>
  <c r="AE472" i="29" s="1"/>
  <c r="AC471" i="29"/>
  <c r="AE471" i="29" s="1"/>
  <c r="AC470" i="29"/>
  <c r="AE470" i="29" s="1"/>
  <c r="AC469" i="29"/>
  <c r="AE469" i="29" s="1"/>
  <c r="AC468" i="29"/>
  <c r="AE468" i="29" s="1"/>
  <c r="AC467" i="29"/>
  <c r="AE467" i="29" s="1"/>
  <c r="AC466" i="29"/>
  <c r="AE466" i="29" s="1"/>
  <c r="AC465" i="29"/>
  <c r="AC461" i="29"/>
  <c r="AE461" i="29" s="1"/>
  <c r="AC460" i="29"/>
  <c r="AE460" i="29" s="1"/>
  <c r="AC459" i="29"/>
  <c r="AE459" i="29" s="1"/>
  <c r="AC458" i="29"/>
  <c r="AE458" i="29" s="1"/>
  <c r="AC457" i="29"/>
  <c r="AE457" i="29" s="1"/>
  <c r="AC456" i="29"/>
  <c r="AE456" i="29" s="1"/>
  <c r="AC455" i="29"/>
  <c r="AE455" i="29" s="1"/>
  <c r="AC454" i="29"/>
  <c r="AE454" i="29" s="1"/>
  <c r="AC453" i="29"/>
  <c r="AE453" i="29" s="1"/>
  <c r="AC452" i="29"/>
  <c r="AE452" i="29" s="1"/>
  <c r="AC451" i="29"/>
  <c r="AE451" i="29" s="1"/>
  <c r="AC450" i="29"/>
  <c r="AE450" i="29" s="1"/>
  <c r="AC449" i="29"/>
  <c r="AE449" i="29" s="1"/>
  <c r="AC448" i="29"/>
  <c r="AE448" i="29" s="1"/>
  <c r="AC447" i="29"/>
  <c r="AE447" i="29" s="1"/>
  <c r="AC446" i="29"/>
  <c r="AE446" i="29" s="1"/>
  <c r="AC445" i="29"/>
  <c r="AE445" i="29" s="1"/>
  <c r="AC444" i="29"/>
  <c r="AE444" i="29" s="1"/>
  <c r="AC443" i="29"/>
  <c r="AC440" i="29"/>
  <c r="AE440" i="29" s="1"/>
  <c r="AC439" i="29"/>
  <c r="AE439" i="29" s="1"/>
  <c r="AC438" i="29"/>
  <c r="AE438" i="29" s="1"/>
  <c r="AC437" i="29"/>
  <c r="AE437" i="29" s="1"/>
  <c r="AC436" i="29"/>
  <c r="AE436" i="29" s="1"/>
  <c r="AC435" i="29"/>
  <c r="AE435" i="29" s="1"/>
  <c r="AC434" i="29"/>
  <c r="AE434" i="29" s="1"/>
  <c r="AC433" i="29"/>
  <c r="AE433" i="29" s="1"/>
  <c r="AC432" i="29"/>
  <c r="AE432" i="29" s="1"/>
  <c r="AC431" i="29"/>
  <c r="AE431" i="29" s="1"/>
  <c r="AC430" i="29"/>
  <c r="AE430" i="29" s="1"/>
  <c r="AC429" i="29"/>
  <c r="AE429" i="29" s="1"/>
  <c r="AC428" i="29"/>
  <c r="AE428" i="29" s="1"/>
  <c r="AC427" i="29"/>
  <c r="AE427" i="29" s="1"/>
  <c r="AC426" i="29"/>
  <c r="AE426" i="29" s="1"/>
  <c r="AC425" i="29"/>
  <c r="AE425" i="29" s="1"/>
  <c r="AC424" i="29"/>
  <c r="AE424" i="29" s="1"/>
  <c r="AC423" i="29"/>
  <c r="AE423" i="29" s="1"/>
  <c r="AC422" i="29"/>
  <c r="AC419" i="29"/>
  <c r="AE419" i="29" s="1"/>
  <c r="AC418" i="29"/>
  <c r="AE418" i="29" s="1"/>
  <c r="AC417" i="29"/>
  <c r="AE417" i="29" s="1"/>
  <c r="AC416" i="29"/>
  <c r="AE416" i="29" s="1"/>
  <c r="AC415" i="29"/>
  <c r="AE415" i="29" s="1"/>
  <c r="AC414" i="29"/>
  <c r="AE414" i="29" s="1"/>
  <c r="AC413" i="29"/>
  <c r="AE413" i="29" s="1"/>
  <c r="AC412" i="29"/>
  <c r="AE412" i="29" s="1"/>
  <c r="AC411" i="29"/>
  <c r="AE411" i="29" s="1"/>
  <c r="AC410" i="29"/>
  <c r="AE410" i="29" s="1"/>
  <c r="AC409" i="29"/>
  <c r="AE409" i="29" s="1"/>
  <c r="AC408" i="29"/>
  <c r="AE408" i="29" s="1"/>
  <c r="AC407" i="29"/>
  <c r="AE407" i="29" s="1"/>
  <c r="AC406" i="29"/>
  <c r="AE406" i="29" s="1"/>
  <c r="AC405" i="29"/>
  <c r="AE405" i="29" s="1"/>
  <c r="AC404" i="29"/>
  <c r="AE404" i="29" s="1"/>
  <c r="AC403" i="29"/>
  <c r="AE403" i="29" s="1"/>
  <c r="AC402" i="29"/>
  <c r="AC401" i="29"/>
  <c r="AC398" i="29"/>
  <c r="AE398" i="29" s="1"/>
  <c r="AC397" i="29"/>
  <c r="AE397" i="29" s="1"/>
  <c r="AC396" i="29"/>
  <c r="AE396" i="29" s="1"/>
  <c r="AC395" i="29"/>
  <c r="AE395" i="29" s="1"/>
  <c r="AC394" i="29"/>
  <c r="AE394" i="29" s="1"/>
  <c r="AC393" i="29"/>
  <c r="AE393" i="29" s="1"/>
  <c r="AC392" i="29"/>
  <c r="AE392" i="29" s="1"/>
  <c r="AC391" i="29"/>
  <c r="AE391" i="29" s="1"/>
  <c r="AC390" i="29"/>
  <c r="AE390" i="29" s="1"/>
  <c r="AC389" i="29"/>
  <c r="AE389" i="29" s="1"/>
  <c r="AC388" i="29"/>
  <c r="AE388" i="29" s="1"/>
  <c r="AC387" i="29"/>
  <c r="AE387" i="29" s="1"/>
  <c r="AC386" i="29"/>
  <c r="AE386" i="29" s="1"/>
  <c r="AC385" i="29"/>
  <c r="AE385" i="29" s="1"/>
  <c r="AC384" i="29"/>
  <c r="AE384" i="29" s="1"/>
  <c r="AC383" i="29"/>
  <c r="AE383" i="29" s="1"/>
  <c r="AC382" i="29"/>
  <c r="AE382" i="29" s="1"/>
  <c r="AC381" i="29"/>
  <c r="AC380" i="29"/>
  <c r="AC377" i="29"/>
  <c r="AE377" i="29" s="1"/>
  <c r="AC376" i="29"/>
  <c r="AE376" i="29" s="1"/>
  <c r="AC375" i="29"/>
  <c r="AE375" i="29" s="1"/>
  <c r="AC374" i="29"/>
  <c r="AE374" i="29" s="1"/>
  <c r="AC373" i="29"/>
  <c r="AE373" i="29" s="1"/>
  <c r="AC372" i="29"/>
  <c r="AE372" i="29" s="1"/>
  <c r="AC371" i="29"/>
  <c r="AE371" i="29" s="1"/>
  <c r="AC370" i="29"/>
  <c r="AE370" i="29" s="1"/>
  <c r="AC369" i="29"/>
  <c r="AE369" i="29" s="1"/>
  <c r="AC368" i="29"/>
  <c r="AE368" i="29" s="1"/>
  <c r="AC367" i="29"/>
  <c r="AE367" i="29" s="1"/>
  <c r="AC366" i="29"/>
  <c r="AE366" i="29" s="1"/>
  <c r="AC365" i="29"/>
  <c r="AE365" i="29" s="1"/>
  <c r="AC364" i="29"/>
  <c r="AE364" i="29" s="1"/>
  <c r="AC363" i="29"/>
  <c r="AE363" i="29" s="1"/>
  <c r="AC362" i="29"/>
  <c r="AE362" i="29" s="1"/>
  <c r="AC361" i="29"/>
  <c r="AE361" i="29" s="1"/>
  <c r="AC360" i="29"/>
  <c r="AE360" i="29" s="1"/>
  <c r="AC359" i="29"/>
  <c r="AC356" i="29"/>
  <c r="AE356" i="29" s="1"/>
  <c r="AC355" i="29"/>
  <c r="AE355" i="29" s="1"/>
  <c r="AC354" i="29"/>
  <c r="AE354" i="29" s="1"/>
  <c r="AC353" i="29"/>
  <c r="AE353" i="29" s="1"/>
  <c r="AC352" i="29"/>
  <c r="AE352" i="29" s="1"/>
  <c r="AC351" i="29"/>
  <c r="AE351" i="29" s="1"/>
  <c r="AC350" i="29"/>
  <c r="AE350" i="29" s="1"/>
  <c r="AC349" i="29"/>
  <c r="AE349" i="29" s="1"/>
  <c r="AC348" i="29"/>
  <c r="AE348" i="29" s="1"/>
  <c r="AC347" i="29"/>
  <c r="AE347" i="29" s="1"/>
  <c r="AC346" i="29"/>
  <c r="AE346" i="29" s="1"/>
  <c r="AC345" i="29"/>
  <c r="AE345" i="29" s="1"/>
  <c r="AC344" i="29"/>
  <c r="AE344" i="29" s="1"/>
  <c r="AC343" i="29"/>
  <c r="AE343" i="29" s="1"/>
  <c r="AC342" i="29"/>
  <c r="AE342" i="29" s="1"/>
  <c r="AC341" i="29"/>
  <c r="AE341" i="29" s="1"/>
  <c r="AC340" i="29"/>
  <c r="AE340" i="29" s="1"/>
  <c r="AC339" i="29"/>
  <c r="AE339" i="29" s="1"/>
  <c r="AC338" i="29"/>
  <c r="AC335" i="29"/>
  <c r="AE335" i="29" s="1"/>
  <c r="AC334" i="29"/>
  <c r="AE334" i="29" s="1"/>
  <c r="AC333" i="29"/>
  <c r="AE333" i="29" s="1"/>
  <c r="AC332" i="29"/>
  <c r="AE332" i="29" s="1"/>
  <c r="AC331" i="29"/>
  <c r="AE331" i="29" s="1"/>
  <c r="AC330" i="29"/>
  <c r="AE330" i="29" s="1"/>
  <c r="AC329" i="29"/>
  <c r="AE329" i="29" s="1"/>
  <c r="AC328" i="29"/>
  <c r="AE328" i="29" s="1"/>
  <c r="AC327" i="29"/>
  <c r="AE327" i="29" s="1"/>
  <c r="AC326" i="29"/>
  <c r="AE326" i="29" s="1"/>
  <c r="AC325" i="29"/>
  <c r="AE325" i="29" s="1"/>
  <c r="AC324" i="29"/>
  <c r="AE324" i="29" s="1"/>
  <c r="AC323" i="29"/>
  <c r="AE323" i="29" s="1"/>
  <c r="AC322" i="29"/>
  <c r="AE322" i="29" s="1"/>
  <c r="AC321" i="29"/>
  <c r="AE321" i="29" s="1"/>
  <c r="AC320" i="29"/>
  <c r="AE320" i="29" s="1"/>
  <c r="AC319" i="29"/>
  <c r="AE319" i="29" s="1"/>
  <c r="AC318" i="29"/>
  <c r="AC317" i="29"/>
  <c r="AC314" i="29"/>
  <c r="AE314" i="29" s="1"/>
  <c r="AC313" i="29"/>
  <c r="AE313" i="29" s="1"/>
  <c r="AC312" i="29"/>
  <c r="AE312" i="29" s="1"/>
  <c r="AC311" i="29"/>
  <c r="AE311" i="29" s="1"/>
  <c r="AC310" i="29"/>
  <c r="AE310" i="29" s="1"/>
  <c r="AC309" i="29"/>
  <c r="AE309" i="29" s="1"/>
  <c r="AC308" i="29"/>
  <c r="AE308" i="29" s="1"/>
  <c r="AC307" i="29"/>
  <c r="AE307" i="29" s="1"/>
  <c r="AC306" i="29"/>
  <c r="AE306" i="29" s="1"/>
  <c r="AC305" i="29"/>
  <c r="AE305" i="29" s="1"/>
  <c r="AC304" i="29"/>
  <c r="AE304" i="29" s="1"/>
  <c r="AC303" i="29"/>
  <c r="AE303" i="29" s="1"/>
  <c r="AC302" i="29"/>
  <c r="AE302" i="29" s="1"/>
  <c r="AC301" i="29"/>
  <c r="AE301" i="29" s="1"/>
  <c r="AC300" i="29"/>
  <c r="AE300" i="29" s="1"/>
  <c r="AC299" i="29"/>
  <c r="AE299" i="29" s="1"/>
  <c r="AC298" i="29"/>
  <c r="AE298" i="29" s="1"/>
  <c r="AC297" i="29"/>
  <c r="AC296" i="29"/>
  <c r="AC293" i="29"/>
  <c r="AE293" i="29" s="1"/>
  <c r="AC292" i="29"/>
  <c r="AE292" i="29" s="1"/>
  <c r="AC291" i="29"/>
  <c r="AE291" i="29" s="1"/>
  <c r="AC290" i="29"/>
  <c r="AE290" i="29" s="1"/>
  <c r="AC289" i="29"/>
  <c r="AE289" i="29" s="1"/>
  <c r="AC288" i="29"/>
  <c r="AE288" i="29" s="1"/>
  <c r="AC287" i="29"/>
  <c r="AE287" i="29" s="1"/>
  <c r="AC286" i="29"/>
  <c r="AE286" i="29" s="1"/>
  <c r="AC285" i="29"/>
  <c r="AE285" i="29" s="1"/>
  <c r="AC284" i="29"/>
  <c r="AE284" i="29" s="1"/>
  <c r="AC283" i="29"/>
  <c r="AE283" i="29" s="1"/>
  <c r="AC282" i="29"/>
  <c r="AE282" i="29" s="1"/>
  <c r="AC281" i="29"/>
  <c r="AE281" i="29" s="1"/>
  <c r="AC280" i="29"/>
  <c r="AE280" i="29" s="1"/>
  <c r="AC279" i="29"/>
  <c r="AE279" i="29" s="1"/>
  <c r="AC278" i="29"/>
  <c r="AE278" i="29" s="1"/>
  <c r="AC277" i="29"/>
  <c r="AE277" i="29" s="1"/>
  <c r="AC276" i="29"/>
  <c r="AE276" i="29" s="1"/>
  <c r="AC275" i="29"/>
  <c r="AC272" i="29"/>
  <c r="AE272" i="29" s="1"/>
  <c r="AC271" i="29"/>
  <c r="AE271" i="29" s="1"/>
  <c r="AC270" i="29"/>
  <c r="AE270" i="29" s="1"/>
  <c r="AC269" i="29"/>
  <c r="AE269" i="29" s="1"/>
  <c r="AC268" i="29"/>
  <c r="AE268" i="29" s="1"/>
  <c r="AC267" i="29"/>
  <c r="AE267" i="29" s="1"/>
  <c r="AC266" i="29"/>
  <c r="AE266" i="29" s="1"/>
  <c r="AC265" i="29"/>
  <c r="AE265" i="29" s="1"/>
  <c r="AC264" i="29"/>
  <c r="AE264" i="29" s="1"/>
  <c r="AC263" i="29"/>
  <c r="AE263" i="29" s="1"/>
  <c r="AC262" i="29"/>
  <c r="AE262" i="29" s="1"/>
  <c r="AC261" i="29"/>
  <c r="AE261" i="29" s="1"/>
  <c r="AC260" i="29"/>
  <c r="AE260" i="29" s="1"/>
  <c r="AC259" i="29"/>
  <c r="AE259" i="29" s="1"/>
  <c r="AC258" i="29"/>
  <c r="AE258" i="29" s="1"/>
  <c r="AC257" i="29"/>
  <c r="AE257" i="29" s="1"/>
  <c r="AC256" i="29"/>
  <c r="AE256" i="29" s="1"/>
  <c r="AC255" i="29"/>
  <c r="AE255" i="29" s="1"/>
  <c r="AC254" i="29"/>
  <c r="AC251" i="29"/>
  <c r="AE251" i="29" s="1"/>
  <c r="AC250" i="29"/>
  <c r="AE250" i="29" s="1"/>
  <c r="AC249" i="29"/>
  <c r="AE249" i="29" s="1"/>
  <c r="AC248" i="29"/>
  <c r="AE248" i="29" s="1"/>
  <c r="AC247" i="29"/>
  <c r="AE247" i="29" s="1"/>
  <c r="AC246" i="29"/>
  <c r="AE246" i="29" s="1"/>
  <c r="AC245" i="29"/>
  <c r="AE245" i="29" s="1"/>
  <c r="AC244" i="29"/>
  <c r="AE244" i="29" s="1"/>
  <c r="AC243" i="29"/>
  <c r="AE243" i="29" s="1"/>
  <c r="AC242" i="29"/>
  <c r="AE242" i="29" s="1"/>
  <c r="AC241" i="29"/>
  <c r="AE241" i="29" s="1"/>
  <c r="AC240" i="29"/>
  <c r="AE240" i="29" s="1"/>
  <c r="AC239" i="29"/>
  <c r="AE239" i="29" s="1"/>
  <c r="AC238" i="29"/>
  <c r="AE238" i="29" s="1"/>
  <c r="AC237" i="29"/>
  <c r="AE237" i="29" s="1"/>
  <c r="AC236" i="29"/>
  <c r="AE236" i="29" s="1"/>
  <c r="AC235" i="29"/>
  <c r="AE235" i="29" s="1"/>
  <c r="AC234" i="29"/>
  <c r="AE234" i="29" s="1"/>
  <c r="AC233" i="29"/>
  <c r="AC230" i="29"/>
  <c r="AE230" i="29" s="1"/>
  <c r="AC229" i="29"/>
  <c r="AE229" i="29" s="1"/>
  <c r="AC228" i="29"/>
  <c r="AE228" i="29" s="1"/>
  <c r="AC227" i="29"/>
  <c r="AE227" i="29" s="1"/>
  <c r="AC226" i="29"/>
  <c r="AE226" i="29" s="1"/>
  <c r="AC225" i="29"/>
  <c r="AE225" i="29" s="1"/>
  <c r="AC224" i="29"/>
  <c r="AE224" i="29" s="1"/>
  <c r="AC223" i="29"/>
  <c r="AE223" i="29" s="1"/>
  <c r="AC222" i="29"/>
  <c r="AE222" i="29" s="1"/>
  <c r="AC221" i="29"/>
  <c r="AE221" i="29" s="1"/>
  <c r="AC220" i="29"/>
  <c r="AE220" i="29" s="1"/>
  <c r="AC219" i="29"/>
  <c r="AE219" i="29" s="1"/>
  <c r="AC218" i="29"/>
  <c r="AE218" i="29" s="1"/>
  <c r="AC217" i="29"/>
  <c r="AE217" i="29" s="1"/>
  <c r="AC216" i="29"/>
  <c r="AE216" i="29" s="1"/>
  <c r="AC215" i="29"/>
  <c r="AE215" i="29" s="1"/>
  <c r="AC214" i="29"/>
  <c r="AE214" i="29" s="1"/>
  <c r="AC213" i="29"/>
  <c r="AE213" i="29" s="1"/>
  <c r="AC212" i="29"/>
  <c r="AC209" i="29"/>
  <c r="AE209" i="29" s="1"/>
  <c r="AC208" i="29"/>
  <c r="AE208" i="29" s="1"/>
  <c r="AC207" i="29"/>
  <c r="AE207" i="29" s="1"/>
  <c r="AC206" i="29"/>
  <c r="AE206" i="29" s="1"/>
  <c r="AC205" i="29"/>
  <c r="AE205" i="29" s="1"/>
  <c r="AC204" i="29"/>
  <c r="AE204" i="29" s="1"/>
  <c r="AC203" i="29"/>
  <c r="AE203" i="29" s="1"/>
  <c r="AC202" i="29"/>
  <c r="AE202" i="29" s="1"/>
  <c r="AC201" i="29"/>
  <c r="AE201" i="29" s="1"/>
  <c r="AC200" i="29"/>
  <c r="AE200" i="29" s="1"/>
  <c r="AC199" i="29"/>
  <c r="AE199" i="29" s="1"/>
  <c r="AC198" i="29"/>
  <c r="AE198" i="29" s="1"/>
  <c r="AC197" i="29"/>
  <c r="AE197" i="29" s="1"/>
  <c r="AC196" i="29"/>
  <c r="AE196" i="29" s="1"/>
  <c r="AC195" i="29"/>
  <c r="AE195" i="29" s="1"/>
  <c r="AC194" i="29"/>
  <c r="AE194" i="29" s="1"/>
  <c r="AC193" i="29"/>
  <c r="AE193" i="29" s="1"/>
  <c r="AC192" i="29"/>
  <c r="AE192" i="29" s="1"/>
  <c r="AC191" i="29"/>
  <c r="AC188" i="29"/>
  <c r="AE188" i="29" s="1"/>
  <c r="AC187" i="29"/>
  <c r="AE187" i="29" s="1"/>
  <c r="AC186" i="29"/>
  <c r="AE186" i="29" s="1"/>
  <c r="AC185" i="29"/>
  <c r="AE185" i="29" s="1"/>
  <c r="AC184" i="29"/>
  <c r="AE184" i="29" s="1"/>
  <c r="AC183" i="29"/>
  <c r="AE183" i="29" s="1"/>
  <c r="AC182" i="29"/>
  <c r="AE182" i="29" s="1"/>
  <c r="AC181" i="29"/>
  <c r="AE181" i="29" s="1"/>
  <c r="AC180" i="29"/>
  <c r="AE180" i="29" s="1"/>
  <c r="AC179" i="29"/>
  <c r="AE179" i="29" s="1"/>
  <c r="AC178" i="29"/>
  <c r="AE178" i="29" s="1"/>
  <c r="AC177" i="29"/>
  <c r="AE177" i="29" s="1"/>
  <c r="AC176" i="29"/>
  <c r="AE176" i="29" s="1"/>
  <c r="AC175" i="29"/>
  <c r="AE175" i="29" s="1"/>
  <c r="AC174" i="29"/>
  <c r="AE174" i="29" s="1"/>
  <c r="AC173" i="29"/>
  <c r="AE173" i="29" s="1"/>
  <c r="AC172" i="29"/>
  <c r="AE172" i="29" s="1"/>
  <c r="AC171" i="29"/>
  <c r="AE171" i="29" s="1"/>
  <c r="AC170" i="29"/>
  <c r="AC167" i="29"/>
  <c r="AE167" i="29" s="1"/>
  <c r="AC166" i="29"/>
  <c r="AE166" i="29" s="1"/>
  <c r="AC165" i="29"/>
  <c r="AE165" i="29" s="1"/>
  <c r="AC164" i="29"/>
  <c r="AE164" i="29" s="1"/>
  <c r="AC163" i="29"/>
  <c r="AE163" i="29" s="1"/>
  <c r="AC162" i="29"/>
  <c r="AE162" i="29" s="1"/>
  <c r="AC161" i="29"/>
  <c r="AE161" i="29" s="1"/>
  <c r="AC160" i="29"/>
  <c r="AE160" i="29" s="1"/>
  <c r="AC159" i="29"/>
  <c r="AE159" i="29" s="1"/>
  <c r="AC158" i="29"/>
  <c r="AE158" i="29" s="1"/>
  <c r="AC157" i="29"/>
  <c r="AE157" i="29" s="1"/>
  <c r="AC156" i="29"/>
  <c r="AE156" i="29" s="1"/>
  <c r="AC155" i="29"/>
  <c r="AE155" i="29" s="1"/>
  <c r="AC154" i="29"/>
  <c r="AE154" i="29" s="1"/>
  <c r="AC153" i="29"/>
  <c r="AE153" i="29" s="1"/>
  <c r="AC152" i="29"/>
  <c r="AE152" i="29" s="1"/>
  <c r="AC151" i="29"/>
  <c r="AE151" i="29" s="1"/>
  <c r="AC150" i="29"/>
  <c r="AE150" i="29" s="1"/>
  <c r="AC149" i="29"/>
  <c r="AC146" i="29"/>
  <c r="AE146" i="29" s="1"/>
  <c r="AC145" i="29"/>
  <c r="AE145" i="29" s="1"/>
  <c r="AC144" i="29"/>
  <c r="AE144" i="29" s="1"/>
  <c r="AC143" i="29"/>
  <c r="AE143" i="29" s="1"/>
  <c r="AC142" i="29"/>
  <c r="AE142" i="29" s="1"/>
  <c r="AC141" i="29"/>
  <c r="AE141" i="29" s="1"/>
  <c r="AC140" i="29"/>
  <c r="AE140" i="29" s="1"/>
  <c r="AC139" i="29"/>
  <c r="AE139" i="29" s="1"/>
  <c r="AC138" i="29"/>
  <c r="AE138" i="29" s="1"/>
  <c r="AC137" i="29"/>
  <c r="AE137" i="29" s="1"/>
  <c r="AC136" i="29"/>
  <c r="AE136" i="29" s="1"/>
  <c r="AC135" i="29"/>
  <c r="AE135" i="29" s="1"/>
  <c r="AC134" i="29"/>
  <c r="AE134" i="29" s="1"/>
  <c r="AC133" i="29"/>
  <c r="AE133" i="29" s="1"/>
  <c r="AC132" i="29"/>
  <c r="AE132" i="29" s="1"/>
  <c r="AC131" i="29"/>
  <c r="AE131" i="29" s="1"/>
  <c r="AC130" i="29"/>
  <c r="AE130" i="29" s="1"/>
  <c r="AC129" i="29"/>
  <c r="AE129" i="29" s="1"/>
  <c r="AC125" i="29"/>
  <c r="AE125" i="29" s="1"/>
  <c r="AC124" i="29"/>
  <c r="AE124" i="29" s="1"/>
  <c r="AC123" i="29"/>
  <c r="AE123" i="29" s="1"/>
  <c r="AC122" i="29"/>
  <c r="AE122" i="29" s="1"/>
  <c r="AC121" i="29"/>
  <c r="AE121" i="29" s="1"/>
  <c r="AC120" i="29"/>
  <c r="AE120" i="29" s="1"/>
  <c r="AC119" i="29"/>
  <c r="AE119" i="29" s="1"/>
  <c r="AC118" i="29"/>
  <c r="AE118" i="29" s="1"/>
  <c r="AC117" i="29"/>
  <c r="AE117" i="29" s="1"/>
  <c r="AC116" i="29"/>
  <c r="AE116" i="29" s="1"/>
  <c r="AC115" i="29"/>
  <c r="AE115" i="29" s="1"/>
  <c r="AC114" i="29"/>
  <c r="AE114" i="29" s="1"/>
  <c r="AC113" i="29"/>
  <c r="AE113" i="29" s="1"/>
  <c r="AC112" i="29"/>
  <c r="AE112" i="29" s="1"/>
  <c r="AC111" i="29"/>
  <c r="AE111" i="29" s="1"/>
  <c r="AC110" i="29"/>
  <c r="AE110" i="29" s="1"/>
  <c r="AE109" i="29"/>
  <c r="AC109" i="29"/>
  <c r="AC108" i="29"/>
  <c r="AE108" i="29" s="1"/>
  <c r="AC107" i="29"/>
  <c r="AC104" i="29"/>
  <c r="AE104" i="29" s="1"/>
  <c r="AC103" i="29"/>
  <c r="AE103" i="29" s="1"/>
  <c r="AC102" i="29"/>
  <c r="AE102" i="29" s="1"/>
  <c r="AC101" i="29"/>
  <c r="AE101" i="29" s="1"/>
  <c r="AE100" i="29"/>
  <c r="AC100" i="29"/>
  <c r="AC99" i="29"/>
  <c r="AE99" i="29" s="1"/>
  <c r="AC98" i="29"/>
  <c r="AE98" i="29" s="1"/>
  <c r="AC97" i="29"/>
  <c r="AE97" i="29" s="1"/>
  <c r="AC96" i="29"/>
  <c r="AE96" i="29" s="1"/>
  <c r="AC95" i="29"/>
  <c r="AE95" i="29" s="1"/>
  <c r="AC94" i="29"/>
  <c r="AE94" i="29" s="1"/>
  <c r="AC93" i="29"/>
  <c r="AE93" i="29" s="1"/>
  <c r="AC92" i="29"/>
  <c r="AE92" i="29" s="1"/>
  <c r="AC91" i="29"/>
  <c r="AE91" i="29" s="1"/>
  <c r="AC90" i="29"/>
  <c r="AE90" i="29" s="1"/>
  <c r="AC89" i="29"/>
  <c r="AE89" i="29" s="1"/>
  <c r="AC88" i="29"/>
  <c r="AE88" i="29" s="1"/>
  <c r="AC87" i="29"/>
  <c r="AE87" i="29" s="1"/>
  <c r="AC83" i="29"/>
  <c r="AE83" i="29" s="1"/>
  <c r="AE82" i="29"/>
  <c r="AC82" i="29"/>
  <c r="AC81" i="29"/>
  <c r="AE81" i="29" s="1"/>
  <c r="AC80" i="29"/>
  <c r="AE80" i="29" s="1"/>
  <c r="AC79" i="29"/>
  <c r="AE79" i="29" s="1"/>
  <c r="AC78" i="29"/>
  <c r="AE78" i="29" s="1"/>
  <c r="AC77" i="29"/>
  <c r="AE77" i="29" s="1"/>
  <c r="AC76" i="29"/>
  <c r="AE76" i="29" s="1"/>
  <c r="AC75" i="29"/>
  <c r="AE75" i="29" s="1"/>
  <c r="AC74" i="29"/>
  <c r="AE74" i="29" s="1"/>
  <c r="AC73" i="29"/>
  <c r="AE73" i="29" s="1"/>
  <c r="AC72" i="29"/>
  <c r="AE72" i="29" s="1"/>
  <c r="AC71" i="29"/>
  <c r="AE71" i="29" s="1"/>
  <c r="AC70" i="29"/>
  <c r="AE70" i="29" s="1"/>
  <c r="AC69" i="29"/>
  <c r="AE69" i="29" s="1"/>
  <c r="AC68" i="29"/>
  <c r="AE68" i="29" s="1"/>
  <c r="AC67" i="29"/>
  <c r="AE67" i="29" s="1"/>
  <c r="AC66" i="29"/>
  <c r="AC62" i="29"/>
  <c r="AE62" i="29" s="1"/>
  <c r="AC61" i="29"/>
  <c r="AE61" i="29" s="1"/>
  <c r="AC60" i="29"/>
  <c r="AE60" i="29" s="1"/>
  <c r="AC59" i="29"/>
  <c r="AE59" i="29" s="1"/>
  <c r="AC58" i="29"/>
  <c r="AE58" i="29" s="1"/>
  <c r="AC57" i="29"/>
  <c r="AE57" i="29" s="1"/>
  <c r="AC56" i="29"/>
  <c r="AE56" i="29" s="1"/>
  <c r="AC55" i="29"/>
  <c r="AE55" i="29" s="1"/>
  <c r="AC54" i="29"/>
  <c r="AE54" i="29" s="1"/>
  <c r="AC53" i="29"/>
  <c r="AE53" i="29" s="1"/>
  <c r="AC52" i="29"/>
  <c r="AE52" i="29" s="1"/>
  <c r="AC51" i="29"/>
  <c r="AE51" i="29" s="1"/>
  <c r="AC50" i="29"/>
  <c r="AE50" i="29" s="1"/>
  <c r="AC49" i="29"/>
  <c r="AE49" i="29" s="1"/>
  <c r="AC48" i="29"/>
  <c r="AE48" i="29" s="1"/>
  <c r="AC47" i="29"/>
  <c r="AE47" i="29" s="1"/>
  <c r="AC46" i="29"/>
  <c r="AE46" i="29" s="1"/>
  <c r="AC45" i="29"/>
  <c r="AC41" i="29"/>
  <c r="AE41" i="29" s="1"/>
  <c r="AC40" i="29"/>
  <c r="AE40" i="29" s="1"/>
  <c r="AC39" i="29"/>
  <c r="AE39" i="29" s="1"/>
  <c r="AC38" i="29"/>
  <c r="AE38" i="29" s="1"/>
  <c r="AC37" i="29"/>
  <c r="AE37" i="29" s="1"/>
  <c r="AC36" i="29"/>
  <c r="AE36" i="29" s="1"/>
  <c r="AC35" i="29"/>
  <c r="AE35" i="29" s="1"/>
  <c r="AC34" i="29"/>
  <c r="AE34" i="29" s="1"/>
  <c r="AC33" i="29"/>
  <c r="AE33" i="29" s="1"/>
  <c r="AC32" i="29"/>
  <c r="AE32" i="29" s="1"/>
  <c r="AC31" i="29"/>
  <c r="AE31" i="29" s="1"/>
  <c r="AC30" i="29"/>
  <c r="AE30" i="29" s="1"/>
  <c r="AC29" i="29"/>
  <c r="AE29" i="29" s="1"/>
  <c r="AC28" i="29"/>
  <c r="AE28" i="29" s="1"/>
  <c r="AC27" i="29"/>
  <c r="AE27" i="29" s="1"/>
  <c r="AC26" i="29"/>
  <c r="AE26" i="29" s="1"/>
  <c r="AC25" i="29"/>
  <c r="AE25" i="29" s="1"/>
  <c r="AC24" i="29"/>
  <c r="AB21" i="29"/>
  <c r="AB20" i="29"/>
  <c r="AB19" i="29"/>
  <c r="AB18" i="29"/>
  <c r="AB17" i="29"/>
  <c r="AB16" i="29"/>
  <c r="AB15" i="29"/>
  <c r="AB14" i="29"/>
  <c r="AB13" i="29"/>
  <c r="AB12" i="29"/>
  <c r="AB11" i="29"/>
  <c r="AB10" i="29"/>
  <c r="AB9" i="29"/>
  <c r="AB8" i="29"/>
  <c r="AB7" i="29"/>
  <c r="AB6" i="29"/>
  <c r="AB5" i="29"/>
  <c r="AB4" i="29"/>
  <c r="X7" i="29"/>
  <c r="X10" i="29"/>
  <c r="X11" i="29"/>
  <c r="X14" i="29"/>
  <c r="X15" i="29"/>
  <c r="X19" i="29"/>
  <c r="G692" i="29"/>
  <c r="I692" i="29" s="1"/>
  <c r="G691" i="29"/>
  <c r="I691" i="29" s="1"/>
  <c r="G690" i="29"/>
  <c r="I690" i="29" s="1"/>
  <c r="G689" i="29"/>
  <c r="I689" i="29" s="1"/>
  <c r="G688" i="29"/>
  <c r="I688" i="29" s="1"/>
  <c r="G687" i="29"/>
  <c r="I687" i="29" s="1"/>
  <c r="G686" i="29"/>
  <c r="I686" i="29" s="1"/>
  <c r="G685" i="29"/>
  <c r="I685" i="29" s="1"/>
  <c r="G684" i="29"/>
  <c r="I684" i="29" s="1"/>
  <c r="G683" i="29"/>
  <c r="I683" i="29" s="1"/>
  <c r="G682" i="29"/>
  <c r="I682" i="29" s="1"/>
  <c r="G681" i="29"/>
  <c r="I681" i="29" s="1"/>
  <c r="G680" i="29"/>
  <c r="I680" i="29" s="1"/>
  <c r="G679" i="29"/>
  <c r="I679" i="29" s="1"/>
  <c r="G678" i="29"/>
  <c r="I678" i="29" s="1"/>
  <c r="G677" i="29"/>
  <c r="I677" i="29" s="1"/>
  <c r="G676" i="29"/>
  <c r="I676" i="29" s="1"/>
  <c r="G675" i="29"/>
  <c r="I675" i="29" s="1"/>
  <c r="G674" i="29"/>
  <c r="G671" i="29"/>
  <c r="I671" i="29" s="1"/>
  <c r="G670" i="29"/>
  <c r="I670" i="29" s="1"/>
  <c r="G669" i="29"/>
  <c r="I669" i="29" s="1"/>
  <c r="G668" i="29"/>
  <c r="I668" i="29" s="1"/>
  <c r="G667" i="29"/>
  <c r="I667" i="29" s="1"/>
  <c r="G666" i="29"/>
  <c r="I666" i="29" s="1"/>
  <c r="G665" i="29"/>
  <c r="I665" i="29" s="1"/>
  <c r="G664" i="29"/>
  <c r="I664" i="29" s="1"/>
  <c r="G663" i="29"/>
  <c r="I663" i="29" s="1"/>
  <c r="G662" i="29"/>
  <c r="I662" i="29" s="1"/>
  <c r="G661" i="29"/>
  <c r="I661" i="29" s="1"/>
  <c r="G660" i="29"/>
  <c r="I660" i="29" s="1"/>
  <c r="G659" i="29"/>
  <c r="I659" i="29" s="1"/>
  <c r="G658" i="29"/>
  <c r="I658" i="29" s="1"/>
  <c r="G657" i="29"/>
  <c r="I657" i="29" s="1"/>
  <c r="G656" i="29"/>
  <c r="I656" i="29" s="1"/>
  <c r="G655" i="29"/>
  <c r="I655" i="29" s="1"/>
  <c r="G654" i="29"/>
  <c r="G653" i="29"/>
  <c r="G650" i="29"/>
  <c r="I650" i="29" s="1"/>
  <c r="G649" i="29"/>
  <c r="I649" i="29" s="1"/>
  <c r="G648" i="29"/>
  <c r="I648" i="29" s="1"/>
  <c r="G647" i="29"/>
  <c r="I647" i="29" s="1"/>
  <c r="G646" i="29"/>
  <c r="I646" i="29" s="1"/>
  <c r="G645" i="29"/>
  <c r="I645" i="29" s="1"/>
  <c r="G644" i="29"/>
  <c r="I644" i="29" s="1"/>
  <c r="G643" i="29"/>
  <c r="I643" i="29" s="1"/>
  <c r="G642" i="29"/>
  <c r="I642" i="29" s="1"/>
  <c r="G641" i="29"/>
  <c r="I641" i="29" s="1"/>
  <c r="G640" i="29"/>
  <c r="I640" i="29" s="1"/>
  <c r="G639" i="29"/>
  <c r="I639" i="29" s="1"/>
  <c r="G638" i="29"/>
  <c r="I638" i="29" s="1"/>
  <c r="G637" i="29"/>
  <c r="I637" i="29" s="1"/>
  <c r="G636" i="29"/>
  <c r="I636" i="29" s="1"/>
  <c r="G635" i="29"/>
  <c r="I635" i="29" s="1"/>
  <c r="G634" i="29"/>
  <c r="I634" i="29" s="1"/>
  <c r="G633" i="29"/>
  <c r="G632" i="29"/>
  <c r="G629" i="29"/>
  <c r="I629" i="29" s="1"/>
  <c r="G628" i="29"/>
  <c r="I628" i="29" s="1"/>
  <c r="G627" i="29"/>
  <c r="I627" i="29" s="1"/>
  <c r="G626" i="29"/>
  <c r="I626" i="29" s="1"/>
  <c r="G625" i="29"/>
  <c r="I625" i="29" s="1"/>
  <c r="G624" i="29"/>
  <c r="I624" i="29" s="1"/>
  <c r="G623" i="29"/>
  <c r="I623" i="29" s="1"/>
  <c r="G622" i="29"/>
  <c r="I622" i="29" s="1"/>
  <c r="G621" i="29"/>
  <c r="I621" i="29" s="1"/>
  <c r="G620" i="29"/>
  <c r="I620" i="29" s="1"/>
  <c r="G619" i="29"/>
  <c r="I619" i="29" s="1"/>
  <c r="G618" i="29"/>
  <c r="I618" i="29" s="1"/>
  <c r="G617" i="29"/>
  <c r="I617" i="29" s="1"/>
  <c r="G616" i="29"/>
  <c r="I616" i="29" s="1"/>
  <c r="G615" i="29"/>
  <c r="I615" i="29" s="1"/>
  <c r="G614" i="29"/>
  <c r="I614" i="29" s="1"/>
  <c r="G613" i="29"/>
  <c r="I613" i="29" s="1"/>
  <c r="G612" i="29"/>
  <c r="G611" i="29"/>
  <c r="G608" i="29"/>
  <c r="I608" i="29" s="1"/>
  <c r="G607" i="29"/>
  <c r="I607" i="29" s="1"/>
  <c r="G606" i="29"/>
  <c r="I606" i="29" s="1"/>
  <c r="G605" i="29"/>
  <c r="I605" i="29" s="1"/>
  <c r="G604" i="29"/>
  <c r="I604" i="29" s="1"/>
  <c r="G603" i="29"/>
  <c r="I603" i="29" s="1"/>
  <c r="G602" i="29"/>
  <c r="I602" i="29" s="1"/>
  <c r="G601" i="29"/>
  <c r="I601" i="29" s="1"/>
  <c r="G600" i="29"/>
  <c r="I600" i="29" s="1"/>
  <c r="G599" i="29"/>
  <c r="I599" i="29" s="1"/>
  <c r="G598" i="29"/>
  <c r="I598" i="29" s="1"/>
  <c r="G597" i="29"/>
  <c r="I597" i="29" s="1"/>
  <c r="G596" i="29"/>
  <c r="I596" i="29" s="1"/>
  <c r="G595" i="29"/>
  <c r="I595" i="29" s="1"/>
  <c r="G594" i="29"/>
  <c r="I594" i="29" s="1"/>
  <c r="G593" i="29"/>
  <c r="I593" i="29" s="1"/>
  <c r="G592" i="29"/>
  <c r="I592" i="29" s="1"/>
  <c r="G591" i="29"/>
  <c r="G590" i="29"/>
  <c r="G587" i="29"/>
  <c r="I587" i="29" s="1"/>
  <c r="G586" i="29"/>
  <c r="I586" i="29" s="1"/>
  <c r="G585" i="29"/>
  <c r="I585" i="29" s="1"/>
  <c r="G584" i="29"/>
  <c r="I584" i="29" s="1"/>
  <c r="G583" i="29"/>
  <c r="I583" i="29" s="1"/>
  <c r="G582" i="29"/>
  <c r="I582" i="29" s="1"/>
  <c r="G581" i="29"/>
  <c r="I581" i="29" s="1"/>
  <c r="G580" i="29"/>
  <c r="I580" i="29" s="1"/>
  <c r="G579" i="29"/>
  <c r="I579" i="29" s="1"/>
  <c r="G578" i="29"/>
  <c r="I578" i="29" s="1"/>
  <c r="G577" i="29"/>
  <c r="I577" i="29" s="1"/>
  <c r="G576" i="29"/>
  <c r="I576" i="29" s="1"/>
  <c r="G575" i="29"/>
  <c r="I575" i="29" s="1"/>
  <c r="G574" i="29"/>
  <c r="I574" i="29" s="1"/>
  <c r="G573" i="29"/>
  <c r="I573" i="29" s="1"/>
  <c r="G572" i="29"/>
  <c r="I572" i="29" s="1"/>
  <c r="G571" i="29"/>
  <c r="I571" i="29" s="1"/>
  <c r="G570" i="29"/>
  <c r="G569" i="29"/>
  <c r="G566" i="29"/>
  <c r="I566" i="29" s="1"/>
  <c r="G565" i="29"/>
  <c r="I565" i="29" s="1"/>
  <c r="G564" i="29"/>
  <c r="I564" i="29" s="1"/>
  <c r="G563" i="29"/>
  <c r="I563" i="29" s="1"/>
  <c r="G562" i="29"/>
  <c r="I562" i="29" s="1"/>
  <c r="G561" i="29"/>
  <c r="I561" i="29" s="1"/>
  <c r="G560" i="29"/>
  <c r="I560" i="29" s="1"/>
  <c r="G559" i="29"/>
  <c r="I559" i="29" s="1"/>
  <c r="G558" i="29"/>
  <c r="I558" i="29" s="1"/>
  <c r="G557" i="29"/>
  <c r="I557" i="29" s="1"/>
  <c r="G556" i="29"/>
  <c r="I556" i="29" s="1"/>
  <c r="G555" i="29"/>
  <c r="I555" i="29" s="1"/>
  <c r="G554" i="29"/>
  <c r="I554" i="29" s="1"/>
  <c r="G553" i="29"/>
  <c r="I553" i="29" s="1"/>
  <c r="G552" i="29"/>
  <c r="I552" i="29" s="1"/>
  <c r="G551" i="29"/>
  <c r="I551" i="29" s="1"/>
  <c r="G550" i="29"/>
  <c r="I550" i="29" s="1"/>
  <c r="G549" i="29"/>
  <c r="G548" i="29"/>
  <c r="G545" i="29"/>
  <c r="I545" i="29" s="1"/>
  <c r="G544" i="29"/>
  <c r="I544" i="29" s="1"/>
  <c r="G543" i="29"/>
  <c r="I543" i="29" s="1"/>
  <c r="G542" i="29"/>
  <c r="I542" i="29" s="1"/>
  <c r="G541" i="29"/>
  <c r="I541" i="29" s="1"/>
  <c r="G540" i="29"/>
  <c r="I540" i="29" s="1"/>
  <c r="G539" i="29"/>
  <c r="I539" i="29" s="1"/>
  <c r="G538" i="29"/>
  <c r="I538" i="29" s="1"/>
  <c r="G537" i="29"/>
  <c r="I537" i="29" s="1"/>
  <c r="G536" i="29"/>
  <c r="I536" i="29" s="1"/>
  <c r="G535" i="29"/>
  <c r="I535" i="29" s="1"/>
  <c r="G534" i="29"/>
  <c r="I534" i="29" s="1"/>
  <c r="G533" i="29"/>
  <c r="I533" i="29" s="1"/>
  <c r="G532" i="29"/>
  <c r="I532" i="29" s="1"/>
  <c r="G531" i="29"/>
  <c r="I531" i="29" s="1"/>
  <c r="G530" i="29"/>
  <c r="I530" i="29" s="1"/>
  <c r="G529" i="29"/>
  <c r="I529" i="29" s="1"/>
  <c r="G528" i="29"/>
  <c r="G527" i="29"/>
  <c r="G524" i="29"/>
  <c r="I524" i="29" s="1"/>
  <c r="G523" i="29"/>
  <c r="I523" i="29" s="1"/>
  <c r="G522" i="29"/>
  <c r="I522" i="29" s="1"/>
  <c r="G521" i="29"/>
  <c r="I521" i="29" s="1"/>
  <c r="G520" i="29"/>
  <c r="I520" i="29" s="1"/>
  <c r="G519" i="29"/>
  <c r="I519" i="29" s="1"/>
  <c r="G518" i="29"/>
  <c r="I518" i="29" s="1"/>
  <c r="G517" i="29"/>
  <c r="I517" i="29" s="1"/>
  <c r="G516" i="29"/>
  <c r="I516" i="29" s="1"/>
  <c r="G515" i="29"/>
  <c r="I515" i="29" s="1"/>
  <c r="G514" i="29"/>
  <c r="I514" i="29" s="1"/>
  <c r="G513" i="29"/>
  <c r="I513" i="29" s="1"/>
  <c r="G512" i="29"/>
  <c r="I512" i="29" s="1"/>
  <c r="G511" i="29"/>
  <c r="I511" i="29" s="1"/>
  <c r="G510" i="29"/>
  <c r="I510" i="29" s="1"/>
  <c r="G509" i="29"/>
  <c r="I509" i="29" s="1"/>
  <c r="G508" i="29"/>
  <c r="I508" i="29" s="1"/>
  <c r="G507" i="29"/>
  <c r="I507" i="29" s="1"/>
  <c r="G506" i="29"/>
  <c r="G503" i="29"/>
  <c r="I503" i="29" s="1"/>
  <c r="G502" i="29"/>
  <c r="I502" i="29" s="1"/>
  <c r="G501" i="29"/>
  <c r="I501" i="29" s="1"/>
  <c r="G500" i="29"/>
  <c r="I500" i="29" s="1"/>
  <c r="G499" i="29"/>
  <c r="I499" i="29" s="1"/>
  <c r="G498" i="29"/>
  <c r="I498" i="29" s="1"/>
  <c r="G497" i="29"/>
  <c r="I497" i="29" s="1"/>
  <c r="G496" i="29"/>
  <c r="I496" i="29" s="1"/>
  <c r="G495" i="29"/>
  <c r="I495" i="29" s="1"/>
  <c r="G494" i="29"/>
  <c r="I494" i="29" s="1"/>
  <c r="G493" i="29"/>
  <c r="I493" i="29" s="1"/>
  <c r="G492" i="29"/>
  <c r="I492" i="29" s="1"/>
  <c r="G491" i="29"/>
  <c r="I491" i="29" s="1"/>
  <c r="G490" i="29"/>
  <c r="I490" i="29" s="1"/>
  <c r="G489" i="29"/>
  <c r="I489" i="29" s="1"/>
  <c r="G488" i="29"/>
  <c r="I488" i="29" s="1"/>
  <c r="G487" i="29"/>
  <c r="I487" i="29" s="1"/>
  <c r="G486" i="29"/>
  <c r="I486" i="29" s="1"/>
  <c r="G485" i="29"/>
  <c r="G482" i="29"/>
  <c r="I482" i="29" s="1"/>
  <c r="G481" i="29"/>
  <c r="I481" i="29" s="1"/>
  <c r="G480" i="29"/>
  <c r="I480" i="29" s="1"/>
  <c r="G479" i="29"/>
  <c r="I479" i="29" s="1"/>
  <c r="G478" i="29"/>
  <c r="I478" i="29" s="1"/>
  <c r="G477" i="29"/>
  <c r="I477" i="29" s="1"/>
  <c r="G476" i="29"/>
  <c r="I476" i="29" s="1"/>
  <c r="G475" i="29"/>
  <c r="I475" i="29" s="1"/>
  <c r="G474" i="29"/>
  <c r="I474" i="29" s="1"/>
  <c r="G473" i="29"/>
  <c r="I473" i="29" s="1"/>
  <c r="G472" i="29"/>
  <c r="I472" i="29" s="1"/>
  <c r="G471" i="29"/>
  <c r="I471" i="29" s="1"/>
  <c r="G470" i="29"/>
  <c r="I470" i="29" s="1"/>
  <c r="G469" i="29"/>
  <c r="I469" i="29" s="1"/>
  <c r="G468" i="29"/>
  <c r="I468" i="29" s="1"/>
  <c r="G467" i="29"/>
  <c r="I467" i="29" s="1"/>
  <c r="G466" i="29"/>
  <c r="I466" i="29" s="1"/>
  <c r="G465" i="29"/>
  <c r="G461" i="29"/>
  <c r="I461" i="29" s="1"/>
  <c r="G460" i="29"/>
  <c r="I460" i="29" s="1"/>
  <c r="G459" i="29"/>
  <c r="I459" i="29" s="1"/>
  <c r="G458" i="29"/>
  <c r="I458" i="29" s="1"/>
  <c r="G457" i="29"/>
  <c r="I457" i="29" s="1"/>
  <c r="G456" i="29"/>
  <c r="I456" i="29" s="1"/>
  <c r="G455" i="29"/>
  <c r="I455" i="29" s="1"/>
  <c r="G454" i="29"/>
  <c r="I454" i="29" s="1"/>
  <c r="G453" i="29"/>
  <c r="I453" i="29" s="1"/>
  <c r="G452" i="29"/>
  <c r="I452" i="29" s="1"/>
  <c r="G451" i="29"/>
  <c r="I451" i="29" s="1"/>
  <c r="G450" i="29"/>
  <c r="I450" i="29" s="1"/>
  <c r="G449" i="29"/>
  <c r="I449" i="29" s="1"/>
  <c r="G448" i="29"/>
  <c r="I448" i="29" s="1"/>
  <c r="G447" i="29"/>
  <c r="I447" i="29" s="1"/>
  <c r="G446" i="29"/>
  <c r="I446" i="29" s="1"/>
  <c r="G445" i="29"/>
  <c r="I445" i="29" s="1"/>
  <c r="G444" i="29"/>
  <c r="G443" i="29"/>
  <c r="G440" i="29"/>
  <c r="I440" i="29" s="1"/>
  <c r="G439" i="29"/>
  <c r="I439" i="29" s="1"/>
  <c r="G438" i="29"/>
  <c r="I438" i="29" s="1"/>
  <c r="G437" i="29"/>
  <c r="I437" i="29" s="1"/>
  <c r="G436" i="29"/>
  <c r="I436" i="29" s="1"/>
  <c r="G435" i="29"/>
  <c r="I435" i="29" s="1"/>
  <c r="G434" i="29"/>
  <c r="I434" i="29" s="1"/>
  <c r="G433" i="29"/>
  <c r="I433" i="29" s="1"/>
  <c r="G432" i="29"/>
  <c r="I432" i="29" s="1"/>
  <c r="G431" i="29"/>
  <c r="I431" i="29" s="1"/>
  <c r="G430" i="29"/>
  <c r="I430" i="29" s="1"/>
  <c r="G429" i="29"/>
  <c r="I429" i="29" s="1"/>
  <c r="G428" i="29"/>
  <c r="I428" i="29" s="1"/>
  <c r="G427" i="29"/>
  <c r="I427" i="29" s="1"/>
  <c r="G426" i="29"/>
  <c r="I426" i="29" s="1"/>
  <c r="G425" i="29"/>
  <c r="I425" i="29" s="1"/>
  <c r="G424" i="29"/>
  <c r="I424" i="29" s="1"/>
  <c r="G423" i="29"/>
  <c r="I423" i="29" s="1"/>
  <c r="G422" i="29"/>
  <c r="G419" i="29"/>
  <c r="I419" i="29" s="1"/>
  <c r="G418" i="29"/>
  <c r="I418" i="29" s="1"/>
  <c r="G417" i="29"/>
  <c r="I417" i="29" s="1"/>
  <c r="G416" i="29"/>
  <c r="I416" i="29" s="1"/>
  <c r="G415" i="29"/>
  <c r="I415" i="29" s="1"/>
  <c r="G414" i="29"/>
  <c r="I414" i="29" s="1"/>
  <c r="G413" i="29"/>
  <c r="I413" i="29" s="1"/>
  <c r="G412" i="29"/>
  <c r="I412" i="29" s="1"/>
  <c r="G411" i="29"/>
  <c r="I411" i="29" s="1"/>
  <c r="G410" i="29"/>
  <c r="I410" i="29" s="1"/>
  <c r="G409" i="29"/>
  <c r="I409" i="29" s="1"/>
  <c r="G408" i="29"/>
  <c r="I408" i="29" s="1"/>
  <c r="G407" i="29"/>
  <c r="I407" i="29" s="1"/>
  <c r="G406" i="29"/>
  <c r="I406" i="29" s="1"/>
  <c r="G405" i="29"/>
  <c r="I405" i="29" s="1"/>
  <c r="G404" i="29"/>
  <c r="I404" i="29" s="1"/>
  <c r="G403" i="29"/>
  <c r="I403" i="29" s="1"/>
  <c r="G402" i="29"/>
  <c r="G401" i="29"/>
  <c r="G398" i="29"/>
  <c r="I398" i="29" s="1"/>
  <c r="G397" i="29"/>
  <c r="I397" i="29" s="1"/>
  <c r="G396" i="29"/>
  <c r="I396" i="29" s="1"/>
  <c r="G395" i="29"/>
  <c r="I395" i="29" s="1"/>
  <c r="G394" i="29"/>
  <c r="I394" i="29" s="1"/>
  <c r="G393" i="29"/>
  <c r="I393" i="29" s="1"/>
  <c r="G392" i="29"/>
  <c r="I392" i="29" s="1"/>
  <c r="G391" i="29"/>
  <c r="I391" i="29" s="1"/>
  <c r="G390" i="29"/>
  <c r="I390" i="29" s="1"/>
  <c r="G389" i="29"/>
  <c r="I389" i="29" s="1"/>
  <c r="G388" i="29"/>
  <c r="I388" i="29" s="1"/>
  <c r="G387" i="29"/>
  <c r="I387" i="29" s="1"/>
  <c r="G386" i="29"/>
  <c r="I386" i="29" s="1"/>
  <c r="G385" i="29"/>
  <c r="I385" i="29" s="1"/>
  <c r="G384" i="29"/>
  <c r="I384" i="29" s="1"/>
  <c r="G383" i="29"/>
  <c r="I383" i="29" s="1"/>
  <c r="G382" i="29"/>
  <c r="I382" i="29" s="1"/>
  <c r="G381" i="29"/>
  <c r="G380" i="29"/>
  <c r="G377" i="29"/>
  <c r="I377" i="29" s="1"/>
  <c r="G376" i="29"/>
  <c r="I376" i="29" s="1"/>
  <c r="G375" i="29"/>
  <c r="I375" i="29" s="1"/>
  <c r="G374" i="29"/>
  <c r="I374" i="29" s="1"/>
  <c r="G373" i="29"/>
  <c r="I373" i="29" s="1"/>
  <c r="G372" i="29"/>
  <c r="I372" i="29" s="1"/>
  <c r="G371" i="29"/>
  <c r="I371" i="29" s="1"/>
  <c r="G370" i="29"/>
  <c r="I370" i="29" s="1"/>
  <c r="G369" i="29"/>
  <c r="I369" i="29" s="1"/>
  <c r="G368" i="29"/>
  <c r="I368" i="29" s="1"/>
  <c r="G367" i="29"/>
  <c r="I367" i="29" s="1"/>
  <c r="G366" i="29"/>
  <c r="I366" i="29" s="1"/>
  <c r="G365" i="29"/>
  <c r="I365" i="29" s="1"/>
  <c r="G364" i="29"/>
  <c r="I364" i="29" s="1"/>
  <c r="G363" i="29"/>
  <c r="I363" i="29" s="1"/>
  <c r="G362" i="29"/>
  <c r="I362" i="29" s="1"/>
  <c r="G361" i="29"/>
  <c r="I361" i="29" s="1"/>
  <c r="G360" i="29"/>
  <c r="G359" i="29"/>
  <c r="G356" i="29"/>
  <c r="I356" i="29" s="1"/>
  <c r="G355" i="29"/>
  <c r="I355" i="29" s="1"/>
  <c r="G354" i="29"/>
  <c r="I354" i="29" s="1"/>
  <c r="G353" i="29"/>
  <c r="I353" i="29" s="1"/>
  <c r="G352" i="29"/>
  <c r="I352" i="29" s="1"/>
  <c r="G351" i="29"/>
  <c r="I351" i="29" s="1"/>
  <c r="G350" i="29"/>
  <c r="I350" i="29" s="1"/>
  <c r="G349" i="29"/>
  <c r="I349" i="29" s="1"/>
  <c r="G348" i="29"/>
  <c r="I348" i="29" s="1"/>
  <c r="G347" i="29"/>
  <c r="I347" i="29" s="1"/>
  <c r="G346" i="29"/>
  <c r="I346" i="29" s="1"/>
  <c r="G345" i="29"/>
  <c r="I345" i="29" s="1"/>
  <c r="G344" i="29"/>
  <c r="I344" i="29" s="1"/>
  <c r="G343" i="29"/>
  <c r="I343" i="29" s="1"/>
  <c r="G342" i="29"/>
  <c r="I342" i="29" s="1"/>
  <c r="G341" i="29"/>
  <c r="I341" i="29" s="1"/>
  <c r="G340" i="29"/>
  <c r="I340" i="29" s="1"/>
  <c r="G339" i="29"/>
  <c r="I339" i="29" s="1"/>
  <c r="G338" i="29"/>
  <c r="G335" i="29"/>
  <c r="I335" i="29" s="1"/>
  <c r="G334" i="29"/>
  <c r="I334" i="29" s="1"/>
  <c r="G333" i="29"/>
  <c r="I333" i="29" s="1"/>
  <c r="G332" i="29"/>
  <c r="I332" i="29" s="1"/>
  <c r="G331" i="29"/>
  <c r="I331" i="29" s="1"/>
  <c r="G330" i="29"/>
  <c r="I330" i="29" s="1"/>
  <c r="G329" i="29"/>
  <c r="I329" i="29" s="1"/>
  <c r="G328" i="29"/>
  <c r="I328" i="29" s="1"/>
  <c r="G327" i="29"/>
  <c r="I327" i="29" s="1"/>
  <c r="G326" i="29"/>
  <c r="I326" i="29" s="1"/>
  <c r="G325" i="29"/>
  <c r="I325" i="29" s="1"/>
  <c r="G324" i="29"/>
  <c r="I324" i="29" s="1"/>
  <c r="G323" i="29"/>
  <c r="I323" i="29" s="1"/>
  <c r="G322" i="29"/>
  <c r="I322" i="29" s="1"/>
  <c r="G321" i="29"/>
  <c r="I321" i="29" s="1"/>
  <c r="G320" i="29"/>
  <c r="I320" i="29" s="1"/>
  <c r="G319" i="29"/>
  <c r="I319" i="29" s="1"/>
  <c r="G318" i="29"/>
  <c r="G317" i="29"/>
  <c r="G314" i="29"/>
  <c r="I314" i="29" s="1"/>
  <c r="G313" i="29"/>
  <c r="I313" i="29" s="1"/>
  <c r="G312" i="29"/>
  <c r="I312" i="29" s="1"/>
  <c r="G311" i="29"/>
  <c r="I311" i="29" s="1"/>
  <c r="G310" i="29"/>
  <c r="I310" i="29" s="1"/>
  <c r="G309" i="29"/>
  <c r="I309" i="29" s="1"/>
  <c r="G308" i="29"/>
  <c r="I308" i="29" s="1"/>
  <c r="G307" i="29"/>
  <c r="I307" i="29" s="1"/>
  <c r="G306" i="29"/>
  <c r="I306" i="29" s="1"/>
  <c r="G305" i="29"/>
  <c r="I305" i="29" s="1"/>
  <c r="G304" i="29"/>
  <c r="I304" i="29" s="1"/>
  <c r="G303" i="29"/>
  <c r="I303" i="29" s="1"/>
  <c r="G302" i="29"/>
  <c r="I302" i="29" s="1"/>
  <c r="G301" i="29"/>
  <c r="I301" i="29" s="1"/>
  <c r="G300" i="29"/>
  <c r="I300" i="29" s="1"/>
  <c r="G299" i="29"/>
  <c r="I299" i="29" s="1"/>
  <c r="G298" i="29"/>
  <c r="I298" i="29" s="1"/>
  <c r="G297" i="29"/>
  <c r="G296" i="29"/>
  <c r="G293" i="29"/>
  <c r="I293" i="29" s="1"/>
  <c r="G292" i="29"/>
  <c r="I292" i="29" s="1"/>
  <c r="G291" i="29"/>
  <c r="I291" i="29" s="1"/>
  <c r="G290" i="29"/>
  <c r="I290" i="29" s="1"/>
  <c r="G289" i="29"/>
  <c r="I289" i="29" s="1"/>
  <c r="G288" i="29"/>
  <c r="I288" i="29" s="1"/>
  <c r="G287" i="29"/>
  <c r="I287" i="29" s="1"/>
  <c r="G286" i="29"/>
  <c r="I286" i="29" s="1"/>
  <c r="G285" i="29"/>
  <c r="I285" i="29" s="1"/>
  <c r="G284" i="29"/>
  <c r="I284" i="29" s="1"/>
  <c r="G283" i="29"/>
  <c r="I283" i="29" s="1"/>
  <c r="G282" i="29"/>
  <c r="I282" i="29" s="1"/>
  <c r="G281" i="29"/>
  <c r="I281" i="29" s="1"/>
  <c r="G280" i="29"/>
  <c r="I280" i="29" s="1"/>
  <c r="G279" i="29"/>
  <c r="I279" i="29" s="1"/>
  <c r="G278" i="29"/>
  <c r="I278" i="29" s="1"/>
  <c r="G277" i="29"/>
  <c r="I277" i="29" s="1"/>
  <c r="G276" i="29"/>
  <c r="G275" i="29"/>
  <c r="G272" i="29"/>
  <c r="I272" i="29" s="1"/>
  <c r="G271" i="29"/>
  <c r="I271" i="29" s="1"/>
  <c r="G270" i="29"/>
  <c r="I270" i="29" s="1"/>
  <c r="G269" i="29"/>
  <c r="I269" i="29" s="1"/>
  <c r="G268" i="29"/>
  <c r="I268" i="29" s="1"/>
  <c r="G267" i="29"/>
  <c r="I267" i="29" s="1"/>
  <c r="G266" i="29"/>
  <c r="I266" i="29" s="1"/>
  <c r="G265" i="29"/>
  <c r="I265" i="29" s="1"/>
  <c r="G264" i="29"/>
  <c r="I264" i="29" s="1"/>
  <c r="G263" i="29"/>
  <c r="I263" i="29" s="1"/>
  <c r="G262" i="29"/>
  <c r="I262" i="29" s="1"/>
  <c r="G261" i="29"/>
  <c r="I261" i="29" s="1"/>
  <c r="G260" i="29"/>
  <c r="I260" i="29" s="1"/>
  <c r="G259" i="29"/>
  <c r="I259" i="29" s="1"/>
  <c r="G258" i="29"/>
  <c r="I258" i="29" s="1"/>
  <c r="G257" i="29"/>
  <c r="I257" i="29" s="1"/>
  <c r="G256" i="29"/>
  <c r="I256" i="29" s="1"/>
  <c r="G255" i="29"/>
  <c r="G254" i="29"/>
  <c r="G251" i="29"/>
  <c r="I251" i="29" s="1"/>
  <c r="G250" i="29"/>
  <c r="I250" i="29" s="1"/>
  <c r="G249" i="29"/>
  <c r="I249" i="29" s="1"/>
  <c r="G248" i="29"/>
  <c r="I248" i="29" s="1"/>
  <c r="G247" i="29"/>
  <c r="I247" i="29" s="1"/>
  <c r="G246" i="29"/>
  <c r="I246" i="29" s="1"/>
  <c r="G245" i="29"/>
  <c r="I245" i="29" s="1"/>
  <c r="G244" i="29"/>
  <c r="I244" i="29" s="1"/>
  <c r="G243" i="29"/>
  <c r="I243" i="29" s="1"/>
  <c r="G242" i="29"/>
  <c r="I242" i="29" s="1"/>
  <c r="G241" i="29"/>
  <c r="I241" i="29" s="1"/>
  <c r="G240" i="29"/>
  <c r="I240" i="29" s="1"/>
  <c r="G239" i="29"/>
  <c r="I239" i="29" s="1"/>
  <c r="G238" i="29"/>
  <c r="I238" i="29" s="1"/>
  <c r="G237" i="29"/>
  <c r="I237" i="29" s="1"/>
  <c r="G236" i="29"/>
  <c r="I236" i="29" s="1"/>
  <c r="G235" i="29"/>
  <c r="I235" i="29" s="1"/>
  <c r="G234" i="29"/>
  <c r="G233" i="29"/>
  <c r="G230" i="29"/>
  <c r="I230" i="29" s="1"/>
  <c r="G229" i="29"/>
  <c r="I229" i="29" s="1"/>
  <c r="G228" i="29"/>
  <c r="I228" i="29" s="1"/>
  <c r="G227" i="29"/>
  <c r="I227" i="29" s="1"/>
  <c r="G226" i="29"/>
  <c r="I226" i="29" s="1"/>
  <c r="G225" i="29"/>
  <c r="I225" i="29" s="1"/>
  <c r="G224" i="29"/>
  <c r="I224" i="29" s="1"/>
  <c r="G223" i="29"/>
  <c r="I223" i="29" s="1"/>
  <c r="G222" i="29"/>
  <c r="I222" i="29" s="1"/>
  <c r="G221" i="29"/>
  <c r="I221" i="29" s="1"/>
  <c r="G220" i="29"/>
  <c r="I220" i="29" s="1"/>
  <c r="G219" i="29"/>
  <c r="I219" i="29" s="1"/>
  <c r="G218" i="29"/>
  <c r="I218" i="29" s="1"/>
  <c r="G217" i="29"/>
  <c r="I217" i="29" s="1"/>
  <c r="G216" i="29"/>
  <c r="I216" i="29" s="1"/>
  <c r="G215" i="29"/>
  <c r="I215" i="29" s="1"/>
  <c r="G214" i="29"/>
  <c r="I214" i="29" s="1"/>
  <c r="G213" i="29"/>
  <c r="G212" i="29"/>
  <c r="G209" i="29"/>
  <c r="I209" i="29" s="1"/>
  <c r="G208" i="29"/>
  <c r="I208" i="29" s="1"/>
  <c r="G207" i="29"/>
  <c r="I207" i="29" s="1"/>
  <c r="G206" i="29"/>
  <c r="I206" i="29" s="1"/>
  <c r="G205" i="29"/>
  <c r="I205" i="29" s="1"/>
  <c r="G204" i="29"/>
  <c r="I204" i="29" s="1"/>
  <c r="G203" i="29"/>
  <c r="I203" i="29" s="1"/>
  <c r="G202" i="29"/>
  <c r="I202" i="29" s="1"/>
  <c r="G201" i="29"/>
  <c r="I201" i="29" s="1"/>
  <c r="G200" i="29"/>
  <c r="I200" i="29" s="1"/>
  <c r="G199" i="29"/>
  <c r="I199" i="29" s="1"/>
  <c r="G198" i="29"/>
  <c r="I198" i="29" s="1"/>
  <c r="G197" i="29"/>
  <c r="I197" i="29" s="1"/>
  <c r="G196" i="29"/>
  <c r="I196" i="29" s="1"/>
  <c r="G195" i="29"/>
  <c r="I195" i="29" s="1"/>
  <c r="G194" i="29"/>
  <c r="I194" i="29" s="1"/>
  <c r="G193" i="29"/>
  <c r="I193" i="29" s="1"/>
  <c r="G192" i="29"/>
  <c r="G191" i="29"/>
  <c r="G188" i="29"/>
  <c r="I188" i="29" s="1"/>
  <c r="G187" i="29"/>
  <c r="I187" i="29" s="1"/>
  <c r="G186" i="29"/>
  <c r="I186" i="29" s="1"/>
  <c r="G185" i="29"/>
  <c r="I185" i="29" s="1"/>
  <c r="G184" i="29"/>
  <c r="I184" i="29" s="1"/>
  <c r="G183" i="29"/>
  <c r="I183" i="29" s="1"/>
  <c r="G182" i="29"/>
  <c r="I182" i="29" s="1"/>
  <c r="G181" i="29"/>
  <c r="I181" i="29" s="1"/>
  <c r="G180" i="29"/>
  <c r="I180" i="29" s="1"/>
  <c r="G179" i="29"/>
  <c r="I179" i="29" s="1"/>
  <c r="G178" i="29"/>
  <c r="I178" i="29" s="1"/>
  <c r="G177" i="29"/>
  <c r="I177" i="29" s="1"/>
  <c r="G176" i="29"/>
  <c r="I176" i="29" s="1"/>
  <c r="G175" i="29"/>
  <c r="I175" i="29" s="1"/>
  <c r="G174" i="29"/>
  <c r="I174" i="29" s="1"/>
  <c r="G173" i="29"/>
  <c r="I173" i="29" s="1"/>
  <c r="G172" i="29"/>
  <c r="I172" i="29" s="1"/>
  <c r="G171" i="29"/>
  <c r="G170" i="29"/>
  <c r="G167" i="29"/>
  <c r="I167" i="29" s="1"/>
  <c r="G166" i="29"/>
  <c r="I166" i="29" s="1"/>
  <c r="G165" i="29"/>
  <c r="I165" i="29" s="1"/>
  <c r="G164" i="29"/>
  <c r="I164" i="29" s="1"/>
  <c r="G163" i="29"/>
  <c r="I163" i="29" s="1"/>
  <c r="G162" i="29"/>
  <c r="I162" i="29" s="1"/>
  <c r="G161" i="29"/>
  <c r="I161" i="29" s="1"/>
  <c r="G160" i="29"/>
  <c r="I160" i="29" s="1"/>
  <c r="G159" i="29"/>
  <c r="I159" i="29" s="1"/>
  <c r="G158" i="29"/>
  <c r="I158" i="29" s="1"/>
  <c r="G157" i="29"/>
  <c r="I157" i="29" s="1"/>
  <c r="G156" i="29"/>
  <c r="I156" i="29" s="1"/>
  <c r="G155" i="29"/>
  <c r="I155" i="29" s="1"/>
  <c r="G154" i="29"/>
  <c r="I154" i="29" s="1"/>
  <c r="G153" i="29"/>
  <c r="I153" i="29" s="1"/>
  <c r="G152" i="29"/>
  <c r="I152" i="29" s="1"/>
  <c r="G151" i="29"/>
  <c r="I151" i="29" s="1"/>
  <c r="G150" i="29"/>
  <c r="G149" i="29"/>
  <c r="G146" i="29"/>
  <c r="I146" i="29" s="1"/>
  <c r="G145" i="29"/>
  <c r="I145" i="29" s="1"/>
  <c r="G144" i="29"/>
  <c r="I144" i="29" s="1"/>
  <c r="G143" i="29"/>
  <c r="I143" i="29" s="1"/>
  <c r="G142" i="29"/>
  <c r="I142" i="29" s="1"/>
  <c r="G141" i="29"/>
  <c r="I141" i="29" s="1"/>
  <c r="G140" i="29"/>
  <c r="I140" i="29" s="1"/>
  <c r="G139" i="29"/>
  <c r="I139" i="29" s="1"/>
  <c r="G138" i="29"/>
  <c r="I138" i="29" s="1"/>
  <c r="G137" i="29"/>
  <c r="I137" i="29" s="1"/>
  <c r="G136" i="29"/>
  <c r="I136" i="29" s="1"/>
  <c r="G135" i="29"/>
  <c r="I135" i="29" s="1"/>
  <c r="G134" i="29"/>
  <c r="I134" i="29" s="1"/>
  <c r="G133" i="29"/>
  <c r="I133" i="29" s="1"/>
  <c r="G132" i="29"/>
  <c r="I132" i="29" s="1"/>
  <c r="G131" i="29"/>
  <c r="I131" i="29" s="1"/>
  <c r="G130" i="29"/>
  <c r="I130" i="29" s="1"/>
  <c r="G129" i="29"/>
  <c r="G125" i="29"/>
  <c r="I125" i="29" s="1"/>
  <c r="G124" i="29"/>
  <c r="I124" i="29" s="1"/>
  <c r="G123" i="29"/>
  <c r="I123" i="29" s="1"/>
  <c r="G122" i="29"/>
  <c r="I122" i="29" s="1"/>
  <c r="G121" i="29"/>
  <c r="I121" i="29" s="1"/>
  <c r="G120" i="29"/>
  <c r="I120" i="29" s="1"/>
  <c r="G119" i="29"/>
  <c r="I119" i="29" s="1"/>
  <c r="G118" i="29"/>
  <c r="I118" i="29" s="1"/>
  <c r="G117" i="29"/>
  <c r="I117" i="29" s="1"/>
  <c r="G116" i="29"/>
  <c r="I116" i="29" s="1"/>
  <c r="G115" i="29"/>
  <c r="I115" i="29" s="1"/>
  <c r="G114" i="29"/>
  <c r="I114" i="29" s="1"/>
  <c r="G113" i="29"/>
  <c r="I113" i="29" s="1"/>
  <c r="G112" i="29"/>
  <c r="I112" i="29" s="1"/>
  <c r="G111" i="29"/>
  <c r="I111" i="29" s="1"/>
  <c r="G110" i="29"/>
  <c r="I110" i="29" s="1"/>
  <c r="G109" i="29"/>
  <c r="I109" i="29" s="1"/>
  <c r="G108" i="29"/>
  <c r="G107" i="29"/>
  <c r="G104" i="29"/>
  <c r="I104" i="29" s="1"/>
  <c r="G103" i="29"/>
  <c r="I103" i="29" s="1"/>
  <c r="G102" i="29"/>
  <c r="I102" i="29" s="1"/>
  <c r="G101" i="29"/>
  <c r="I101" i="29" s="1"/>
  <c r="G100" i="29"/>
  <c r="I100" i="29" s="1"/>
  <c r="G99" i="29"/>
  <c r="I99" i="29" s="1"/>
  <c r="G98" i="29"/>
  <c r="I98" i="29" s="1"/>
  <c r="G97" i="29"/>
  <c r="I97" i="29" s="1"/>
  <c r="G96" i="29"/>
  <c r="I96" i="29" s="1"/>
  <c r="G95" i="29"/>
  <c r="I95" i="29" s="1"/>
  <c r="G94" i="29"/>
  <c r="I94" i="29" s="1"/>
  <c r="G93" i="29"/>
  <c r="I93" i="29" s="1"/>
  <c r="G92" i="29"/>
  <c r="I92" i="29" s="1"/>
  <c r="G91" i="29"/>
  <c r="I91" i="29" s="1"/>
  <c r="G90" i="29"/>
  <c r="I90" i="29" s="1"/>
  <c r="G89" i="29"/>
  <c r="I89" i="29" s="1"/>
  <c r="G88" i="29"/>
  <c r="I88" i="29" s="1"/>
  <c r="G87" i="29"/>
  <c r="G83" i="29"/>
  <c r="I83" i="29" s="1"/>
  <c r="G82" i="29"/>
  <c r="I82" i="29" s="1"/>
  <c r="G81" i="29"/>
  <c r="I81" i="29" s="1"/>
  <c r="G80" i="29"/>
  <c r="I80" i="29" s="1"/>
  <c r="G79" i="29"/>
  <c r="I79" i="29" s="1"/>
  <c r="G78" i="29"/>
  <c r="I78" i="29" s="1"/>
  <c r="G77" i="29"/>
  <c r="I77" i="29" s="1"/>
  <c r="G76" i="29"/>
  <c r="I76" i="29" s="1"/>
  <c r="G75" i="29"/>
  <c r="I75" i="29" s="1"/>
  <c r="G74" i="29"/>
  <c r="I74" i="29" s="1"/>
  <c r="G73" i="29"/>
  <c r="I73" i="29" s="1"/>
  <c r="G72" i="29"/>
  <c r="I72" i="29" s="1"/>
  <c r="G71" i="29"/>
  <c r="I71" i="29" s="1"/>
  <c r="G70" i="29"/>
  <c r="I70" i="29" s="1"/>
  <c r="G69" i="29"/>
  <c r="I69" i="29" s="1"/>
  <c r="G68" i="29"/>
  <c r="I68" i="29" s="1"/>
  <c r="G67" i="29"/>
  <c r="I67" i="29" s="1"/>
  <c r="G66" i="29"/>
  <c r="G62" i="29"/>
  <c r="I62" i="29" s="1"/>
  <c r="G61" i="29"/>
  <c r="I61" i="29" s="1"/>
  <c r="G60" i="29"/>
  <c r="I60" i="29" s="1"/>
  <c r="G59" i="29"/>
  <c r="I59" i="29" s="1"/>
  <c r="G58" i="29"/>
  <c r="I58" i="29" s="1"/>
  <c r="G57" i="29"/>
  <c r="I57" i="29" s="1"/>
  <c r="G56" i="29"/>
  <c r="I56" i="29" s="1"/>
  <c r="G55" i="29"/>
  <c r="I55" i="29" s="1"/>
  <c r="G54" i="29"/>
  <c r="I54" i="29" s="1"/>
  <c r="G53" i="29"/>
  <c r="I53" i="29" s="1"/>
  <c r="G52" i="29"/>
  <c r="I52" i="29" s="1"/>
  <c r="G51" i="29"/>
  <c r="I51" i="29" s="1"/>
  <c r="G50" i="29"/>
  <c r="I50" i="29" s="1"/>
  <c r="G49" i="29"/>
  <c r="I49" i="29" s="1"/>
  <c r="G48" i="29"/>
  <c r="I48" i="29" s="1"/>
  <c r="G47" i="29"/>
  <c r="I47" i="29" s="1"/>
  <c r="G46" i="29"/>
  <c r="I46" i="29" s="1"/>
  <c r="G45" i="29"/>
  <c r="G41" i="29"/>
  <c r="I41" i="29" s="1"/>
  <c r="G40" i="29"/>
  <c r="I40" i="29" s="1"/>
  <c r="G39" i="29"/>
  <c r="I39" i="29" s="1"/>
  <c r="G38" i="29"/>
  <c r="I38" i="29" s="1"/>
  <c r="G37" i="29"/>
  <c r="I37" i="29" s="1"/>
  <c r="G36" i="29"/>
  <c r="I36" i="29" s="1"/>
  <c r="G35" i="29"/>
  <c r="I35" i="29" s="1"/>
  <c r="G34" i="29"/>
  <c r="I34" i="29" s="1"/>
  <c r="G33" i="29"/>
  <c r="I33" i="29" s="1"/>
  <c r="G32" i="29"/>
  <c r="I32" i="29" s="1"/>
  <c r="G31" i="29"/>
  <c r="I31" i="29" s="1"/>
  <c r="G30" i="29"/>
  <c r="I30" i="29" s="1"/>
  <c r="G29" i="29"/>
  <c r="I29" i="29" s="1"/>
  <c r="G28" i="29"/>
  <c r="I28" i="29" s="1"/>
  <c r="G27" i="29"/>
  <c r="I27" i="29" s="1"/>
  <c r="G26" i="29"/>
  <c r="I26" i="29" s="1"/>
  <c r="G25" i="29"/>
  <c r="I25" i="29" s="1"/>
  <c r="G24" i="29"/>
  <c r="AC21" i="29"/>
  <c r="AA21" i="29"/>
  <c r="Z21" i="29"/>
  <c r="Y21" i="29"/>
  <c r="X21" i="29"/>
  <c r="AC20" i="29"/>
  <c r="AA20" i="29"/>
  <c r="Z20" i="29"/>
  <c r="Y20" i="29"/>
  <c r="X20" i="29"/>
  <c r="AC19" i="29"/>
  <c r="AA19" i="29"/>
  <c r="Z19" i="29"/>
  <c r="Y19" i="29"/>
  <c r="AC18" i="29"/>
  <c r="AA18" i="29"/>
  <c r="Z18" i="29"/>
  <c r="Y18" i="29"/>
  <c r="X18" i="29"/>
  <c r="AC17" i="29"/>
  <c r="AA17" i="29"/>
  <c r="Z17" i="29"/>
  <c r="Y17" i="29"/>
  <c r="X17" i="29"/>
  <c r="AC16" i="29"/>
  <c r="AA16" i="29"/>
  <c r="Z16" i="29"/>
  <c r="Y16" i="29"/>
  <c r="X16" i="29"/>
  <c r="AC15" i="29"/>
  <c r="AA15" i="29"/>
  <c r="Z15" i="29"/>
  <c r="Y15" i="29"/>
  <c r="AC14" i="29"/>
  <c r="AA14" i="29"/>
  <c r="Z14" i="29"/>
  <c r="Y14" i="29"/>
  <c r="AC13" i="29"/>
  <c r="AA13" i="29"/>
  <c r="Z13" i="29"/>
  <c r="Y13" i="29"/>
  <c r="X13" i="29"/>
  <c r="AC12" i="29"/>
  <c r="AA12" i="29"/>
  <c r="Z12" i="29"/>
  <c r="Y12" i="29"/>
  <c r="X12" i="29"/>
  <c r="AC11" i="29"/>
  <c r="AA11" i="29"/>
  <c r="Z11" i="29"/>
  <c r="Y11" i="29"/>
  <c r="AC10" i="29"/>
  <c r="AA10" i="29"/>
  <c r="Z10" i="29"/>
  <c r="Y10" i="29"/>
  <c r="AC9" i="29"/>
  <c r="AA9" i="29"/>
  <c r="Z9" i="29"/>
  <c r="Y9" i="29"/>
  <c r="X9" i="29"/>
  <c r="AC8" i="29"/>
  <c r="AA8" i="29"/>
  <c r="Z8" i="29"/>
  <c r="Y8" i="29"/>
  <c r="X8" i="29"/>
  <c r="AC7" i="29"/>
  <c r="AA7" i="29"/>
  <c r="Z7" i="29"/>
  <c r="Y7" i="29"/>
  <c r="AC6" i="29"/>
  <c r="AA6" i="29"/>
  <c r="Z6" i="29"/>
  <c r="Y6" i="29"/>
  <c r="X6" i="29"/>
  <c r="AC5" i="29"/>
  <c r="AA5" i="29"/>
  <c r="Z5" i="29"/>
  <c r="Y5" i="29"/>
  <c r="X5" i="29"/>
  <c r="AC4" i="29"/>
  <c r="AA4" i="29"/>
  <c r="Z4" i="29"/>
  <c r="Y4" i="29"/>
  <c r="X4" i="29"/>
  <c r="X134" i="28"/>
  <c r="Y134" i="28" s="1"/>
  <c r="S134" i="28"/>
  <c r="T134" i="28" s="1"/>
  <c r="Q134" i="28"/>
  <c r="Y133" i="28"/>
  <c r="Q133" i="28"/>
  <c r="X133" i="28" s="1"/>
  <c r="X132" i="28"/>
  <c r="Y132" i="28" s="1"/>
  <c r="S132" i="28"/>
  <c r="T132" i="28" s="1"/>
  <c r="Q132" i="28"/>
  <c r="Q131" i="28"/>
  <c r="X130" i="28"/>
  <c r="Y130" i="28" s="1"/>
  <c r="S130" i="28"/>
  <c r="T130" i="28" s="1"/>
  <c r="Q130" i="28"/>
  <c r="Q129" i="28"/>
  <c r="X129" i="28" s="1"/>
  <c r="Y129" i="28" s="1"/>
  <c r="X128" i="28"/>
  <c r="Y128" i="28" s="1"/>
  <c r="S128" i="28"/>
  <c r="T128" i="28" s="1"/>
  <c r="Q128" i="28"/>
  <c r="Q127" i="28"/>
  <c r="X126" i="28"/>
  <c r="Y126" i="28" s="1"/>
  <c r="S126" i="28"/>
  <c r="T126" i="28" s="1"/>
  <c r="Q126" i="28"/>
  <c r="Y125" i="28"/>
  <c r="Q125" i="28"/>
  <c r="X125" i="28" s="1"/>
  <c r="X124" i="28"/>
  <c r="Y124" i="28" s="1"/>
  <c r="S124" i="28"/>
  <c r="T124" i="28" s="1"/>
  <c r="Q124" i="28"/>
  <c r="M124" i="28"/>
  <c r="L124" i="28"/>
  <c r="Q123" i="28"/>
  <c r="X123" i="28" s="1"/>
  <c r="Y123" i="28" s="1"/>
  <c r="X122" i="28"/>
  <c r="Y122" i="28" s="1"/>
  <c r="S122" i="28"/>
  <c r="T122" i="28" s="1"/>
  <c r="Q122" i="28"/>
  <c r="M122" i="28"/>
  <c r="L122" i="28"/>
  <c r="Y121" i="28"/>
  <c r="Q121" i="28"/>
  <c r="X121" i="28" s="1"/>
  <c r="X120" i="28"/>
  <c r="Y120" i="28" s="1"/>
  <c r="S120" i="28"/>
  <c r="T120" i="28" s="1"/>
  <c r="Q120" i="28"/>
  <c r="Q119" i="28"/>
  <c r="X118" i="28"/>
  <c r="Y118" i="28" s="1"/>
  <c r="S118" i="28"/>
  <c r="T118" i="28" s="1"/>
  <c r="Q118" i="28"/>
  <c r="Q117" i="28"/>
  <c r="X117" i="28" s="1"/>
  <c r="Y117" i="28" s="1"/>
  <c r="X112" i="28"/>
  <c r="Y112" i="28" s="1"/>
  <c r="S112" i="28"/>
  <c r="T112" i="28" s="1"/>
  <c r="Q112" i="28"/>
  <c r="Q111" i="28"/>
  <c r="X110" i="28"/>
  <c r="Y110" i="28" s="1"/>
  <c r="S110" i="28"/>
  <c r="T110" i="28" s="1"/>
  <c r="Q110" i="28"/>
  <c r="Y109" i="28"/>
  <c r="Q109" i="28"/>
  <c r="X109" i="28" s="1"/>
  <c r="X108" i="28"/>
  <c r="Y108" i="28" s="1"/>
  <c r="S108" i="28"/>
  <c r="T108" i="28" s="1"/>
  <c r="Q108" i="28"/>
  <c r="Q107" i="28"/>
  <c r="X106" i="28"/>
  <c r="Y106" i="28" s="1"/>
  <c r="S106" i="28"/>
  <c r="T106" i="28" s="1"/>
  <c r="Q106" i="28"/>
  <c r="Q105" i="28"/>
  <c r="X105" i="28" s="1"/>
  <c r="Y105" i="28" s="1"/>
  <c r="Z104" i="28"/>
  <c r="X104" i="28"/>
  <c r="Y104" i="28" s="1"/>
  <c r="U104" i="28"/>
  <c r="S104" i="28"/>
  <c r="T104" i="28" s="1"/>
  <c r="Q104" i="28"/>
  <c r="Q103" i="28"/>
  <c r="X102" i="28"/>
  <c r="Y102" i="28" s="1"/>
  <c r="S102" i="28"/>
  <c r="T102" i="28" s="1"/>
  <c r="Q102" i="28"/>
  <c r="M102" i="28"/>
  <c r="L102" i="28"/>
  <c r="Q101" i="28"/>
  <c r="Z100" i="28"/>
  <c r="X100" i="28"/>
  <c r="Y100" i="28" s="1"/>
  <c r="U100" i="28"/>
  <c r="S100" i="28"/>
  <c r="T100" i="28" s="1"/>
  <c r="Q100" i="28"/>
  <c r="M100" i="28"/>
  <c r="L100" i="28"/>
  <c r="Q99" i="28"/>
  <c r="Z98" i="28"/>
  <c r="X98" i="28"/>
  <c r="Y98" i="28" s="1"/>
  <c r="U98" i="28"/>
  <c r="S98" i="28"/>
  <c r="T98" i="28" s="1"/>
  <c r="Q98" i="28"/>
  <c r="Q97" i="28"/>
  <c r="Z96" i="28"/>
  <c r="X96" i="28"/>
  <c r="Y96" i="28" s="1"/>
  <c r="U96" i="28"/>
  <c r="S96" i="28"/>
  <c r="T96" i="28" s="1"/>
  <c r="Q96" i="28"/>
  <c r="Q95" i="28"/>
  <c r="Y90" i="28"/>
  <c r="X90" i="28"/>
  <c r="T90" i="28"/>
  <c r="S90" i="28"/>
  <c r="Q90" i="28"/>
  <c r="Z89" i="28"/>
  <c r="Y89" i="28"/>
  <c r="AA89" i="28" s="1"/>
  <c r="X89" i="28"/>
  <c r="U89" i="28"/>
  <c r="T89" i="28"/>
  <c r="V89" i="28" s="1"/>
  <c r="S89" i="28"/>
  <c r="Q89" i="28"/>
  <c r="Q88" i="28"/>
  <c r="X87" i="28"/>
  <c r="Y87" i="28" s="1"/>
  <c r="S87" i="28"/>
  <c r="T87" i="28" s="1"/>
  <c r="Q87" i="28"/>
  <c r="Y86" i="28"/>
  <c r="X86" i="28"/>
  <c r="T86" i="28"/>
  <c r="S86" i="28"/>
  <c r="Q86" i="28"/>
  <c r="Z85" i="28"/>
  <c r="Y85" i="28"/>
  <c r="X85" i="28"/>
  <c r="U85" i="28"/>
  <c r="T85" i="28"/>
  <c r="V85" i="28" s="1"/>
  <c r="S85" i="28"/>
  <c r="Q85" i="28"/>
  <c r="Q84" i="28"/>
  <c r="X83" i="28"/>
  <c r="Y83" i="28" s="1"/>
  <c r="S83" i="28"/>
  <c r="T83" i="28" s="1"/>
  <c r="Q83" i="28"/>
  <c r="Y82" i="28"/>
  <c r="X82" i="28"/>
  <c r="T82" i="28"/>
  <c r="S82" i="28"/>
  <c r="Q82" i="28"/>
  <c r="Z81" i="28"/>
  <c r="Y81" i="28"/>
  <c r="X81" i="28"/>
  <c r="U81" i="28"/>
  <c r="T81" i="28"/>
  <c r="V81" i="28" s="1"/>
  <c r="S81" i="28"/>
  <c r="Q81" i="28"/>
  <c r="Q80" i="28"/>
  <c r="M80" i="28"/>
  <c r="L80" i="28"/>
  <c r="Z79" i="28"/>
  <c r="Y79" i="28"/>
  <c r="X79" i="28"/>
  <c r="U79" i="28"/>
  <c r="T79" i="28"/>
  <c r="V79" i="28" s="1"/>
  <c r="S79" i="28"/>
  <c r="Q79" i="28"/>
  <c r="Q78" i="28"/>
  <c r="M78" i="28"/>
  <c r="L78" i="28"/>
  <c r="Z77" i="28"/>
  <c r="Y77" i="28"/>
  <c r="X77" i="28"/>
  <c r="U77" i="28"/>
  <c r="T77" i="28"/>
  <c r="V77" i="28" s="1"/>
  <c r="S77" i="28"/>
  <c r="Q77" i="28"/>
  <c r="Q76" i="28"/>
  <c r="X75" i="28"/>
  <c r="Y75" i="28" s="1"/>
  <c r="S75" i="28"/>
  <c r="T75" i="28" s="1"/>
  <c r="Q75" i="28"/>
  <c r="Y74" i="28"/>
  <c r="X74" i="28"/>
  <c r="T74" i="28"/>
  <c r="S74" i="28"/>
  <c r="Q74" i="28"/>
  <c r="Z73" i="28"/>
  <c r="Y73" i="28"/>
  <c r="X73" i="28"/>
  <c r="T73" i="28"/>
  <c r="S73" i="28"/>
  <c r="Q73" i="28"/>
  <c r="Q68" i="28"/>
  <c r="Q67" i="28"/>
  <c r="X66" i="28"/>
  <c r="Y66" i="28" s="1"/>
  <c r="S66" i="28"/>
  <c r="T66" i="28" s="1"/>
  <c r="Q66" i="28"/>
  <c r="Y65" i="28"/>
  <c r="X65" i="28"/>
  <c r="T65" i="28"/>
  <c r="S65" i="28"/>
  <c r="Q65" i="28"/>
  <c r="Q64" i="28"/>
  <c r="Y63" i="28"/>
  <c r="Q63" i="28"/>
  <c r="X63" i="28" s="1"/>
  <c r="Z62" i="28"/>
  <c r="Q62" i="28"/>
  <c r="X62" i="28" s="1"/>
  <c r="Y62" i="28" s="1"/>
  <c r="Q61" i="28"/>
  <c r="X60" i="28"/>
  <c r="Y60" i="28" s="1"/>
  <c r="S60" i="28"/>
  <c r="T60" i="28" s="1"/>
  <c r="Q60" i="28"/>
  <c r="Y59" i="28"/>
  <c r="T59" i="28"/>
  <c r="S59" i="28"/>
  <c r="Q59" i="28"/>
  <c r="X59" i="28" s="1"/>
  <c r="Q58" i="28"/>
  <c r="X58" i="28" s="1"/>
  <c r="Y58" i="28" s="1"/>
  <c r="M58" i="28"/>
  <c r="L58" i="28"/>
  <c r="Y57" i="28"/>
  <c r="X57" i="28"/>
  <c r="T57" i="28"/>
  <c r="S57" i="28"/>
  <c r="Q57" i="28"/>
  <c r="Q56" i="28"/>
  <c r="X56" i="28" s="1"/>
  <c r="Y56" i="28" s="1"/>
  <c r="M56" i="28"/>
  <c r="L56" i="28"/>
  <c r="Y55" i="28"/>
  <c r="X55" i="28"/>
  <c r="T55" i="28"/>
  <c r="S55" i="28"/>
  <c r="Q55" i="28"/>
  <c r="Q54" i="28"/>
  <c r="X54" i="28" s="1"/>
  <c r="Y54" i="28" s="1"/>
  <c r="Q53" i="28"/>
  <c r="X52" i="28"/>
  <c r="Y52" i="28" s="1"/>
  <c r="S52" i="28"/>
  <c r="T52" i="28" s="1"/>
  <c r="Q52" i="28"/>
  <c r="Y51" i="28"/>
  <c r="X51" i="28"/>
  <c r="T51" i="28"/>
  <c r="S51" i="28"/>
  <c r="Q51" i="28"/>
  <c r="Q46" i="28"/>
  <c r="X46" i="28" s="1"/>
  <c r="Y46" i="28" s="1"/>
  <c r="Z46" i="28" s="1"/>
  <c r="Q45" i="28"/>
  <c r="Q44" i="28"/>
  <c r="S44" i="28" s="1"/>
  <c r="T44" i="28" s="1"/>
  <c r="X43" i="28"/>
  <c r="Y43" i="28" s="1"/>
  <c r="Q43" i="28"/>
  <c r="S43" i="28" s="1"/>
  <c r="T43" i="28" s="1"/>
  <c r="Q42" i="28"/>
  <c r="X42" i="28" s="1"/>
  <c r="Y42" i="28" s="1"/>
  <c r="Q41" i="28"/>
  <c r="Q40" i="28"/>
  <c r="S40" i="28" s="1"/>
  <c r="T40" i="28" s="1"/>
  <c r="Q39" i="28"/>
  <c r="S39" i="28" s="1"/>
  <c r="T39" i="28" s="1"/>
  <c r="Q38" i="28"/>
  <c r="X38" i="28" s="1"/>
  <c r="Y38" i="28" s="1"/>
  <c r="Q37" i="28"/>
  <c r="X37" i="28" s="1"/>
  <c r="Y37" i="28" s="1"/>
  <c r="Q36" i="28"/>
  <c r="X36" i="28" s="1"/>
  <c r="Y36" i="28" s="1"/>
  <c r="L36" i="28"/>
  <c r="M36" i="28" s="1"/>
  <c r="Q35" i="28"/>
  <c r="X35" i="28" s="1"/>
  <c r="Y35" i="28" s="1"/>
  <c r="Q34" i="28"/>
  <c r="X34" i="28" s="1"/>
  <c r="Y34" i="28" s="1"/>
  <c r="L34" i="28"/>
  <c r="M34" i="28" s="1"/>
  <c r="Q33" i="28"/>
  <c r="X33" i="28" s="1"/>
  <c r="Y33" i="28" s="1"/>
  <c r="Q32" i="28"/>
  <c r="X32" i="28" s="1"/>
  <c r="Y32" i="28" s="1"/>
  <c r="Q31" i="28"/>
  <c r="X31" i="28" s="1"/>
  <c r="Y31" i="28" s="1"/>
  <c r="X30" i="28"/>
  <c r="Y30" i="28" s="1"/>
  <c r="Q30" i="28"/>
  <c r="S30" i="28" s="1"/>
  <c r="T30" i="28" s="1"/>
  <c r="Q29" i="28"/>
  <c r="X29" i="28" s="1"/>
  <c r="Y29" i="28" s="1"/>
  <c r="Q24" i="28"/>
  <c r="X24" i="28" s="1"/>
  <c r="Y24" i="28" s="1"/>
  <c r="X23" i="28"/>
  <c r="Y23" i="28" s="1"/>
  <c r="S23" i="28"/>
  <c r="T23" i="28" s="1"/>
  <c r="Q23" i="28"/>
  <c r="Y22" i="28"/>
  <c r="X22" i="28"/>
  <c r="T22" i="28"/>
  <c r="S22" i="28"/>
  <c r="Q22" i="28"/>
  <c r="Q21" i="28"/>
  <c r="X21" i="28" s="1"/>
  <c r="Y21" i="28" s="1"/>
  <c r="Q20" i="28"/>
  <c r="X20" i="28" s="1"/>
  <c r="Y20" i="28" s="1"/>
  <c r="X19" i="28"/>
  <c r="Y19" i="28" s="1"/>
  <c r="S19" i="28"/>
  <c r="T19" i="28" s="1"/>
  <c r="Q19" i="28"/>
  <c r="Y18" i="28"/>
  <c r="X18" i="28"/>
  <c r="T18" i="28"/>
  <c r="S18" i="28"/>
  <c r="Q18" i="28"/>
  <c r="Q17" i="28"/>
  <c r="X17" i="28" s="1"/>
  <c r="Y17" i="28" s="1"/>
  <c r="Q16" i="28"/>
  <c r="X16" i="28" s="1"/>
  <c r="Y16" i="28" s="1"/>
  <c r="X15" i="28"/>
  <c r="Y15" i="28" s="1"/>
  <c r="S15" i="28"/>
  <c r="T15" i="28" s="1"/>
  <c r="Q15" i="28"/>
  <c r="Y14" i="28"/>
  <c r="X14" i="28"/>
  <c r="T14" i="28"/>
  <c r="S14" i="28"/>
  <c r="Q14" i="28"/>
  <c r="L14" i="28"/>
  <c r="X13" i="28"/>
  <c r="Y13" i="28" s="1"/>
  <c r="S13" i="28"/>
  <c r="T13" i="28" s="1"/>
  <c r="Q13" i="28"/>
  <c r="L13" i="28"/>
  <c r="M14" i="28" s="1"/>
  <c r="Q12" i="28"/>
  <c r="X12" i="28" s="1"/>
  <c r="Y12" i="28" s="1"/>
  <c r="M12" i="28"/>
  <c r="L12" i="28"/>
  <c r="Y11" i="28"/>
  <c r="X11" i="28"/>
  <c r="S11" i="28"/>
  <c r="T11" i="28" s="1"/>
  <c r="Q11" i="28"/>
  <c r="L11" i="28"/>
  <c r="Q10" i="28"/>
  <c r="X10" i="28" s="1"/>
  <c r="Y10" i="28" s="1"/>
  <c r="C10" i="28"/>
  <c r="X9" i="28"/>
  <c r="Y9" i="28" s="1"/>
  <c r="S9" i="28"/>
  <c r="T9" i="28" s="1"/>
  <c r="Q9" i="28"/>
  <c r="D9" i="28"/>
  <c r="C9" i="28"/>
  <c r="E9" i="28" s="1"/>
  <c r="F9" i="28" s="1"/>
  <c r="Y8" i="28"/>
  <c r="X8" i="28"/>
  <c r="T8" i="28"/>
  <c r="S8" i="28"/>
  <c r="Q8" i="28"/>
  <c r="E8" i="28"/>
  <c r="F8" i="28" s="1"/>
  <c r="D8" i="28"/>
  <c r="C8" i="28"/>
  <c r="S7" i="28"/>
  <c r="S5" i="28" s="1"/>
  <c r="Q7" i="28"/>
  <c r="X7" i="28" s="1"/>
  <c r="Y7" i="28" s="1"/>
  <c r="F7" i="28"/>
  <c r="E7" i="28"/>
  <c r="D7" i="28"/>
  <c r="E5" i="28"/>
  <c r="F5" i="28" s="1"/>
  <c r="D4" i="28"/>
  <c r="E4" i="28" s="1"/>
  <c r="F4" i="28" s="1"/>
  <c r="F3" i="28"/>
  <c r="E3" i="28"/>
  <c r="D3" i="28"/>
  <c r="AA140" i="22"/>
  <c r="AC140" i="22" s="1"/>
  <c r="AA141" i="22"/>
  <c r="AC141" i="22" s="1"/>
  <c r="AA142" i="22"/>
  <c r="AC142" i="22" s="1"/>
  <c r="AA143" i="22"/>
  <c r="AC143" i="22" s="1"/>
  <c r="AA144" i="22"/>
  <c r="AC144" i="22" s="1"/>
  <c r="AA145" i="22"/>
  <c r="AC145" i="22" s="1"/>
  <c r="AA146" i="22"/>
  <c r="AC146" i="22" s="1"/>
  <c r="AA147" i="22"/>
  <c r="AC147" i="22" s="1"/>
  <c r="AA148" i="22"/>
  <c r="AC148" i="22" s="1"/>
  <c r="AA149" i="22"/>
  <c r="AC149" i="22" s="1"/>
  <c r="AA150" i="22"/>
  <c r="AC150" i="22" s="1"/>
  <c r="AA151" i="22"/>
  <c r="AC151" i="22" s="1"/>
  <c r="AA152" i="22"/>
  <c r="AC152" i="22" s="1"/>
  <c r="AA153" i="22"/>
  <c r="AC153" i="22" s="1"/>
  <c r="AA154" i="22"/>
  <c r="AC154" i="22" s="1"/>
  <c r="AA155" i="22"/>
  <c r="AC155" i="22" s="1"/>
  <c r="AA156" i="22"/>
  <c r="AC156" i="22" s="1"/>
  <c r="AA157" i="22"/>
  <c r="AC157" i="22" s="1"/>
  <c r="AA179" i="22"/>
  <c r="AC179" i="22" s="1"/>
  <c r="E179" i="22"/>
  <c r="G179" i="22" s="1"/>
  <c r="AA178" i="22"/>
  <c r="AC178" i="22" s="1"/>
  <c r="E178" i="22"/>
  <c r="G178" i="22" s="1"/>
  <c r="AA177" i="22"/>
  <c r="AC177" i="22" s="1"/>
  <c r="E177" i="22"/>
  <c r="G177" i="22" s="1"/>
  <c r="AA176" i="22"/>
  <c r="AC176" i="22" s="1"/>
  <c r="E176" i="22"/>
  <c r="G176" i="22" s="1"/>
  <c r="AA175" i="22"/>
  <c r="AC175" i="22" s="1"/>
  <c r="E175" i="22"/>
  <c r="G175" i="22" s="1"/>
  <c r="AA174" i="22"/>
  <c r="AC174" i="22" s="1"/>
  <c r="E174" i="22"/>
  <c r="G174" i="22" s="1"/>
  <c r="AA173" i="22"/>
  <c r="AC173" i="22" s="1"/>
  <c r="E173" i="22"/>
  <c r="G173" i="22" s="1"/>
  <c r="AA172" i="22"/>
  <c r="AC172" i="22" s="1"/>
  <c r="E172" i="22"/>
  <c r="G172" i="22" s="1"/>
  <c r="AA171" i="22"/>
  <c r="AC171" i="22" s="1"/>
  <c r="E171" i="22"/>
  <c r="G171" i="22" s="1"/>
  <c r="AA170" i="22"/>
  <c r="AC170" i="22" s="1"/>
  <c r="E170" i="22"/>
  <c r="G170" i="22" s="1"/>
  <c r="AA169" i="22"/>
  <c r="AC169" i="22" s="1"/>
  <c r="E169" i="22"/>
  <c r="G169" i="22" s="1"/>
  <c r="AA168" i="22"/>
  <c r="AC168" i="22" s="1"/>
  <c r="E168" i="22"/>
  <c r="G168" i="22" s="1"/>
  <c r="AA167" i="22"/>
  <c r="AC167" i="22" s="1"/>
  <c r="E167" i="22"/>
  <c r="G167" i="22" s="1"/>
  <c r="AA166" i="22"/>
  <c r="AC166" i="22" s="1"/>
  <c r="E166" i="22"/>
  <c r="G166" i="22" s="1"/>
  <c r="AA165" i="22"/>
  <c r="AC165" i="22" s="1"/>
  <c r="E165" i="22"/>
  <c r="G165" i="22" s="1"/>
  <c r="AA164" i="22"/>
  <c r="AC164" i="22" s="1"/>
  <c r="E164" i="22"/>
  <c r="G164" i="22" s="1"/>
  <c r="AA163" i="22"/>
  <c r="AC163" i="22" s="1"/>
  <c r="E163" i="22"/>
  <c r="G163" i="22" s="1"/>
  <c r="AA162" i="22"/>
  <c r="E162" i="22"/>
  <c r="G162" i="22" s="1"/>
  <c r="E157" i="22"/>
  <c r="G157" i="22" s="1"/>
  <c r="E156" i="22"/>
  <c r="G156" i="22" s="1"/>
  <c r="E155" i="22"/>
  <c r="G155" i="22" s="1"/>
  <c r="E154" i="22"/>
  <c r="G154" i="22" s="1"/>
  <c r="E153" i="22"/>
  <c r="G153" i="22" s="1"/>
  <c r="E152" i="22"/>
  <c r="G152" i="22" s="1"/>
  <c r="E151" i="22"/>
  <c r="G151" i="22" s="1"/>
  <c r="E150" i="22"/>
  <c r="G150" i="22" s="1"/>
  <c r="E149" i="22"/>
  <c r="G149" i="22" s="1"/>
  <c r="E148" i="22"/>
  <c r="G148" i="22" s="1"/>
  <c r="E147" i="22"/>
  <c r="G147" i="22" s="1"/>
  <c r="E146" i="22"/>
  <c r="G146" i="22" s="1"/>
  <c r="E145" i="22"/>
  <c r="G145" i="22" s="1"/>
  <c r="E144" i="22"/>
  <c r="G144" i="22" s="1"/>
  <c r="E143" i="22"/>
  <c r="G143" i="22" s="1"/>
  <c r="E142" i="22"/>
  <c r="G142" i="22" s="1"/>
  <c r="E141" i="22"/>
  <c r="G141" i="22" s="1"/>
  <c r="E140" i="22"/>
  <c r="AA134" i="22"/>
  <c r="AC134" i="22" s="1"/>
  <c r="E134" i="22"/>
  <c r="G134" i="22" s="1"/>
  <c r="AA133" i="22"/>
  <c r="AC133" i="22" s="1"/>
  <c r="E133" i="22"/>
  <c r="G133" i="22" s="1"/>
  <c r="AA132" i="22"/>
  <c r="AC132" i="22" s="1"/>
  <c r="E132" i="22"/>
  <c r="G132" i="22" s="1"/>
  <c r="AA131" i="22"/>
  <c r="AC131" i="22" s="1"/>
  <c r="E131" i="22"/>
  <c r="G131" i="22" s="1"/>
  <c r="AA130" i="22"/>
  <c r="AC130" i="22" s="1"/>
  <c r="E130" i="22"/>
  <c r="G130" i="22" s="1"/>
  <c r="AA129" i="22"/>
  <c r="AC129" i="22" s="1"/>
  <c r="E129" i="22"/>
  <c r="G129" i="22" s="1"/>
  <c r="AA128" i="22"/>
  <c r="AC128" i="22" s="1"/>
  <c r="E128" i="22"/>
  <c r="G128" i="22" s="1"/>
  <c r="AA127" i="22"/>
  <c r="AC127" i="22" s="1"/>
  <c r="E127" i="22"/>
  <c r="G127" i="22" s="1"/>
  <c r="AA126" i="22"/>
  <c r="AC126" i="22" s="1"/>
  <c r="E126" i="22"/>
  <c r="G126" i="22" s="1"/>
  <c r="AA125" i="22"/>
  <c r="AC125" i="22" s="1"/>
  <c r="E125" i="22"/>
  <c r="G125" i="22" s="1"/>
  <c r="AA124" i="22"/>
  <c r="AC124" i="22" s="1"/>
  <c r="E124" i="22"/>
  <c r="G124" i="22" s="1"/>
  <c r="AA123" i="22"/>
  <c r="AC123" i="22" s="1"/>
  <c r="E123" i="22"/>
  <c r="G123" i="22" s="1"/>
  <c r="AA122" i="22"/>
  <c r="AC122" i="22" s="1"/>
  <c r="E122" i="22"/>
  <c r="G122" i="22" s="1"/>
  <c r="AA121" i="22"/>
  <c r="AC121" i="22" s="1"/>
  <c r="E121" i="22"/>
  <c r="G121" i="22" s="1"/>
  <c r="AA120" i="22"/>
  <c r="AC120" i="22" s="1"/>
  <c r="E120" i="22"/>
  <c r="G120" i="22" s="1"/>
  <c r="AA119" i="22"/>
  <c r="AC119" i="22" s="1"/>
  <c r="E119" i="22"/>
  <c r="G119" i="22" s="1"/>
  <c r="AA118" i="22"/>
  <c r="AC118" i="22" s="1"/>
  <c r="E118" i="22"/>
  <c r="G118" i="22" s="1"/>
  <c r="AA117" i="22"/>
  <c r="E117" i="22"/>
  <c r="G117" i="22" s="1"/>
  <c r="AA112" i="22"/>
  <c r="AC112" i="22" s="1"/>
  <c r="E112" i="22"/>
  <c r="G112" i="22" s="1"/>
  <c r="AA111" i="22"/>
  <c r="AC111" i="22" s="1"/>
  <c r="E111" i="22"/>
  <c r="G111" i="22" s="1"/>
  <c r="AA110" i="22"/>
  <c r="AC110" i="22" s="1"/>
  <c r="E110" i="22"/>
  <c r="G110" i="22" s="1"/>
  <c r="AA109" i="22"/>
  <c r="AC109" i="22" s="1"/>
  <c r="E109" i="22"/>
  <c r="G109" i="22" s="1"/>
  <c r="AA108" i="22"/>
  <c r="AC108" i="22" s="1"/>
  <c r="E108" i="22"/>
  <c r="G108" i="22" s="1"/>
  <c r="AA107" i="22"/>
  <c r="AC107" i="22" s="1"/>
  <c r="E107" i="22"/>
  <c r="G107" i="22" s="1"/>
  <c r="AA106" i="22"/>
  <c r="AC106" i="22" s="1"/>
  <c r="E106" i="22"/>
  <c r="G106" i="22" s="1"/>
  <c r="AA105" i="22"/>
  <c r="AC105" i="22" s="1"/>
  <c r="E105" i="22"/>
  <c r="G105" i="22" s="1"/>
  <c r="AA104" i="22"/>
  <c r="AC104" i="22" s="1"/>
  <c r="E104" i="22"/>
  <c r="G104" i="22" s="1"/>
  <c r="AA103" i="22"/>
  <c r="AC103" i="22" s="1"/>
  <c r="E103" i="22"/>
  <c r="G103" i="22" s="1"/>
  <c r="AA102" i="22"/>
  <c r="AC102" i="22" s="1"/>
  <c r="E102" i="22"/>
  <c r="G102" i="22" s="1"/>
  <c r="AA101" i="22"/>
  <c r="AC101" i="22" s="1"/>
  <c r="E101" i="22"/>
  <c r="G101" i="22" s="1"/>
  <c r="AA100" i="22"/>
  <c r="AC100" i="22" s="1"/>
  <c r="E100" i="22"/>
  <c r="G100" i="22" s="1"/>
  <c r="AA99" i="22"/>
  <c r="AC99" i="22" s="1"/>
  <c r="E99" i="22"/>
  <c r="G99" i="22" s="1"/>
  <c r="AA98" i="22"/>
  <c r="AC98" i="22" s="1"/>
  <c r="E98" i="22"/>
  <c r="G98" i="22" s="1"/>
  <c r="AA97" i="22"/>
  <c r="AC97" i="22" s="1"/>
  <c r="E97" i="22"/>
  <c r="G97" i="22" s="1"/>
  <c r="AA96" i="22"/>
  <c r="AC96" i="22" s="1"/>
  <c r="E96" i="22"/>
  <c r="G96" i="22" s="1"/>
  <c r="AA95" i="22"/>
  <c r="E95" i="22"/>
  <c r="G95" i="22" s="1"/>
  <c r="AA89" i="22"/>
  <c r="AC89" i="22" s="1"/>
  <c r="E89" i="22"/>
  <c r="G89" i="22" s="1"/>
  <c r="AA88" i="22"/>
  <c r="AC88" i="22" s="1"/>
  <c r="E88" i="22"/>
  <c r="G88" i="22" s="1"/>
  <c r="AA87" i="22"/>
  <c r="AC87" i="22" s="1"/>
  <c r="E87" i="22"/>
  <c r="G87" i="22" s="1"/>
  <c r="AA86" i="22"/>
  <c r="AC86" i="22" s="1"/>
  <c r="E86" i="22"/>
  <c r="G86" i="22" s="1"/>
  <c r="AA85" i="22"/>
  <c r="AC85" i="22" s="1"/>
  <c r="E85" i="22"/>
  <c r="G85" i="22" s="1"/>
  <c r="AA84" i="22"/>
  <c r="AC84" i="22" s="1"/>
  <c r="E84" i="22"/>
  <c r="G84" i="22" s="1"/>
  <c r="AA83" i="22"/>
  <c r="AC83" i="22" s="1"/>
  <c r="E83" i="22"/>
  <c r="G83" i="22" s="1"/>
  <c r="AA82" i="22"/>
  <c r="AC82" i="22" s="1"/>
  <c r="E82" i="22"/>
  <c r="G82" i="22" s="1"/>
  <c r="AA81" i="22"/>
  <c r="AC81" i="22" s="1"/>
  <c r="E81" i="22"/>
  <c r="G81" i="22" s="1"/>
  <c r="AA80" i="22"/>
  <c r="AC80" i="22" s="1"/>
  <c r="E80" i="22"/>
  <c r="G80" i="22" s="1"/>
  <c r="AA79" i="22"/>
  <c r="AC79" i="22" s="1"/>
  <c r="E79" i="22"/>
  <c r="G79" i="22" s="1"/>
  <c r="AA78" i="22"/>
  <c r="AC78" i="22" s="1"/>
  <c r="E78" i="22"/>
  <c r="G78" i="22" s="1"/>
  <c r="AA77" i="22"/>
  <c r="AC77" i="22" s="1"/>
  <c r="E77" i="22"/>
  <c r="G77" i="22" s="1"/>
  <c r="AA76" i="22"/>
  <c r="AC76" i="22" s="1"/>
  <c r="E76" i="22"/>
  <c r="G76" i="22" s="1"/>
  <c r="AA75" i="22"/>
  <c r="AC75" i="22" s="1"/>
  <c r="E75" i="22"/>
  <c r="G75" i="22" s="1"/>
  <c r="AA74" i="22"/>
  <c r="AC74" i="22" s="1"/>
  <c r="E74" i="22"/>
  <c r="G74" i="22" s="1"/>
  <c r="AA73" i="22"/>
  <c r="AC73" i="22" s="1"/>
  <c r="E73" i="22"/>
  <c r="G73" i="22" s="1"/>
  <c r="AA72" i="22"/>
  <c r="E72" i="22"/>
  <c r="G72" i="22" s="1"/>
  <c r="AA67" i="22"/>
  <c r="AC67" i="22" s="1"/>
  <c r="E67" i="22"/>
  <c r="G67" i="22" s="1"/>
  <c r="AA66" i="22"/>
  <c r="AC66" i="22" s="1"/>
  <c r="E66" i="22"/>
  <c r="G66" i="22" s="1"/>
  <c r="AA65" i="22"/>
  <c r="AC65" i="22" s="1"/>
  <c r="E65" i="22"/>
  <c r="G65" i="22" s="1"/>
  <c r="AA64" i="22"/>
  <c r="AC64" i="22" s="1"/>
  <c r="E64" i="22"/>
  <c r="G64" i="22" s="1"/>
  <c r="AA63" i="22"/>
  <c r="AC63" i="22" s="1"/>
  <c r="E63" i="22"/>
  <c r="G63" i="22" s="1"/>
  <c r="AA62" i="22"/>
  <c r="AC62" i="22" s="1"/>
  <c r="E62" i="22"/>
  <c r="G62" i="22" s="1"/>
  <c r="AA61" i="22"/>
  <c r="AC61" i="22" s="1"/>
  <c r="E61" i="22"/>
  <c r="G61" i="22" s="1"/>
  <c r="AA60" i="22"/>
  <c r="AC60" i="22" s="1"/>
  <c r="E60" i="22"/>
  <c r="G60" i="22" s="1"/>
  <c r="AA59" i="22"/>
  <c r="AC59" i="22" s="1"/>
  <c r="E59" i="22"/>
  <c r="G59" i="22" s="1"/>
  <c r="AA58" i="22"/>
  <c r="AC58" i="22" s="1"/>
  <c r="E58" i="22"/>
  <c r="G58" i="22" s="1"/>
  <c r="AA57" i="22"/>
  <c r="AC57" i="22" s="1"/>
  <c r="E57" i="22"/>
  <c r="G57" i="22" s="1"/>
  <c r="AA56" i="22"/>
  <c r="AC56" i="22" s="1"/>
  <c r="E56" i="22"/>
  <c r="G56" i="22" s="1"/>
  <c r="AA55" i="22"/>
  <c r="AC55" i="22" s="1"/>
  <c r="E55" i="22"/>
  <c r="G55" i="22" s="1"/>
  <c r="AA54" i="22"/>
  <c r="AC54" i="22" s="1"/>
  <c r="E54" i="22"/>
  <c r="G54" i="22" s="1"/>
  <c r="AA53" i="22"/>
  <c r="AC53" i="22" s="1"/>
  <c r="E53" i="22"/>
  <c r="G53" i="22" s="1"/>
  <c r="AA52" i="22"/>
  <c r="AC52" i="22" s="1"/>
  <c r="E52" i="22"/>
  <c r="G52" i="22" s="1"/>
  <c r="AA51" i="22"/>
  <c r="AC51" i="22" s="1"/>
  <c r="E51" i="22"/>
  <c r="G51" i="22" s="1"/>
  <c r="AA50" i="22"/>
  <c r="E50" i="22"/>
  <c r="G50" i="22" s="1"/>
  <c r="AA44" i="22"/>
  <c r="AC44" i="22" s="1"/>
  <c r="E44" i="22"/>
  <c r="G44" i="22" s="1"/>
  <c r="AA43" i="22"/>
  <c r="AC43" i="22" s="1"/>
  <c r="E43" i="22"/>
  <c r="G43" i="22" s="1"/>
  <c r="AA42" i="22"/>
  <c r="AC42" i="22" s="1"/>
  <c r="E42" i="22"/>
  <c r="G42" i="22" s="1"/>
  <c r="AA41" i="22"/>
  <c r="AC41" i="22" s="1"/>
  <c r="E41" i="22"/>
  <c r="G41" i="22" s="1"/>
  <c r="AA40" i="22"/>
  <c r="AC40" i="22" s="1"/>
  <c r="E40" i="22"/>
  <c r="G40" i="22" s="1"/>
  <c r="AA39" i="22"/>
  <c r="AC39" i="22" s="1"/>
  <c r="E39" i="22"/>
  <c r="G39" i="22" s="1"/>
  <c r="AA38" i="22"/>
  <c r="AC38" i="22" s="1"/>
  <c r="E38" i="22"/>
  <c r="G38" i="22" s="1"/>
  <c r="AA37" i="22"/>
  <c r="AC37" i="22" s="1"/>
  <c r="E37" i="22"/>
  <c r="G37" i="22" s="1"/>
  <c r="AA36" i="22"/>
  <c r="AC36" i="22" s="1"/>
  <c r="E36" i="22"/>
  <c r="G36" i="22" s="1"/>
  <c r="AA35" i="22"/>
  <c r="AC35" i="22" s="1"/>
  <c r="E35" i="22"/>
  <c r="G35" i="22" s="1"/>
  <c r="AA34" i="22"/>
  <c r="AC34" i="22" s="1"/>
  <c r="E34" i="22"/>
  <c r="G34" i="22" s="1"/>
  <c r="AA33" i="22"/>
  <c r="AC33" i="22" s="1"/>
  <c r="E33" i="22"/>
  <c r="G33" i="22" s="1"/>
  <c r="AA32" i="22"/>
  <c r="AC32" i="22" s="1"/>
  <c r="E32" i="22"/>
  <c r="G32" i="22" s="1"/>
  <c r="AA31" i="22"/>
  <c r="AC31" i="22" s="1"/>
  <c r="E31" i="22"/>
  <c r="G31" i="22" s="1"/>
  <c r="AA30" i="22"/>
  <c r="AC30" i="22" s="1"/>
  <c r="E30" i="22"/>
  <c r="G30" i="22" s="1"/>
  <c r="AA29" i="22"/>
  <c r="AC29" i="22" s="1"/>
  <c r="E29" i="22"/>
  <c r="G29" i="22" s="1"/>
  <c r="AA28" i="22"/>
  <c r="AC28" i="22" s="1"/>
  <c r="E28" i="22"/>
  <c r="G28" i="22" s="1"/>
  <c r="AA27" i="22"/>
  <c r="E27" i="22"/>
  <c r="G27" i="22" s="1"/>
  <c r="AA22" i="22"/>
  <c r="AC22" i="22" s="1"/>
  <c r="E22" i="22"/>
  <c r="G22" i="22" s="1"/>
  <c r="AA21" i="22"/>
  <c r="AC21" i="22" s="1"/>
  <c r="E21" i="22"/>
  <c r="G21" i="22" s="1"/>
  <c r="AA20" i="22"/>
  <c r="AC20" i="22" s="1"/>
  <c r="E20" i="22"/>
  <c r="G20" i="22" s="1"/>
  <c r="AA19" i="22"/>
  <c r="AC19" i="22" s="1"/>
  <c r="E19" i="22"/>
  <c r="G19" i="22" s="1"/>
  <c r="AA18" i="22"/>
  <c r="AC18" i="22" s="1"/>
  <c r="E18" i="22"/>
  <c r="G18" i="22" s="1"/>
  <c r="AA17" i="22"/>
  <c r="AC17" i="22" s="1"/>
  <c r="E17" i="22"/>
  <c r="G17" i="22" s="1"/>
  <c r="AA16" i="22"/>
  <c r="AC16" i="22" s="1"/>
  <c r="E16" i="22"/>
  <c r="G16" i="22" s="1"/>
  <c r="AA15" i="22"/>
  <c r="AC15" i="22" s="1"/>
  <c r="E15" i="22"/>
  <c r="G15" i="22" s="1"/>
  <c r="AA14" i="22"/>
  <c r="AC14" i="22" s="1"/>
  <c r="E14" i="22"/>
  <c r="G14" i="22" s="1"/>
  <c r="AA13" i="22"/>
  <c r="AC13" i="22" s="1"/>
  <c r="E13" i="22"/>
  <c r="G13" i="22" s="1"/>
  <c r="AA12" i="22"/>
  <c r="AC12" i="22" s="1"/>
  <c r="E12" i="22"/>
  <c r="G12" i="22" s="1"/>
  <c r="AA11" i="22"/>
  <c r="AC11" i="22" s="1"/>
  <c r="E11" i="22"/>
  <c r="G11" i="22" s="1"/>
  <c r="AA10" i="22"/>
  <c r="AC10" i="22" s="1"/>
  <c r="E10" i="22"/>
  <c r="G10" i="22" s="1"/>
  <c r="AA9" i="22"/>
  <c r="AC9" i="22" s="1"/>
  <c r="E9" i="22"/>
  <c r="G9" i="22" s="1"/>
  <c r="AA8" i="22"/>
  <c r="AC8" i="22" s="1"/>
  <c r="E8" i="22"/>
  <c r="G8" i="22" s="1"/>
  <c r="AA7" i="22"/>
  <c r="AC7" i="22" s="1"/>
  <c r="E7" i="22"/>
  <c r="G7" i="22" s="1"/>
  <c r="AA6" i="22"/>
  <c r="AC6" i="22" s="1"/>
  <c r="E6" i="22"/>
  <c r="G6" i="22" s="1"/>
  <c r="AA5" i="22"/>
  <c r="E5" i="22"/>
  <c r="G5" i="22" s="1"/>
  <c r="K26" i="16"/>
  <c r="AB731" i="17"/>
  <c r="AB730" i="17"/>
  <c r="AB729" i="17"/>
  <c r="AB728" i="17"/>
  <c r="AB727" i="17"/>
  <c r="AB726" i="17"/>
  <c r="AB725" i="17"/>
  <c r="AB724" i="17"/>
  <c r="AB723" i="17"/>
  <c r="AB722" i="17"/>
  <c r="AB721" i="17"/>
  <c r="AB720" i="17"/>
  <c r="AB719" i="17"/>
  <c r="AB718" i="17"/>
  <c r="AB717" i="17"/>
  <c r="AB716" i="17"/>
  <c r="AB715" i="17"/>
  <c r="AB708" i="17"/>
  <c r="AB707" i="17"/>
  <c r="AB706" i="17"/>
  <c r="AB705" i="17"/>
  <c r="AB704" i="17"/>
  <c r="AB703" i="17"/>
  <c r="AB702" i="17"/>
  <c r="AB701" i="17"/>
  <c r="AB700" i="17"/>
  <c r="AB699" i="17"/>
  <c r="AB698" i="17"/>
  <c r="AB697" i="17"/>
  <c r="AB696" i="17"/>
  <c r="AB695" i="17"/>
  <c r="AB694" i="17"/>
  <c r="AB693" i="17"/>
  <c r="AB692" i="17"/>
  <c r="AB691" i="17"/>
  <c r="AB687" i="17"/>
  <c r="AB686" i="17"/>
  <c r="AB685" i="17"/>
  <c r="AB684" i="17"/>
  <c r="AB683" i="17"/>
  <c r="AB682" i="17"/>
  <c r="AB681" i="17"/>
  <c r="AB680" i="17"/>
  <c r="AB679" i="17"/>
  <c r="AB678" i="17"/>
  <c r="AB677" i="17"/>
  <c r="AB676" i="17"/>
  <c r="AB675" i="17"/>
  <c r="AB674" i="17"/>
  <c r="AB673" i="17"/>
  <c r="AB672" i="17"/>
  <c r="AB671" i="17"/>
  <c r="AB670" i="17"/>
  <c r="AB665" i="17"/>
  <c r="AB664" i="17"/>
  <c r="AB663" i="17"/>
  <c r="AB662" i="17"/>
  <c r="AB661" i="17"/>
  <c r="AB660" i="17"/>
  <c r="AB659" i="17"/>
  <c r="AB658" i="17"/>
  <c r="AB657" i="17"/>
  <c r="AB656" i="17"/>
  <c r="AB655" i="17"/>
  <c r="AB654" i="17"/>
  <c r="AB653" i="17"/>
  <c r="AB652" i="17"/>
  <c r="AB651" i="17"/>
  <c r="AB650" i="17"/>
  <c r="AB649" i="17"/>
  <c r="AB648" i="17"/>
  <c r="AB642" i="17"/>
  <c r="AB641" i="17"/>
  <c r="AB640" i="17"/>
  <c r="AB639" i="17"/>
  <c r="AB638" i="17"/>
  <c r="AB637" i="17"/>
  <c r="AB636" i="17"/>
  <c r="AB635" i="17"/>
  <c r="AB634" i="17"/>
  <c r="AB633" i="17"/>
  <c r="AB632" i="17"/>
  <c r="AB631" i="17"/>
  <c r="AB630" i="17"/>
  <c r="AB629" i="17"/>
  <c r="AB628" i="17"/>
  <c r="AB627" i="17"/>
  <c r="AB626" i="17"/>
  <c r="AB625" i="17"/>
  <c r="AB619" i="17"/>
  <c r="AB618" i="17"/>
  <c r="AB617" i="17"/>
  <c r="AB616" i="17"/>
  <c r="AB615" i="17"/>
  <c r="AB614" i="17"/>
  <c r="AB613" i="17"/>
  <c r="AB612" i="17"/>
  <c r="AB611" i="17"/>
  <c r="AB610" i="17"/>
  <c r="AB609" i="17"/>
  <c r="AB608" i="17"/>
  <c r="AB607" i="17"/>
  <c r="AB606" i="17"/>
  <c r="AB605" i="17"/>
  <c r="AB604" i="17"/>
  <c r="AB603" i="17"/>
  <c r="AB602" i="17"/>
  <c r="AB598" i="17"/>
  <c r="AB597" i="17"/>
  <c r="AB596" i="17"/>
  <c r="AB595" i="17"/>
  <c r="AB594" i="17"/>
  <c r="AB593" i="17"/>
  <c r="AB592" i="17"/>
  <c r="AB591" i="17"/>
  <c r="AB590" i="17"/>
  <c r="AB589" i="17"/>
  <c r="AB588" i="17"/>
  <c r="AB587" i="17"/>
  <c r="AB586" i="17"/>
  <c r="AB585" i="17"/>
  <c r="AB584" i="17"/>
  <c r="AB583" i="17"/>
  <c r="AB582" i="17"/>
  <c r="AB576" i="17"/>
  <c r="AB575" i="17"/>
  <c r="AB574" i="17"/>
  <c r="AB573" i="17"/>
  <c r="AB572" i="17"/>
  <c r="AB571" i="17"/>
  <c r="AB570" i="17"/>
  <c r="AB569" i="17"/>
  <c r="AB568" i="17"/>
  <c r="AB567" i="17"/>
  <c r="AB566" i="17"/>
  <c r="AB565" i="17"/>
  <c r="AB564" i="17"/>
  <c r="AB563" i="17"/>
  <c r="AB562" i="17"/>
  <c r="AB561" i="17"/>
  <c r="AB560" i="17"/>
  <c r="AB553" i="17"/>
  <c r="AB552" i="17"/>
  <c r="AB551" i="17"/>
  <c r="AB550" i="17"/>
  <c r="AB549" i="17"/>
  <c r="AB548" i="17"/>
  <c r="AB547" i="17"/>
  <c r="AB546" i="17"/>
  <c r="AB545" i="17"/>
  <c r="AB544" i="17"/>
  <c r="AB543" i="17"/>
  <c r="AB542" i="17"/>
  <c r="AB541" i="17"/>
  <c r="AB540" i="17"/>
  <c r="AB539" i="17"/>
  <c r="AB538" i="17"/>
  <c r="AB537" i="17"/>
  <c r="AB536" i="17"/>
  <c r="AB530" i="17"/>
  <c r="AB529" i="17"/>
  <c r="AB528" i="17"/>
  <c r="AB527" i="17"/>
  <c r="AB526" i="17"/>
  <c r="AB525" i="17"/>
  <c r="AB524" i="17"/>
  <c r="AB523" i="17"/>
  <c r="AB522" i="17"/>
  <c r="AB521" i="17"/>
  <c r="AB520" i="17"/>
  <c r="AB519" i="17"/>
  <c r="AB518" i="17"/>
  <c r="AB517" i="17"/>
  <c r="AB516" i="17"/>
  <c r="AB515" i="17"/>
  <c r="AB514" i="17"/>
  <c r="AB513" i="17"/>
  <c r="AB509" i="17"/>
  <c r="AB508" i="17"/>
  <c r="AB507" i="17"/>
  <c r="AB506" i="17"/>
  <c r="AB505" i="17"/>
  <c r="AB504" i="17"/>
  <c r="AB503" i="17"/>
  <c r="AB502" i="17"/>
  <c r="AB501" i="17"/>
  <c r="AB500" i="17"/>
  <c r="AB499" i="17"/>
  <c r="AB498" i="17"/>
  <c r="AB497" i="17"/>
  <c r="AB496" i="17"/>
  <c r="AB495" i="17"/>
  <c r="AB494" i="17"/>
  <c r="AB493" i="17"/>
  <c r="AB487" i="17"/>
  <c r="AB486" i="17"/>
  <c r="AB485" i="17"/>
  <c r="AB484" i="17"/>
  <c r="AB483" i="17"/>
  <c r="AB482" i="17"/>
  <c r="AB481" i="17"/>
  <c r="AB480" i="17"/>
  <c r="AB479" i="17"/>
  <c r="AB478" i="17"/>
  <c r="AB477" i="17"/>
  <c r="AB476" i="17"/>
  <c r="AB475" i="17"/>
  <c r="AB474" i="17"/>
  <c r="AB473" i="17"/>
  <c r="AB472" i="17"/>
  <c r="AB471" i="17"/>
  <c r="AB470" i="17"/>
  <c r="AB464" i="17"/>
  <c r="AB463" i="17"/>
  <c r="AB462" i="17"/>
  <c r="AB461" i="17"/>
  <c r="AB460" i="17"/>
  <c r="AB459" i="17"/>
  <c r="AB458" i="17"/>
  <c r="AB457" i="17"/>
  <c r="AB456" i="17"/>
  <c r="AB455" i="17"/>
  <c r="AB454" i="17"/>
  <c r="AB453" i="17"/>
  <c r="AB452" i="17"/>
  <c r="AB451" i="17"/>
  <c r="AB450" i="17"/>
  <c r="AB449" i="17"/>
  <c r="AB448" i="17"/>
  <c r="AB447" i="17"/>
  <c r="AB441" i="17"/>
  <c r="AB440" i="17"/>
  <c r="AB439" i="17"/>
  <c r="AB438" i="17"/>
  <c r="AB437" i="17"/>
  <c r="AB436" i="17"/>
  <c r="AB435" i="17"/>
  <c r="AB434" i="17"/>
  <c r="AB433" i="17"/>
  <c r="AB432" i="17"/>
  <c r="AB431" i="17"/>
  <c r="AB430" i="17"/>
  <c r="AB429" i="17"/>
  <c r="AB428" i="17"/>
  <c r="AB427" i="17"/>
  <c r="AB426" i="17"/>
  <c r="AB425" i="17"/>
  <c r="AB424" i="17"/>
  <c r="AB420" i="17"/>
  <c r="AB419" i="17"/>
  <c r="AB418" i="17"/>
  <c r="AB417" i="17"/>
  <c r="AB416" i="17"/>
  <c r="AB415" i="17"/>
  <c r="AB414" i="17"/>
  <c r="AB413" i="17"/>
  <c r="AB412" i="17"/>
  <c r="AB411" i="17"/>
  <c r="AB410" i="17"/>
  <c r="AB409" i="17"/>
  <c r="AB408" i="17"/>
  <c r="AB407" i="17"/>
  <c r="AB406" i="17"/>
  <c r="AB405" i="17"/>
  <c r="AB404" i="17"/>
  <c r="AB398" i="17"/>
  <c r="AB397" i="17"/>
  <c r="AB396" i="17"/>
  <c r="AB395" i="17"/>
  <c r="AB394" i="17"/>
  <c r="AB393" i="17"/>
  <c r="AB392" i="17"/>
  <c r="AB391" i="17"/>
  <c r="AB390" i="17"/>
  <c r="AB389" i="17"/>
  <c r="AB388" i="17"/>
  <c r="AB387" i="17"/>
  <c r="AB386" i="17"/>
  <c r="AB385" i="17"/>
  <c r="AB384" i="17"/>
  <c r="AB383" i="17"/>
  <c r="AB382" i="17"/>
  <c r="AB381" i="17"/>
  <c r="AB375" i="17"/>
  <c r="AB374" i="17"/>
  <c r="AB373" i="17"/>
  <c r="AB372" i="17"/>
  <c r="AB371" i="17"/>
  <c r="AB370" i="17"/>
  <c r="AB369" i="17"/>
  <c r="AB368" i="17"/>
  <c r="AB367" i="17"/>
  <c r="AB366" i="17"/>
  <c r="AB365" i="17"/>
  <c r="AB364" i="17"/>
  <c r="AB363" i="17"/>
  <c r="AB362" i="17"/>
  <c r="AB361" i="17"/>
  <c r="AB360" i="17"/>
  <c r="AB359" i="17"/>
  <c r="AB352" i="17"/>
  <c r="AB351" i="17"/>
  <c r="AB350" i="17"/>
  <c r="AB349" i="17"/>
  <c r="AB348" i="17"/>
  <c r="AB347" i="17"/>
  <c r="AB346" i="17"/>
  <c r="AB345" i="17"/>
  <c r="AB344" i="17"/>
  <c r="AB343" i="17"/>
  <c r="AB342" i="17"/>
  <c r="AB341" i="17"/>
  <c r="AB340" i="17"/>
  <c r="AB339" i="17"/>
  <c r="AB338" i="17"/>
  <c r="AB337" i="17"/>
  <c r="AB336" i="17"/>
  <c r="AB335" i="17"/>
  <c r="AB331" i="17"/>
  <c r="AB330" i="17"/>
  <c r="AB329" i="17"/>
  <c r="AB328" i="17"/>
  <c r="AB327" i="17"/>
  <c r="AB326" i="17"/>
  <c r="AB325" i="17"/>
  <c r="AB324" i="17"/>
  <c r="AB323" i="17"/>
  <c r="AB322" i="17"/>
  <c r="AB321" i="17"/>
  <c r="AB320" i="17"/>
  <c r="AB319" i="17"/>
  <c r="AB318" i="17"/>
  <c r="AB317" i="17"/>
  <c r="AB316" i="17"/>
  <c r="AB315" i="17"/>
  <c r="AB314" i="17"/>
  <c r="AB309" i="17"/>
  <c r="AB308" i="17"/>
  <c r="AB307" i="17"/>
  <c r="AB306" i="17"/>
  <c r="AB305" i="17"/>
  <c r="AB304" i="17"/>
  <c r="AB303" i="17"/>
  <c r="AB302" i="17"/>
  <c r="AB301" i="17"/>
  <c r="AB300" i="17"/>
  <c r="AB299" i="17"/>
  <c r="AB298" i="17"/>
  <c r="AB297" i="17"/>
  <c r="AB296" i="17"/>
  <c r="AB295" i="17"/>
  <c r="AB294" i="17"/>
  <c r="AB293" i="17"/>
  <c r="AB292" i="17"/>
  <c r="AB286" i="17"/>
  <c r="AB285" i="17"/>
  <c r="AB284" i="17"/>
  <c r="AB283" i="17"/>
  <c r="AB282" i="17"/>
  <c r="AB281" i="17"/>
  <c r="AB280" i="17"/>
  <c r="AB279" i="17"/>
  <c r="AB278" i="17"/>
  <c r="AB277" i="17"/>
  <c r="AB276" i="17"/>
  <c r="AB275" i="17"/>
  <c r="AB274" i="17"/>
  <c r="AB273" i="17"/>
  <c r="AB272" i="17"/>
  <c r="AB271" i="17"/>
  <c r="AB270" i="17"/>
  <c r="AB269" i="17"/>
  <c r="AB263" i="17"/>
  <c r="AB262" i="17"/>
  <c r="AB261" i="17"/>
  <c r="AB260" i="17"/>
  <c r="AB259" i="17"/>
  <c r="AB258" i="17"/>
  <c r="AB257" i="17"/>
  <c r="AB256" i="17"/>
  <c r="AB255" i="17"/>
  <c r="AB254" i="17"/>
  <c r="AB253" i="17"/>
  <c r="AB252" i="17"/>
  <c r="AB251" i="17"/>
  <c r="AB250" i="17"/>
  <c r="AB249" i="17"/>
  <c r="AB248" i="17"/>
  <c r="AB247" i="17"/>
  <c r="AB246" i="17"/>
  <c r="AB242" i="17"/>
  <c r="AB241" i="17"/>
  <c r="AB240" i="17"/>
  <c r="AB239" i="17"/>
  <c r="AB238" i="17"/>
  <c r="AB237" i="17"/>
  <c r="AB236" i="17"/>
  <c r="AB235" i="17"/>
  <c r="AB234" i="17"/>
  <c r="AB233" i="17"/>
  <c r="AB232" i="17"/>
  <c r="AB231" i="17"/>
  <c r="AB230" i="17"/>
  <c r="AB229" i="17"/>
  <c r="AB228" i="17"/>
  <c r="AB227" i="17"/>
  <c r="AB226" i="17"/>
  <c r="AB225" i="17"/>
  <c r="AB220" i="17"/>
  <c r="AB219" i="17"/>
  <c r="AB218" i="17"/>
  <c r="AB217" i="17"/>
  <c r="AB216" i="17"/>
  <c r="AB215" i="17"/>
  <c r="AB214" i="17"/>
  <c r="AB213" i="17"/>
  <c r="AB212" i="17"/>
  <c r="AB211" i="17"/>
  <c r="AB210" i="17"/>
  <c r="AB209" i="17"/>
  <c r="AB208" i="17"/>
  <c r="AB207" i="17"/>
  <c r="AB206" i="17"/>
  <c r="AB205" i="17"/>
  <c r="AB204" i="17"/>
  <c r="AB198" i="17"/>
  <c r="AB175" i="17"/>
  <c r="AB153" i="17"/>
  <c r="AB152" i="17"/>
  <c r="AB151" i="17"/>
  <c r="AB150" i="17"/>
  <c r="AB149" i="17"/>
  <c r="AB148" i="17"/>
  <c r="AB147" i="17"/>
  <c r="AB146" i="17"/>
  <c r="AB145" i="17"/>
  <c r="AB144" i="17"/>
  <c r="AB143" i="17"/>
  <c r="AB142" i="17"/>
  <c r="AB141" i="17"/>
  <c r="AB140" i="17"/>
  <c r="AB139" i="17"/>
  <c r="AB138" i="17"/>
  <c r="AB137" i="17"/>
  <c r="AB136" i="17"/>
  <c r="AB131" i="17"/>
  <c r="AB130" i="17"/>
  <c r="AB129" i="17"/>
  <c r="AB128" i="17"/>
  <c r="AB127" i="17"/>
  <c r="AB126" i="17"/>
  <c r="AB125" i="17"/>
  <c r="AB124" i="17"/>
  <c r="AB123" i="17"/>
  <c r="AB122" i="17"/>
  <c r="AB121" i="17"/>
  <c r="AB120" i="17"/>
  <c r="AB119" i="17"/>
  <c r="AB118" i="17"/>
  <c r="AB117" i="17"/>
  <c r="AB116" i="17"/>
  <c r="AB115" i="17"/>
  <c r="AB114" i="17"/>
  <c r="AB108" i="17"/>
  <c r="AB107" i="17"/>
  <c r="AB106" i="17"/>
  <c r="AB105" i="17"/>
  <c r="AB104" i="17"/>
  <c r="AB103" i="17"/>
  <c r="AB102" i="17"/>
  <c r="AB101" i="17"/>
  <c r="AB100" i="17"/>
  <c r="AB99" i="17"/>
  <c r="AB98" i="17"/>
  <c r="AB97" i="17"/>
  <c r="AB96" i="17"/>
  <c r="AB95" i="17"/>
  <c r="AB94" i="17"/>
  <c r="AB93" i="17"/>
  <c r="AB92" i="17"/>
  <c r="AB91" i="17"/>
  <c r="AB85" i="17"/>
  <c r="AB84" i="17"/>
  <c r="AB83" i="17"/>
  <c r="AB82" i="17"/>
  <c r="AB81" i="17"/>
  <c r="AB80" i="17"/>
  <c r="AB79" i="17"/>
  <c r="AB78" i="17"/>
  <c r="AB77" i="17"/>
  <c r="AB75" i="17"/>
  <c r="AB74" i="17"/>
  <c r="AB73" i="17"/>
  <c r="AB72" i="17"/>
  <c r="AB71" i="17"/>
  <c r="AB70" i="17"/>
  <c r="AB69" i="17"/>
  <c r="AB68" i="17"/>
  <c r="AB64" i="17"/>
  <c r="AB63" i="17"/>
  <c r="AB62" i="17"/>
  <c r="AB61" i="17"/>
  <c r="AB60" i="17"/>
  <c r="AB59" i="17"/>
  <c r="AB58" i="17"/>
  <c r="AB57" i="17"/>
  <c r="AB56" i="17"/>
  <c r="AB55" i="17"/>
  <c r="AB54" i="17"/>
  <c r="AB53" i="17"/>
  <c r="AB52" i="17"/>
  <c r="AB51" i="17"/>
  <c r="AB50" i="17"/>
  <c r="AB49" i="17"/>
  <c r="AB48" i="17"/>
  <c r="AB42" i="17"/>
  <c r="AB41" i="17"/>
  <c r="AB40" i="17"/>
  <c r="AB39" i="17"/>
  <c r="AB38" i="17"/>
  <c r="AB37" i="17"/>
  <c r="AB36" i="17"/>
  <c r="AB35" i="17"/>
  <c r="AB34" i="17"/>
  <c r="AB33" i="17"/>
  <c r="AB32" i="17"/>
  <c r="AB31" i="17"/>
  <c r="AB30" i="17"/>
  <c r="AB29" i="17"/>
  <c r="AB28" i="17"/>
  <c r="AB27" i="17"/>
  <c r="AB26" i="17"/>
  <c r="AB25" i="17"/>
  <c r="C29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44" i="16"/>
  <c r="C45" i="16"/>
  <c r="C46" i="16"/>
  <c r="AA26" i="16"/>
  <c r="W26" i="16"/>
  <c r="T26" i="16"/>
  <c r="Q26" i="16"/>
  <c r="N26" i="16"/>
  <c r="G375" i="17"/>
  <c r="I375" i="17" s="1"/>
  <c r="G374" i="17"/>
  <c r="I374" i="17" s="1"/>
  <c r="G373" i="17"/>
  <c r="I373" i="17" s="1"/>
  <c r="G372" i="17"/>
  <c r="I372" i="17" s="1"/>
  <c r="G371" i="17"/>
  <c r="I371" i="17" s="1"/>
  <c r="G370" i="17"/>
  <c r="I370" i="17" s="1"/>
  <c r="G369" i="17"/>
  <c r="I369" i="17" s="1"/>
  <c r="G368" i="17"/>
  <c r="I368" i="17" s="1"/>
  <c r="G367" i="17"/>
  <c r="I367" i="17" s="1"/>
  <c r="G366" i="17"/>
  <c r="I366" i="17" s="1"/>
  <c r="G365" i="17"/>
  <c r="I365" i="17" s="1"/>
  <c r="G364" i="17"/>
  <c r="I364" i="17" s="1"/>
  <c r="G363" i="17"/>
  <c r="I363" i="17" s="1"/>
  <c r="G362" i="17"/>
  <c r="I362" i="17" s="1"/>
  <c r="G361" i="17"/>
  <c r="I361" i="17" s="1"/>
  <c r="G360" i="17"/>
  <c r="I360" i="17" s="1"/>
  <c r="G359" i="17"/>
  <c r="I359" i="17" s="1"/>
  <c r="G358" i="17"/>
  <c r="I358" i="17" s="1"/>
  <c r="G352" i="17"/>
  <c r="I352" i="17" s="1"/>
  <c r="G351" i="17"/>
  <c r="I351" i="17" s="1"/>
  <c r="G350" i="17"/>
  <c r="I350" i="17" s="1"/>
  <c r="G349" i="17"/>
  <c r="I349" i="17" s="1"/>
  <c r="G348" i="17"/>
  <c r="I348" i="17" s="1"/>
  <c r="G347" i="17"/>
  <c r="I347" i="17" s="1"/>
  <c r="G346" i="17"/>
  <c r="I346" i="17" s="1"/>
  <c r="G345" i="17"/>
  <c r="I345" i="17" s="1"/>
  <c r="G344" i="17"/>
  <c r="I344" i="17" s="1"/>
  <c r="G343" i="17"/>
  <c r="I343" i="17" s="1"/>
  <c r="G342" i="17"/>
  <c r="I342" i="17" s="1"/>
  <c r="G341" i="17"/>
  <c r="I341" i="17" s="1"/>
  <c r="G340" i="17"/>
  <c r="I340" i="17" s="1"/>
  <c r="G339" i="17"/>
  <c r="I339" i="17" s="1"/>
  <c r="G338" i="17"/>
  <c r="I338" i="17" s="1"/>
  <c r="G337" i="17"/>
  <c r="I337" i="17" s="1"/>
  <c r="G336" i="17"/>
  <c r="I336" i="17" s="1"/>
  <c r="G335" i="17"/>
  <c r="I335" i="17" s="1"/>
  <c r="G331" i="17"/>
  <c r="I331" i="17" s="1"/>
  <c r="G330" i="17"/>
  <c r="I330" i="17" s="1"/>
  <c r="G329" i="17"/>
  <c r="I329" i="17" s="1"/>
  <c r="G328" i="17"/>
  <c r="I328" i="17" s="1"/>
  <c r="G327" i="17"/>
  <c r="I327" i="17" s="1"/>
  <c r="G326" i="17"/>
  <c r="I326" i="17" s="1"/>
  <c r="G325" i="17"/>
  <c r="I325" i="17" s="1"/>
  <c r="G324" i="17"/>
  <c r="I324" i="17" s="1"/>
  <c r="G323" i="17"/>
  <c r="I323" i="17" s="1"/>
  <c r="G322" i="17"/>
  <c r="I322" i="17" s="1"/>
  <c r="G321" i="17"/>
  <c r="I321" i="17" s="1"/>
  <c r="G320" i="17"/>
  <c r="I320" i="17" s="1"/>
  <c r="G319" i="17"/>
  <c r="I319" i="17" s="1"/>
  <c r="G318" i="17"/>
  <c r="I318" i="17" s="1"/>
  <c r="G317" i="17"/>
  <c r="I317" i="17" s="1"/>
  <c r="G316" i="17"/>
  <c r="I316" i="17" s="1"/>
  <c r="G315" i="17"/>
  <c r="I315" i="17" s="1"/>
  <c r="G314" i="17"/>
  <c r="I314" i="17" s="1"/>
  <c r="G309" i="17"/>
  <c r="I309" i="17" s="1"/>
  <c r="G308" i="17"/>
  <c r="I308" i="17" s="1"/>
  <c r="G307" i="17"/>
  <c r="I307" i="17" s="1"/>
  <c r="G306" i="17"/>
  <c r="I306" i="17" s="1"/>
  <c r="G305" i="17"/>
  <c r="I305" i="17" s="1"/>
  <c r="G304" i="17"/>
  <c r="I304" i="17" s="1"/>
  <c r="G303" i="17"/>
  <c r="I303" i="17" s="1"/>
  <c r="G302" i="17"/>
  <c r="I302" i="17" s="1"/>
  <c r="G301" i="17"/>
  <c r="I301" i="17" s="1"/>
  <c r="G300" i="17"/>
  <c r="I300" i="17" s="1"/>
  <c r="G299" i="17"/>
  <c r="I299" i="17" s="1"/>
  <c r="G298" i="17"/>
  <c r="I298" i="17" s="1"/>
  <c r="G297" i="17"/>
  <c r="I297" i="17" s="1"/>
  <c r="G296" i="17"/>
  <c r="I296" i="17" s="1"/>
  <c r="G295" i="17"/>
  <c r="I295" i="17" s="1"/>
  <c r="G294" i="17"/>
  <c r="I294" i="17" s="1"/>
  <c r="G293" i="17"/>
  <c r="I293" i="17" s="1"/>
  <c r="G292" i="17"/>
  <c r="I292" i="17" s="1"/>
  <c r="G153" i="17"/>
  <c r="I153" i="17" s="1"/>
  <c r="G152" i="17"/>
  <c r="I152" i="17" s="1"/>
  <c r="G151" i="17"/>
  <c r="I151" i="17" s="1"/>
  <c r="G150" i="17"/>
  <c r="I150" i="17" s="1"/>
  <c r="G149" i="17"/>
  <c r="I149" i="17" s="1"/>
  <c r="G148" i="17"/>
  <c r="I148" i="17" s="1"/>
  <c r="G147" i="17"/>
  <c r="I147" i="17" s="1"/>
  <c r="G146" i="17"/>
  <c r="I146" i="17" s="1"/>
  <c r="G145" i="17"/>
  <c r="I145" i="17" s="1"/>
  <c r="G144" i="17"/>
  <c r="I144" i="17" s="1"/>
  <c r="G143" i="17"/>
  <c r="I143" i="17" s="1"/>
  <c r="G142" i="17"/>
  <c r="I142" i="17" s="1"/>
  <c r="G141" i="17"/>
  <c r="I141" i="17" s="1"/>
  <c r="G140" i="17"/>
  <c r="I140" i="17" s="1"/>
  <c r="G139" i="17"/>
  <c r="I139" i="17" s="1"/>
  <c r="G138" i="17"/>
  <c r="I138" i="17" s="1"/>
  <c r="G137" i="17"/>
  <c r="I137" i="17" s="1"/>
  <c r="G136" i="17"/>
  <c r="I136" i="17" s="1"/>
  <c r="G131" i="17"/>
  <c r="I131" i="17" s="1"/>
  <c r="G130" i="17"/>
  <c r="I130" i="17" s="1"/>
  <c r="G129" i="17"/>
  <c r="I129" i="17" s="1"/>
  <c r="G128" i="17"/>
  <c r="I128" i="17" s="1"/>
  <c r="G127" i="17"/>
  <c r="I127" i="17" s="1"/>
  <c r="G126" i="17"/>
  <c r="I126" i="17" s="1"/>
  <c r="G125" i="17"/>
  <c r="I125" i="17" s="1"/>
  <c r="G124" i="17"/>
  <c r="I124" i="17" s="1"/>
  <c r="G123" i="17"/>
  <c r="I123" i="17" s="1"/>
  <c r="G122" i="17"/>
  <c r="I122" i="17" s="1"/>
  <c r="G121" i="17"/>
  <c r="I121" i="17" s="1"/>
  <c r="G120" i="17"/>
  <c r="I120" i="17" s="1"/>
  <c r="G119" i="17"/>
  <c r="I119" i="17" s="1"/>
  <c r="G118" i="17"/>
  <c r="I118" i="17" s="1"/>
  <c r="G117" i="17"/>
  <c r="I117" i="17" s="1"/>
  <c r="G116" i="17"/>
  <c r="I116" i="17" s="1"/>
  <c r="G115" i="17"/>
  <c r="I115" i="17" s="1"/>
  <c r="G114" i="17"/>
  <c r="I114" i="17" s="1"/>
  <c r="G553" i="17"/>
  <c r="I553" i="17" s="1"/>
  <c r="G552" i="17"/>
  <c r="I552" i="17" s="1"/>
  <c r="G551" i="17"/>
  <c r="I551" i="17" s="1"/>
  <c r="G550" i="17"/>
  <c r="I550" i="17" s="1"/>
  <c r="G549" i="17"/>
  <c r="I549" i="17" s="1"/>
  <c r="G548" i="17"/>
  <c r="I548" i="17" s="1"/>
  <c r="G547" i="17"/>
  <c r="I547" i="17" s="1"/>
  <c r="G546" i="17"/>
  <c r="I546" i="17" s="1"/>
  <c r="G545" i="17"/>
  <c r="I545" i="17" s="1"/>
  <c r="G544" i="17"/>
  <c r="I544" i="17" s="1"/>
  <c r="G543" i="17"/>
  <c r="I543" i="17" s="1"/>
  <c r="G542" i="17"/>
  <c r="I542" i="17" s="1"/>
  <c r="G541" i="17"/>
  <c r="I541" i="17" s="1"/>
  <c r="G540" i="17"/>
  <c r="I540" i="17" s="1"/>
  <c r="G539" i="17"/>
  <c r="I539" i="17" s="1"/>
  <c r="G538" i="17"/>
  <c r="I538" i="17" s="1"/>
  <c r="G537" i="17"/>
  <c r="I537" i="17" s="1"/>
  <c r="G536" i="17"/>
  <c r="I536" i="17" s="1"/>
  <c r="G530" i="17"/>
  <c r="I530" i="17" s="1"/>
  <c r="G529" i="17"/>
  <c r="I529" i="17" s="1"/>
  <c r="G528" i="17"/>
  <c r="I528" i="17" s="1"/>
  <c r="G527" i="17"/>
  <c r="I527" i="17" s="1"/>
  <c r="G526" i="17"/>
  <c r="I526" i="17" s="1"/>
  <c r="G525" i="17"/>
  <c r="I525" i="17" s="1"/>
  <c r="G524" i="17"/>
  <c r="I524" i="17" s="1"/>
  <c r="G523" i="17"/>
  <c r="I523" i="17" s="1"/>
  <c r="G522" i="17"/>
  <c r="I522" i="17" s="1"/>
  <c r="G521" i="17"/>
  <c r="I521" i="17" s="1"/>
  <c r="G520" i="17"/>
  <c r="I520" i="17" s="1"/>
  <c r="G519" i="17"/>
  <c r="I519" i="17" s="1"/>
  <c r="G518" i="17"/>
  <c r="I518" i="17" s="1"/>
  <c r="G517" i="17"/>
  <c r="I517" i="17" s="1"/>
  <c r="G516" i="17"/>
  <c r="I516" i="17" s="1"/>
  <c r="G515" i="17"/>
  <c r="G514" i="17"/>
  <c r="I514" i="17" s="1"/>
  <c r="G513" i="17"/>
  <c r="I513" i="17" s="1"/>
  <c r="G509" i="17"/>
  <c r="I509" i="17" s="1"/>
  <c r="G508" i="17"/>
  <c r="I508" i="17" s="1"/>
  <c r="G507" i="17"/>
  <c r="I507" i="17" s="1"/>
  <c r="G506" i="17"/>
  <c r="I506" i="17" s="1"/>
  <c r="G505" i="17"/>
  <c r="I505" i="17" s="1"/>
  <c r="G504" i="17"/>
  <c r="I504" i="17" s="1"/>
  <c r="G503" i="17"/>
  <c r="I503" i="17" s="1"/>
  <c r="G502" i="17"/>
  <c r="I502" i="17" s="1"/>
  <c r="G501" i="17"/>
  <c r="I501" i="17" s="1"/>
  <c r="G500" i="17"/>
  <c r="I500" i="17" s="1"/>
  <c r="G499" i="17"/>
  <c r="I499" i="17" s="1"/>
  <c r="G498" i="17"/>
  <c r="I498" i="17" s="1"/>
  <c r="G497" i="17"/>
  <c r="I497" i="17" s="1"/>
  <c r="G496" i="17"/>
  <c r="I496" i="17" s="1"/>
  <c r="G495" i="17"/>
  <c r="I495" i="17" s="1"/>
  <c r="G494" i="17"/>
  <c r="G493" i="17"/>
  <c r="I493" i="17" s="1"/>
  <c r="G492" i="17"/>
  <c r="I492" i="17" s="1"/>
  <c r="G487" i="17"/>
  <c r="I487" i="17" s="1"/>
  <c r="G486" i="17"/>
  <c r="I486" i="17" s="1"/>
  <c r="G485" i="17"/>
  <c r="I485" i="17" s="1"/>
  <c r="G484" i="17"/>
  <c r="I484" i="17" s="1"/>
  <c r="G483" i="17"/>
  <c r="I483" i="17" s="1"/>
  <c r="G482" i="17"/>
  <c r="I482" i="17" s="1"/>
  <c r="G481" i="17"/>
  <c r="I481" i="17" s="1"/>
  <c r="G480" i="17"/>
  <c r="I480" i="17" s="1"/>
  <c r="G479" i="17"/>
  <c r="I479" i="17" s="1"/>
  <c r="G478" i="17"/>
  <c r="I478" i="17" s="1"/>
  <c r="G477" i="17"/>
  <c r="I477" i="17" s="1"/>
  <c r="G476" i="17"/>
  <c r="I476" i="17" s="1"/>
  <c r="G475" i="17"/>
  <c r="I475" i="17" s="1"/>
  <c r="G474" i="17"/>
  <c r="I474" i="17" s="1"/>
  <c r="G473" i="17"/>
  <c r="I473" i="17" s="1"/>
  <c r="G472" i="17"/>
  <c r="G471" i="17"/>
  <c r="I471" i="17" s="1"/>
  <c r="G470" i="17"/>
  <c r="I470" i="17" s="1"/>
  <c r="G731" i="17"/>
  <c r="I731" i="17" s="1"/>
  <c r="G730" i="17"/>
  <c r="I730" i="17" s="1"/>
  <c r="G729" i="17"/>
  <c r="I729" i="17" s="1"/>
  <c r="G728" i="17"/>
  <c r="I728" i="17" s="1"/>
  <c r="G727" i="17"/>
  <c r="I727" i="17" s="1"/>
  <c r="G726" i="17"/>
  <c r="I726" i="17" s="1"/>
  <c r="G725" i="17"/>
  <c r="I725" i="17" s="1"/>
  <c r="G724" i="17"/>
  <c r="I724" i="17" s="1"/>
  <c r="G723" i="17"/>
  <c r="I723" i="17" s="1"/>
  <c r="G722" i="17"/>
  <c r="I722" i="17" s="1"/>
  <c r="G721" i="17"/>
  <c r="I721" i="17" s="1"/>
  <c r="G720" i="17"/>
  <c r="I720" i="17" s="1"/>
  <c r="G719" i="17"/>
  <c r="I719" i="17" s="1"/>
  <c r="G718" i="17"/>
  <c r="I718" i="17" s="1"/>
  <c r="G717" i="17"/>
  <c r="I717" i="17" s="1"/>
  <c r="G716" i="17"/>
  <c r="I716" i="17" s="1"/>
  <c r="G715" i="17"/>
  <c r="I715" i="17" s="1"/>
  <c r="G714" i="17"/>
  <c r="I714" i="17" s="1"/>
  <c r="G708" i="17"/>
  <c r="I708" i="17" s="1"/>
  <c r="G707" i="17"/>
  <c r="I707" i="17" s="1"/>
  <c r="G706" i="17"/>
  <c r="I706" i="17" s="1"/>
  <c r="G705" i="17"/>
  <c r="I705" i="17" s="1"/>
  <c r="G704" i="17"/>
  <c r="I704" i="17" s="1"/>
  <c r="G703" i="17"/>
  <c r="I703" i="17" s="1"/>
  <c r="G702" i="17"/>
  <c r="I702" i="17" s="1"/>
  <c r="G701" i="17"/>
  <c r="I701" i="17" s="1"/>
  <c r="G700" i="17"/>
  <c r="I700" i="17" s="1"/>
  <c r="G699" i="17"/>
  <c r="I699" i="17" s="1"/>
  <c r="G698" i="17"/>
  <c r="I698" i="17" s="1"/>
  <c r="G697" i="17"/>
  <c r="I697" i="17" s="1"/>
  <c r="G696" i="17"/>
  <c r="I696" i="17" s="1"/>
  <c r="G695" i="17"/>
  <c r="I695" i="17" s="1"/>
  <c r="G694" i="17"/>
  <c r="I694" i="17" s="1"/>
  <c r="G693" i="17"/>
  <c r="G692" i="17"/>
  <c r="I692" i="17" s="1"/>
  <c r="G691" i="17"/>
  <c r="I691" i="17" s="1"/>
  <c r="G687" i="17"/>
  <c r="I687" i="17" s="1"/>
  <c r="G686" i="17"/>
  <c r="I686" i="17" s="1"/>
  <c r="G685" i="17"/>
  <c r="I685" i="17" s="1"/>
  <c r="G684" i="17"/>
  <c r="I684" i="17" s="1"/>
  <c r="G683" i="17"/>
  <c r="I683" i="17" s="1"/>
  <c r="G682" i="17"/>
  <c r="I682" i="17" s="1"/>
  <c r="G681" i="17"/>
  <c r="I681" i="17" s="1"/>
  <c r="G680" i="17"/>
  <c r="I680" i="17" s="1"/>
  <c r="G679" i="17"/>
  <c r="I679" i="17" s="1"/>
  <c r="G678" i="17"/>
  <c r="I678" i="17" s="1"/>
  <c r="G677" i="17"/>
  <c r="I677" i="17" s="1"/>
  <c r="G676" i="17"/>
  <c r="I676" i="17" s="1"/>
  <c r="G675" i="17"/>
  <c r="I675" i="17" s="1"/>
  <c r="G674" i="17"/>
  <c r="I674" i="17" s="1"/>
  <c r="G673" i="17"/>
  <c r="I673" i="17" s="1"/>
  <c r="G672" i="17"/>
  <c r="G671" i="17"/>
  <c r="I671" i="17" s="1"/>
  <c r="G670" i="17"/>
  <c r="I670" i="17" s="1"/>
  <c r="G665" i="17"/>
  <c r="I665" i="17" s="1"/>
  <c r="G664" i="17"/>
  <c r="I664" i="17" s="1"/>
  <c r="G663" i="17"/>
  <c r="G662" i="17"/>
  <c r="I662" i="17" s="1"/>
  <c r="G661" i="17"/>
  <c r="I661" i="17" s="1"/>
  <c r="G660" i="17"/>
  <c r="I660" i="17" s="1"/>
  <c r="G659" i="17"/>
  <c r="I659" i="17" s="1"/>
  <c r="G658" i="17"/>
  <c r="I658" i="17" s="1"/>
  <c r="G657" i="17"/>
  <c r="I657" i="17" s="1"/>
  <c r="G656" i="17"/>
  <c r="I656" i="17" s="1"/>
  <c r="G655" i="17"/>
  <c r="I655" i="17" s="1"/>
  <c r="G654" i="17"/>
  <c r="I654" i="17" s="1"/>
  <c r="G653" i="17"/>
  <c r="I653" i="17" s="1"/>
  <c r="G652" i="17"/>
  <c r="I652" i="17" s="1"/>
  <c r="G651" i="17"/>
  <c r="I651" i="17" s="1"/>
  <c r="G650" i="17"/>
  <c r="I650" i="17" s="1"/>
  <c r="G649" i="17"/>
  <c r="I649" i="17" s="1"/>
  <c r="G648" i="17"/>
  <c r="I648" i="17" s="1"/>
  <c r="G642" i="17"/>
  <c r="I642" i="17" s="1"/>
  <c r="G641" i="17"/>
  <c r="I641" i="17" s="1"/>
  <c r="G640" i="17"/>
  <c r="I640" i="17" s="1"/>
  <c r="G639" i="17"/>
  <c r="I639" i="17" s="1"/>
  <c r="G638" i="17"/>
  <c r="I638" i="17" s="1"/>
  <c r="G637" i="17"/>
  <c r="I637" i="17" s="1"/>
  <c r="G636" i="17"/>
  <c r="I636" i="17" s="1"/>
  <c r="G635" i="17"/>
  <c r="I635" i="17" s="1"/>
  <c r="G634" i="17"/>
  <c r="I634" i="17" s="1"/>
  <c r="G633" i="17"/>
  <c r="I633" i="17" s="1"/>
  <c r="G632" i="17"/>
  <c r="I632" i="17" s="1"/>
  <c r="G631" i="17"/>
  <c r="I631" i="17" s="1"/>
  <c r="G630" i="17"/>
  <c r="I630" i="17" s="1"/>
  <c r="G629" i="17"/>
  <c r="I629" i="17" s="1"/>
  <c r="G628" i="17"/>
  <c r="I628" i="17" s="1"/>
  <c r="G627" i="17"/>
  <c r="I627" i="17" s="1"/>
  <c r="G626" i="17"/>
  <c r="I626" i="17" s="1"/>
  <c r="G625" i="17"/>
  <c r="I625" i="17" s="1"/>
  <c r="G619" i="17"/>
  <c r="I619" i="17" s="1"/>
  <c r="G618" i="17"/>
  <c r="I618" i="17" s="1"/>
  <c r="G617" i="17"/>
  <c r="I617" i="17" s="1"/>
  <c r="G616" i="17"/>
  <c r="I616" i="17" s="1"/>
  <c r="G615" i="17"/>
  <c r="I615" i="17" s="1"/>
  <c r="G614" i="17"/>
  <c r="I614" i="17" s="1"/>
  <c r="G613" i="17"/>
  <c r="I613" i="17" s="1"/>
  <c r="G612" i="17"/>
  <c r="I612" i="17" s="1"/>
  <c r="G611" i="17"/>
  <c r="I611" i="17" s="1"/>
  <c r="G610" i="17"/>
  <c r="I610" i="17" s="1"/>
  <c r="G609" i="17"/>
  <c r="I609" i="17" s="1"/>
  <c r="G608" i="17"/>
  <c r="I608" i="17" s="1"/>
  <c r="G607" i="17"/>
  <c r="I607" i="17" s="1"/>
  <c r="G606" i="17"/>
  <c r="I606" i="17" s="1"/>
  <c r="G605" i="17"/>
  <c r="I605" i="17" s="1"/>
  <c r="G604" i="17"/>
  <c r="I604" i="17" s="1"/>
  <c r="G603" i="17"/>
  <c r="I603" i="17" s="1"/>
  <c r="G602" i="17"/>
  <c r="I602" i="17" s="1"/>
  <c r="G598" i="17"/>
  <c r="I598" i="17" s="1"/>
  <c r="G597" i="17"/>
  <c r="I597" i="17" s="1"/>
  <c r="G596" i="17"/>
  <c r="I596" i="17" s="1"/>
  <c r="G595" i="17"/>
  <c r="I595" i="17" s="1"/>
  <c r="G594" i="17"/>
  <c r="I594" i="17" s="1"/>
  <c r="G593" i="17"/>
  <c r="I593" i="17" s="1"/>
  <c r="G592" i="17"/>
  <c r="I592" i="17" s="1"/>
  <c r="G591" i="17"/>
  <c r="I591" i="17" s="1"/>
  <c r="G590" i="17"/>
  <c r="I590" i="17" s="1"/>
  <c r="G589" i="17"/>
  <c r="I589" i="17" s="1"/>
  <c r="G588" i="17"/>
  <c r="I588" i="17" s="1"/>
  <c r="G587" i="17"/>
  <c r="I587" i="17" s="1"/>
  <c r="G586" i="17"/>
  <c r="I586" i="17" s="1"/>
  <c r="G585" i="17"/>
  <c r="I585" i="17" s="1"/>
  <c r="G584" i="17"/>
  <c r="I584" i="17" s="1"/>
  <c r="G583" i="17"/>
  <c r="I583" i="17" s="1"/>
  <c r="G582" i="17"/>
  <c r="I582" i="17" s="1"/>
  <c r="G581" i="17"/>
  <c r="G576" i="17"/>
  <c r="I576" i="17" s="1"/>
  <c r="G575" i="17"/>
  <c r="I575" i="17" s="1"/>
  <c r="G574" i="17"/>
  <c r="I574" i="17" s="1"/>
  <c r="G573" i="17"/>
  <c r="I573" i="17" s="1"/>
  <c r="G572" i="17"/>
  <c r="I572" i="17" s="1"/>
  <c r="G571" i="17"/>
  <c r="I571" i="17" s="1"/>
  <c r="G570" i="17"/>
  <c r="I570" i="17" s="1"/>
  <c r="G569" i="17"/>
  <c r="I569" i="17" s="1"/>
  <c r="G568" i="17"/>
  <c r="I568" i="17" s="1"/>
  <c r="G567" i="17"/>
  <c r="I567" i="17" s="1"/>
  <c r="G566" i="17"/>
  <c r="I566" i="17" s="1"/>
  <c r="G565" i="17"/>
  <c r="I565" i="17" s="1"/>
  <c r="G564" i="17"/>
  <c r="I564" i="17" s="1"/>
  <c r="G563" i="17"/>
  <c r="I563" i="17" s="1"/>
  <c r="G562" i="17"/>
  <c r="I562" i="17" s="1"/>
  <c r="G561" i="17"/>
  <c r="I561" i="17" s="1"/>
  <c r="G560" i="17"/>
  <c r="I560" i="17" s="1"/>
  <c r="G559" i="17"/>
  <c r="G464" i="17"/>
  <c r="I464" i="17" s="1"/>
  <c r="G463" i="17"/>
  <c r="I463" i="17" s="1"/>
  <c r="G462" i="17"/>
  <c r="I462" i="17" s="1"/>
  <c r="G461" i="17"/>
  <c r="I461" i="17" s="1"/>
  <c r="G460" i="17"/>
  <c r="I460" i="17" s="1"/>
  <c r="G459" i="17"/>
  <c r="I459" i="17" s="1"/>
  <c r="G458" i="17"/>
  <c r="I458" i="17" s="1"/>
  <c r="G457" i="17"/>
  <c r="I457" i="17" s="1"/>
  <c r="G456" i="17"/>
  <c r="I456" i="17" s="1"/>
  <c r="G455" i="17"/>
  <c r="I455" i="17" s="1"/>
  <c r="G454" i="17"/>
  <c r="I454" i="17" s="1"/>
  <c r="G453" i="17"/>
  <c r="I453" i="17" s="1"/>
  <c r="G452" i="17"/>
  <c r="I452" i="17" s="1"/>
  <c r="G451" i="17"/>
  <c r="I451" i="17" s="1"/>
  <c r="G450" i="17"/>
  <c r="I450" i="17" s="1"/>
  <c r="G449" i="17"/>
  <c r="I449" i="17" s="1"/>
  <c r="G448" i="17"/>
  <c r="I448" i="17" s="1"/>
  <c r="G447" i="17"/>
  <c r="G441" i="17"/>
  <c r="I441" i="17" s="1"/>
  <c r="G440" i="17"/>
  <c r="I440" i="17" s="1"/>
  <c r="G439" i="17"/>
  <c r="I439" i="17" s="1"/>
  <c r="G438" i="17"/>
  <c r="I438" i="17" s="1"/>
  <c r="G437" i="17"/>
  <c r="I437" i="17" s="1"/>
  <c r="G436" i="17"/>
  <c r="I436" i="17" s="1"/>
  <c r="G435" i="17"/>
  <c r="I435" i="17" s="1"/>
  <c r="G434" i="17"/>
  <c r="I434" i="17" s="1"/>
  <c r="G433" i="17"/>
  <c r="I433" i="17" s="1"/>
  <c r="G432" i="17"/>
  <c r="I432" i="17" s="1"/>
  <c r="G431" i="17"/>
  <c r="I431" i="17" s="1"/>
  <c r="G430" i="17"/>
  <c r="I430" i="17" s="1"/>
  <c r="G429" i="17"/>
  <c r="I429" i="17" s="1"/>
  <c r="G428" i="17"/>
  <c r="I428" i="17" s="1"/>
  <c r="G427" i="17"/>
  <c r="I427" i="17" s="1"/>
  <c r="G426" i="17"/>
  <c r="I426" i="17" s="1"/>
  <c r="G425" i="17"/>
  <c r="I425" i="17" s="1"/>
  <c r="G424" i="17"/>
  <c r="I424" i="17" s="1"/>
  <c r="G420" i="17"/>
  <c r="I420" i="17" s="1"/>
  <c r="G419" i="17"/>
  <c r="I419" i="17" s="1"/>
  <c r="G418" i="17"/>
  <c r="I418" i="17" s="1"/>
  <c r="G417" i="17"/>
  <c r="I417" i="17" s="1"/>
  <c r="G416" i="17"/>
  <c r="I416" i="17" s="1"/>
  <c r="G415" i="17"/>
  <c r="I415" i="17" s="1"/>
  <c r="G414" i="17"/>
  <c r="I414" i="17" s="1"/>
  <c r="G413" i="17"/>
  <c r="I413" i="17" s="1"/>
  <c r="G412" i="17"/>
  <c r="I412" i="17" s="1"/>
  <c r="G411" i="17"/>
  <c r="I411" i="17" s="1"/>
  <c r="G410" i="17"/>
  <c r="I410" i="17" s="1"/>
  <c r="G409" i="17"/>
  <c r="I409" i="17" s="1"/>
  <c r="G408" i="17"/>
  <c r="I408" i="17" s="1"/>
  <c r="G407" i="17"/>
  <c r="I407" i="17" s="1"/>
  <c r="G406" i="17"/>
  <c r="I406" i="17" s="1"/>
  <c r="G405" i="17"/>
  <c r="I405" i="17" s="1"/>
  <c r="G404" i="17"/>
  <c r="I404" i="17" s="1"/>
  <c r="G403" i="17"/>
  <c r="G398" i="17"/>
  <c r="I398" i="17" s="1"/>
  <c r="G397" i="17"/>
  <c r="I397" i="17" s="1"/>
  <c r="G396" i="17"/>
  <c r="I396" i="17" s="1"/>
  <c r="G395" i="17"/>
  <c r="I395" i="17" s="1"/>
  <c r="G394" i="17"/>
  <c r="I394" i="17" s="1"/>
  <c r="G393" i="17"/>
  <c r="I393" i="17" s="1"/>
  <c r="G392" i="17"/>
  <c r="I392" i="17" s="1"/>
  <c r="G391" i="17"/>
  <c r="I391" i="17" s="1"/>
  <c r="G390" i="17"/>
  <c r="I390" i="17" s="1"/>
  <c r="G389" i="17"/>
  <c r="I389" i="17" s="1"/>
  <c r="G388" i="17"/>
  <c r="I388" i="17" s="1"/>
  <c r="G387" i="17"/>
  <c r="I387" i="17" s="1"/>
  <c r="G386" i="17"/>
  <c r="I386" i="17" s="1"/>
  <c r="G385" i="17"/>
  <c r="I385" i="17" s="1"/>
  <c r="G384" i="17"/>
  <c r="I384" i="17" s="1"/>
  <c r="G383" i="17"/>
  <c r="I383" i="17" s="1"/>
  <c r="G382" i="17"/>
  <c r="I382" i="17" s="1"/>
  <c r="G381" i="17"/>
  <c r="G286" i="17"/>
  <c r="I286" i="17" s="1"/>
  <c r="G285" i="17"/>
  <c r="I285" i="17" s="1"/>
  <c r="G284" i="17"/>
  <c r="I284" i="17" s="1"/>
  <c r="G283" i="17"/>
  <c r="I283" i="17" s="1"/>
  <c r="G282" i="17"/>
  <c r="I282" i="17" s="1"/>
  <c r="G281" i="17"/>
  <c r="I281" i="17" s="1"/>
  <c r="G280" i="17"/>
  <c r="I280" i="17" s="1"/>
  <c r="G279" i="17"/>
  <c r="I279" i="17" s="1"/>
  <c r="G278" i="17"/>
  <c r="I278" i="17" s="1"/>
  <c r="G277" i="17"/>
  <c r="I277" i="17" s="1"/>
  <c r="G276" i="17"/>
  <c r="I276" i="17" s="1"/>
  <c r="G275" i="17"/>
  <c r="I275" i="17" s="1"/>
  <c r="G274" i="17"/>
  <c r="I274" i="17" s="1"/>
  <c r="G273" i="17"/>
  <c r="I273" i="17" s="1"/>
  <c r="G272" i="17"/>
  <c r="I272" i="17" s="1"/>
  <c r="G271" i="17"/>
  <c r="I271" i="17" s="1"/>
  <c r="G270" i="17"/>
  <c r="I270" i="17" s="1"/>
  <c r="G269" i="17"/>
  <c r="I269" i="17" s="1"/>
  <c r="G263" i="17"/>
  <c r="I263" i="17" s="1"/>
  <c r="G262" i="17"/>
  <c r="I262" i="17" s="1"/>
  <c r="G261" i="17"/>
  <c r="I261" i="17" s="1"/>
  <c r="G260" i="17"/>
  <c r="I260" i="17" s="1"/>
  <c r="G259" i="17"/>
  <c r="I259" i="17" s="1"/>
  <c r="G258" i="17"/>
  <c r="I258" i="17" s="1"/>
  <c r="G257" i="17"/>
  <c r="I257" i="17" s="1"/>
  <c r="G256" i="17"/>
  <c r="I256" i="17" s="1"/>
  <c r="G255" i="17"/>
  <c r="I255" i="17" s="1"/>
  <c r="G254" i="17"/>
  <c r="I254" i="17" s="1"/>
  <c r="G253" i="17"/>
  <c r="I253" i="17" s="1"/>
  <c r="G252" i="17"/>
  <c r="I252" i="17" s="1"/>
  <c r="G251" i="17"/>
  <c r="I251" i="17" s="1"/>
  <c r="G250" i="17"/>
  <c r="I250" i="17" s="1"/>
  <c r="G249" i="17"/>
  <c r="I249" i="17" s="1"/>
  <c r="G248" i="17"/>
  <c r="I248" i="17" s="1"/>
  <c r="G247" i="17"/>
  <c r="I247" i="17" s="1"/>
  <c r="G246" i="17"/>
  <c r="G242" i="17"/>
  <c r="I242" i="17" s="1"/>
  <c r="G241" i="17"/>
  <c r="I241" i="17" s="1"/>
  <c r="G240" i="17"/>
  <c r="I240" i="17" s="1"/>
  <c r="G239" i="17"/>
  <c r="I239" i="17" s="1"/>
  <c r="G238" i="17"/>
  <c r="I238" i="17" s="1"/>
  <c r="G237" i="17"/>
  <c r="I237" i="17" s="1"/>
  <c r="G236" i="17"/>
  <c r="I236" i="17" s="1"/>
  <c r="G235" i="17"/>
  <c r="I235" i="17" s="1"/>
  <c r="G234" i="17"/>
  <c r="I234" i="17" s="1"/>
  <c r="G233" i="17"/>
  <c r="I233" i="17" s="1"/>
  <c r="G232" i="17"/>
  <c r="I232" i="17" s="1"/>
  <c r="G231" i="17"/>
  <c r="I231" i="17" s="1"/>
  <c r="G230" i="17"/>
  <c r="I230" i="17" s="1"/>
  <c r="G229" i="17"/>
  <c r="I229" i="17" s="1"/>
  <c r="G228" i="17"/>
  <c r="I228" i="17" s="1"/>
  <c r="G227" i="17"/>
  <c r="I227" i="17" s="1"/>
  <c r="G226" i="17"/>
  <c r="I226" i="17" s="1"/>
  <c r="G225" i="17"/>
  <c r="I225" i="17" s="1"/>
  <c r="G220" i="17"/>
  <c r="I220" i="17" s="1"/>
  <c r="G219" i="17"/>
  <c r="I219" i="17" s="1"/>
  <c r="G218" i="17"/>
  <c r="I218" i="17" s="1"/>
  <c r="G217" i="17"/>
  <c r="I217" i="17" s="1"/>
  <c r="G216" i="17"/>
  <c r="I216" i="17" s="1"/>
  <c r="G215" i="17"/>
  <c r="I215" i="17" s="1"/>
  <c r="G214" i="17"/>
  <c r="I214" i="17" s="1"/>
  <c r="G213" i="17"/>
  <c r="I213" i="17" s="1"/>
  <c r="G212" i="17"/>
  <c r="I212" i="17" s="1"/>
  <c r="G211" i="17"/>
  <c r="I211" i="17" s="1"/>
  <c r="G210" i="17"/>
  <c r="I210" i="17" s="1"/>
  <c r="G209" i="17"/>
  <c r="I209" i="17" s="1"/>
  <c r="G208" i="17"/>
  <c r="I208" i="17" s="1"/>
  <c r="G207" i="17"/>
  <c r="I207" i="17" s="1"/>
  <c r="G206" i="17"/>
  <c r="I206" i="17" s="1"/>
  <c r="G205" i="17"/>
  <c r="I205" i="17" s="1"/>
  <c r="G204" i="17"/>
  <c r="I204" i="17" s="1"/>
  <c r="G203" i="17"/>
  <c r="I203" i="17" s="1"/>
  <c r="I198" i="17"/>
  <c r="G198" i="17"/>
  <c r="I175" i="17"/>
  <c r="G175" i="17"/>
  <c r="G108" i="17"/>
  <c r="I108" i="17" s="1"/>
  <c r="G107" i="17"/>
  <c r="I107" i="17" s="1"/>
  <c r="G106" i="17"/>
  <c r="I106" i="17" s="1"/>
  <c r="G105" i="17"/>
  <c r="I105" i="17" s="1"/>
  <c r="G104" i="17"/>
  <c r="I104" i="17" s="1"/>
  <c r="G103" i="17"/>
  <c r="I103" i="17" s="1"/>
  <c r="G102" i="17"/>
  <c r="I102" i="17" s="1"/>
  <c r="G101" i="17"/>
  <c r="I101" i="17" s="1"/>
  <c r="G100" i="17"/>
  <c r="I100" i="17" s="1"/>
  <c r="G99" i="17"/>
  <c r="I99" i="17" s="1"/>
  <c r="G98" i="17"/>
  <c r="I98" i="17" s="1"/>
  <c r="G97" i="17"/>
  <c r="I97" i="17" s="1"/>
  <c r="G96" i="17"/>
  <c r="I96" i="17" s="1"/>
  <c r="G95" i="17"/>
  <c r="I95" i="17" s="1"/>
  <c r="G94" i="17"/>
  <c r="I94" i="17" s="1"/>
  <c r="G93" i="17"/>
  <c r="I93" i="17" s="1"/>
  <c r="G92" i="17"/>
  <c r="I92" i="17" s="1"/>
  <c r="G91" i="17"/>
  <c r="I91" i="17" s="1"/>
  <c r="G85" i="17"/>
  <c r="I85" i="17" s="1"/>
  <c r="G84" i="17"/>
  <c r="I84" i="17" s="1"/>
  <c r="G83" i="17"/>
  <c r="I83" i="17" s="1"/>
  <c r="G82" i="17"/>
  <c r="I82" i="17" s="1"/>
  <c r="G81" i="17"/>
  <c r="I81" i="17" s="1"/>
  <c r="G80" i="17"/>
  <c r="I80" i="17" s="1"/>
  <c r="G79" i="17"/>
  <c r="I79" i="17" s="1"/>
  <c r="G78" i="17"/>
  <c r="I78" i="17" s="1"/>
  <c r="G77" i="17"/>
  <c r="I77" i="17" s="1"/>
  <c r="G75" i="17"/>
  <c r="I75" i="17" s="1"/>
  <c r="G74" i="17"/>
  <c r="I74" i="17" s="1"/>
  <c r="G73" i="17"/>
  <c r="I73" i="17" s="1"/>
  <c r="G72" i="17"/>
  <c r="I72" i="17" s="1"/>
  <c r="G71" i="17"/>
  <c r="I71" i="17" s="1"/>
  <c r="G70" i="17"/>
  <c r="I70" i="17" s="1"/>
  <c r="G69" i="17"/>
  <c r="I69" i="17" s="1"/>
  <c r="G68" i="17"/>
  <c r="I68" i="17" s="1"/>
  <c r="G64" i="17"/>
  <c r="I64" i="17" s="1"/>
  <c r="G63" i="17"/>
  <c r="I63" i="17" s="1"/>
  <c r="G62" i="17"/>
  <c r="I62" i="17" s="1"/>
  <c r="G61" i="17"/>
  <c r="I61" i="17" s="1"/>
  <c r="G60" i="17"/>
  <c r="I60" i="17" s="1"/>
  <c r="G59" i="17"/>
  <c r="I59" i="17" s="1"/>
  <c r="G58" i="17"/>
  <c r="I58" i="17" s="1"/>
  <c r="G57" i="17"/>
  <c r="I57" i="17" s="1"/>
  <c r="G56" i="17"/>
  <c r="I56" i="17" s="1"/>
  <c r="G55" i="17"/>
  <c r="I55" i="17" s="1"/>
  <c r="G54" i="17"/>
  <c r="I54" i="17" s="1"/>
  <c r="G53" i="17"/>
  <c r="I53" i="17" s="1"/>
  <c r="G52" i="17"/>
  <c r="I52" i="17" s="1"/>
  <c r="G51" i="17"/>
  <c r="I51" i="17" s="1"/>
  <c r="G50" i="17"/>
  <c r="I50" i="17" s="1"/>
  <c r="G49" i="17"/>
  <c r="I49" i="17" s="1"/>
  <c r="G48" i="17"/>
  <c r="I48" i="17" s="1"/>
  <c r="G47" i="17"/>
  <c r="I47" i="17" s="1"/>
  <c r="G42" i="17"/>
  <c r="I42" i="17" s="1"/>
  <c r="G41" i="17"/>
  <c r="I41" i="17" s="1"/>
  <c r="G40" i="17"/>
  <c r="I40" i="17" s="1"/>
  <c r="G39" i="17"/>
  <c r="I39" i="17" s="1"/>
  <c r="G38" i="17"/>
  <c r="I38" i="17" s="1"/>
  <c r="G37" i="17"/>
  <c r="I37" i="17" s="1"/>
  <c r="G36" i="17"/>
  <c r="I36" i="17" s="1"/>
  <c r="G35" i="17"/>
  <c r="I35" i="17" s="1"/>
  <c r="G34" i="17"/>
  <c r="I34" i="17" s="1"/>
  <c r="G33" i="17"/>
  <c r="I33" i="17" s="1"/>
  <c r="G32" i="17"/>
  <c r="I32" i="17" s="1"/>
  <c r="G31" i="17"/>
  <c r="I31" i="17" s="1"/>
  <c r="G30" i="17"/>
  <c r="I30" i="17" s="1"/>
  <c r="G29" i="17"/>
  <c r="I29" i="17" s="1"/>
  <c r="G28" i="17"/>
  <c r="I28" i="17" s="1"/>
  <c r="G27" i="17"/>
  <c r="I27" i="17" s="1"/>
  <c r="G26" i="17"/>
  <c r="I26" i="17" s="1"/>
  <c r="G25" i="17"/>
  <c r="I25" i="17" s="1"/>
  <c r="M46" i="16"/>
  <c r="M45" i="16"/>
  <c r="M44" i="16"/>
  <c r="M43" i="16"/>
  <c r="M42" i="16"/>
  <c r="M41" i="16"/>
  <c r="M40" i="16"/>
  <c r="M39" i="16"/>
  <c r="M38" i="16"/>
  <c r="M37" i="16"/>
  <c r="M36" i="16"/>
  <c r="M35" i="16"/>
  <c r="M34" i="16"/>
  <c r="M33" i="16"/>
  <c r="M32" i="16"/>
  <c r="M31" i="16"/>
  <c r="M30" i="16"/>
  <c r="M29" i="16"/>
  <c r="K46" i="16"/>
  <c r="K45" i="16"/>
  <c r="K44" i="16"/>
  <c r="K43" i="16"/>
  <c r="K42" i="16"/>
  <c r="K41" i="16"/>
  <c r="K40" i="16"/>
  <c r="K39" i="16"/>
  <c r="K38" i="16"/>
  <c r="K37" i="16"/>
  <c r="K36" i="16"/>
  <c r="K35" i="16"/>
  <c r="K34" i="16"/>
  <c r="K33" i="16"/>
  <c r="K32" i="16"/>
  <c r="K31" i="16"/>
  <c r="K30" i="16"/>
  <c r="K29" i="16"/>
  <c r="I46" i="16"/>
  <c r="I45" i="16"/>
  <c r="I44" i="16"/>
  <c r="I43" i="16"/>
  <c r="I42" i="16"/>
  <c r="I41" i="16"/>
  <c r="I40" i="16"/>
  <c r="I39" i="16"/>
  <c r="I38" i="16"/>
  <c r="I37" i="16"/>
  <c r="I36" i="16"/>
  <c r="I35" i="16"/>
  <c r="I34" i="16"/>
  <c r="I33" i="16"/>
  <c r="I32" i="16"/>
  <c r="I31" i="16"/>
  <c r="I30" i="16"/>
  <c r="I29" i="16"/>
  <c r="G46" i="16"/>
  <c r="G45" i="16"/>
  <c r="G44" i="16"/>
  <c r="G43" i="16"/>
  <c r="G42" i="16"/>
  <c r="G41" i="16"/>
  <c r="G40" i="16"/>
  <c r="G39" i="16"/>
  <c r="G38" i="16"/>
  <c r="G37" i="16"/>
  <c r="G36" i="16"/>
  <c r="G35" i="16"/>
  <c r="G34" i="16"/>
  <c r="G33" i="16"/>
  <c r="G32" i="16"/>
  <c r="G31" i="16"/>
  <c r="G30" i="16"/>
  <c r="G29" i="16"/>
  <c r="E46" i="16"/>
  <c r="E45" i="16"/>
  <c r="E44" i="16"/>
  <c r="E43" i="16"/>
  <c r="E42" i="16"/>
  <c r="E41" i="16"/>
  <c r="E40" i="16"/>
  <c r="E39" i="16"/>
  <c r="E38" i="16"/>
  <c r="E37" i="16"/>
  <c r="E36" i="16"/>
  <c r="E35" i="16"/>
  <c r="E34" i="16"/>
  <c r="E33" i="16"/>
  <c r="E32" i="16"/>
  <c r="E31" i="16"/>
  <c r="E30" i="16"/>
  <c r="E29" i="16"/>
  <c r="AA25" i="16"/>
  <c r="Y19" i="16"/>
  <c r="Z19" i="16" s="1"/>
  <c r="X24" i="16"/>
  <c r="Y24" i="16" s="1"/>
  <c r="Z24" i="16" s="1"/>
  <c r="X23" i="16"/>
  <c r="Y23" i="16" s="1"/>
  <c r="Z23" i="16" s="1"/>
  <c r="X20" i="16"/>
  <c r="Y20" i="16" s="1"/>
  <c r="Z20" i="16" s="1"/>
  <c r="X19" i="16"/>
  <c r="X16" i="16"/>
  <c r="Y16" i="16" s="1"/>
  <c r="Z16" i="16" s="1"/>
  <c r="X15" i="16"/>
  <c r="Y15" i="16" s="1"/>
  <c r="Z15" i="16" s="1"/>
  <c r="X12" i="16"/>
  <c r="Y12" i="16" s="1"/>
  <c r="Z12" i="16" s="1"/>
  <c r="X11" i="16"/>
  <c r="Y11" i="16" s="1"/>
  <c r="Z11" i="16" s="1"/>
  <c r="X8" i="16"/>
  <c r="Y8" i="16" s="1"/>
  <c r="Z8" i="16" s="1"/>
  <c r="X7" i="16"/>
  <c r="Y7" i="16" s="1"/>
  <c r="Z7" i="16" s="1"/>
  <c r="W25" i="16"/>
  <c r="X22" i="16" s="1"/>
  <c r="Y22" i="16" s="1"/>
  <c r="Z22" i="16" s="1"/>
  <c r="V19" i="16"/>
  <c r="U24" i="16"/>
  <c r="V24" i="16" s="1"/>
  <c r="U23" i="16"/>
  <c r="V23" i="16" s="1"/>
  <c r="U20" i="16"/>
  <c r="V20" i="16" s="1"/>
  <c r="U19" i="16"/>
  <c r="U16" i="16"/>
  <c r="V16" i="16" s="1"/>
  <c r="U15" i="16"/>
  <c r="V15" i="16" s="1"/>
  <c r="U12" i="16"/>
  <c r="V12" i="16" s="1"/>
  <c r="U11" i="16"/>
  <c r="V11" i="16" s="1"/>
  <c r="U8" i="16"/>
  <c r="V8" i="16" s="1"/>
  <c r="U7" i="16"/>
  <c r="V7" i="16" s="1"/>
  <c r="T25" i="16"/>
  <c r="U22" i="16" s="1"/>
  <c r="V22" i="16" s="1"/>
  <c r="R24" i="16"/>
  <c r="S24" i="16" s="1"/>
  <c r="R23" i="16"/>
  <c r="S23" i="16" s="1"/>
  <c r="R20" i="16"/>
  <c r="S20" i="16" s="1"/>
  <c r="R19" i="16"/>
  <c r="S19" i="16" s="1"/>
  <c r="R16" i="16"/>
  <c r="S16" i="16" s="1"/>
  <c r="R15" i="16"/>
  <c r="S15" i="16" s="1"/>
  <c r="R12" i="16"/>
  <c r="S12" i="16" s="1"/>
  <c r="R11" i="16"/>
  <c r="S11" i="16" s="1"/>
  <c r="R8" i="16"/>
  <c r="S8" i="16" s="1"/>
  <c r="S7" i="16"/>
  <c r="Q25" i="16"/>
  <c r="R7" i="16" s="1"/>
  <c r="N25" i="16"/>
  <c r="O23" i="16" s="1"/>
  <c r="P23" i="16" s="1"/>
  <c r="K25" i="16"/>
  <c r="L7" i="16" s="1"/>
  <c r="M174" i="13"/>
  <c r="O94" i="13"/>
  <c r="I95" i="13"/>
  <c r="M29" i="6"/>
  <c r="H98" i="4"/>
  <c r="J76" i="4"/>
  <c r="J74" i="4"/>
  <c r="J66" i="4"/>
  <c r="R9" i="16" l="1"/>
  <c r="S9" i="16" s="1"/>
  <c r="R13" i="16"/>
  <c r="S13" i="16" s="1"/>
  <c r="R17" i="16"/>
  <c r="S17" i="16" s="1"/>
  <c r="R21" i="16"/>
  <c r="S21" i="16" s="1"/>
  <c r="U9" i="16"/>
  <c r="V9" i="16" s="1"/>
  <c r="U13" i="16"/>
  <c r="V13" i="16" s="1"/>
  <c r="U17" i="16"/>
  <c r="V17" i="16" s="1"/>
  <c r="U21" i="16"/>
  <c r="V21" i="16" s="1"/>
  <c r="X9" i="16"/>
  <c r="Y9" i="16" s="1"/>
  <c r="Z9" i="16" s="1"/>
  <c r="X13" i="16"/>
  <c r="Y13" i="16" s="1"/>
  <c r="Z13" i="16" s="1"/>
  <c r="X17" i="16"/>
  <c r="Y17" i="16" s="1"/>
  <c r="Z17" i="16" s="1"/>
  <c r="X21" i="16"/>
  <c r="Y21" i="16" s="1"/>
  <c r="Z21" i="16" s="1"/>
  <c r="O17" i="16"/>
  <c r="P17" i="16" s="1"/>
  <c r="AB17" i="16"/>
  <c r="AC17" i="16" s="1"/>
  <c r="R10" i="16"/>
  <c r="S10" i="16" s="1"/>
  <c r="R14" i="16"/>
  <c r="S14" i="16" s="1"/>
  <c r="R18" i="16"/>
  <c r="S18" i="16" s="1"/>
  <c r="R22" i="16"/>
  <c r="S22" i="16" s="1"/>
  <c r="U10" i="16"/>
  <c r="V10" i="16" s="1"/>
  <c r="U14" i="16"/>
  <c r="V14" i="16" s="1"/>
  <c r="U18" i="16"/>
  <c r="V18" i="16" s="1"/>
  <c r="X10" i="16"/>
  <c r="Y10" i="16" s="1"/>
  <c r="Z10" i="16" s="1"/>
  <c r="X14" i="16"/>
  <c r="Y14" i="16" s="1"/>
  <c r="Z14" i="16" s="1"/>
  <c r="X18" i="16"/>
  <c r="Y18" i="16" s="1"/>
  <c r="Z18" i="16" s="1"/>
  <c r="AB22" i="16"/>
  <c r="AC22" i="16" s="1"/>
  <c r="Q20" i="30"/>
  <c r="AV103" i="35"/>
  <c r="AW108" i="35"/>
  <c r="BA114" i="35"/>
  <c r="BI114" i="35" s="1"/>
  <c r="AT103" i="35"/>
  <c r="BD106" i="35"/>
  <c r="AV110" i="35"/>
  <c r="BF113" i="35"/>
  <c r="AX117" i="35"/>
  <c r="AV106" i="35"/>
  <c r="AX113" i="35"/>
  <c r="AR102" i="35"/>
  <c r="AX107" i="35"/>
  <c r="BB113" i="35"/>
  <c r="AT105" i="35"/>
  <c r="BD108" i="35"/>
  <c r="AV112" i="35"/>
  <c r="BF115" i="35"/>
  <c r="AX119" i="35"/>
  <c r="AX105" i="35"/>
  <c r="AZ112" i="35"/>
  <c r="BB119" i="35"/>
  <c r="AQ112" i="35"/>
  <c r="AU112" i="35"/>
  <c r="AO108" i="35"/>
  <c r="AU113" i="35"/>
  <c r="AY110" i="35"/>
  <c r="BB104" i="35"/>
  <c r="AZ113" i="35"/>
  <c r="BI113" i="35" s="1"/>
  <c r="AY102" i="35"/>
  <c r="AQ109" i="35"/>
  <c r="AV117" i="35"/>
  <c r="AS104" i="35"/>
  <c r="AU108" i="35"/>
  <c r="BI108" i="35" s="1"/>
  <c r="AS112" i="35"/>
  <c r="AW115" i="35"/>
  <c r="AU119" i="35"/>
  <c r="AU106" i="35"/>
  <c r="BA111" i="35"/>
  <c r="BD115" i="35"/>
  <c r="BD104" i="35"/>
  <c r="AO105" i="35"/>
  <c r="AW106" i="35"/>
  <c r="AT118" i="35"/>
  <c r="AY111" i="35"/>
  <c r="BD103" i="35"/>
  <c r="BD105" i="35"/>
  <c r="BA117" i="35"/>
  <c r="AX106" i="35"/>
  <c r="AO113" i="35"/>
  <c r="BC117" i="35"/>
  <c r="BF104" i="35"/>
  <c r="AW111" i="35"/>
  <c r="BC116" i="35"/>
  <c r="BI116" i="35" s="1"/>
  <c r="BB102" i="35"/>
  <c r="AO106" i="35"/>
  <c r="BA108" i="35"/>
  <c r="AU111" i="35"/>
  <c r="AY114" i="35"/>
  <c r="BF116" i="35"/>
  <c r="AZ119" i="35"/>
  <c r="BC105" i="35"/>
  <c r="AZ109" i="35"/>
  <c r="BE112" i="35"/>
  <c r="BB116" i="35"/>
  <c r="AT148" i="35"/>
  <c r="AV155" i="35"/>
  <c r="AP160" i="35"/>
  <c r="AY152" i="35"/>
  <c r="BE157" i="35"/>
  <c r="AV144" i="35"/>
  <c r="BD148" i="35"/>
  <c r="AR154" i="35"/>
  <c r="AZ158" i="35"/>
  <c r="AS157" i="35"/>
  <c r="AR118" i="35"/>
  <c r="AX114" i="35"/>
  <c r="AZ107" i="35"/>
  <c r="AQ117" i="35"/>
  <c r="BC106" i="35"/>
  <c r="BE113" i="35"/>
  <c r="AY108" i="35"/>
  <c r="BA104" i="35"/>
  <c r="BF112" i="35"/>
  <c r="AY103" i="35"/>
  <c r="AQ107" i="35"/>
  <c r="AS111" i="35"/>
  <c r="AO116" i="35"/>
  <c r="AO102" i="35"/>
  <c r="BI102" i="35" s="1"/>
  <c r="AY105" i="35"/>
  <c r="AT110" i="35"/>
  <c r="AW114" i="35"/>
  <c r="AY118" i="35"/>
  <c r="AZ103" i="35"/>
  <c r="AV105" i="35"/>
  <c r="AW107" i="35"/>
  <c r="BD109" i="35"/>
  <c r="BE111" i="35"/>
  <c r="BA113" i="35"/>
  <c r="AP116" i="35"/>
  <c r="AQ118" i="35"/>
  <c r="AS102" i="35"/>
  <c r="AR105" i="35"/>
  <c r="BI105" i="35" s="1"/>
  <c r="AQ108" i="35"/>
  <c r="AX110" i="35"/>
  <c r="AW113" i="35"/>
  <c r="AW116" i="35"/>
  <c r="AQ119" i="35"/>
  <c r="AZ149" i="35"/>
  <c r="AT154" i="35"/>
  <c r="AT158" i="35"/>
  <c r="BD161" i="35"/>
  <c r="AW153" i="35"/>
  <c r="AO157" i="35"/>
  <c r="AY160" i="35"/>
  <c r="AR146" i="35"/>
  <c r="BB149" i="35"/>
  <c r="AT153" i="35"/>
  <c r="BD156" i="35"/>
  <c r="AV160" i="35"/>
  <c r="AP103" i="35"/>
  <c r="BI103" i="35" s="1"/>
  <c r="AZ114" i="35"/>
  <c r="BC109" i="35"/>
  <c r="BE102" i="35"/>
  <c r="BC108" i="35"/>
  <c r="BE115" i="35"/>
  <c r="AS103" i="35"/>
  <c r="AR109" i="35"/>
  <c r="AT116" i="35"/>
  <c r="AS106" i="35"/>
  <c r="BI106" i="35" s="1"/>
  <c r="AP118" i="35"/>
  <c r="AS108" i="35"/>
  <c r="AQ114" i="35"/>
  <c r="AU102" i="35"/>
  <c r="BE105" i="35"/>
  <c r="BE108" i="35"/>
  <c r="BD111" i="35"/>
  <c r="AV115" i="35"/>
  <c r="AU118" i="35"/>
  <c r="AR103" i="35"/>
  <c r="BB106" i="35"/>
  <c r="BA109" i="35"/>
  <c r="BA112" i="35"/>
  <c r="AS116" i="35"/>
  <c r="AR119" i="35"/>
  <c r="AO103" i="35"/>
  <c r="BC104" i="35"/>
  <c r="AT106" i="35"/>
  <c r="BC107" i="35"/>
  <c r="AY109" i="35"/>
  <c r="AO111" i="35"/>
  <c r="AX112" i="35"/>
  <c r="AT114" i="35"/>
  <c r="BC115" i="35"/>
  <c r="AS117" i="35"/>
  <c r="AO119" i="35"/>
  <c r="AX102" i="35"/>
  <c r="BE104" i="35"/>
  <c r="BF106" i="35"/>
  <c r="BB108" i="35"/>
  <c r="AQ111" i="35"/>
  <c r="AR113" i="35"/>
  <c r="AS115" i="35"/>
  <c r="AZ117" i="35"/>
  <c r="AV119" i="35"/>
  <c r="AD12" i="35"/>
  <c r="BC102" i="35"/>
  <c r="AY104" i="35"/>
  <c r="AP106" i="35"/>
  <c r="AY107" i="35"/>
  <c r="AU109" i="35"/>
  <c r="BC110" i="35"/>
  <c r="AT112" i="35"/>
  <c r="AP114" i="35"/>
  <c r="AY115" i="35"/>
  <c r="AO117" i="35"/>
  <c r="BC118" i="35"/>
  <c r="AQ381" i="35"/>
  <c r="AO375" i="35"/>
  <c r="BI375" i="35" s="1"/>
  <c r="AF5" i="35"/>
  <c r="AF20" i="35"/>
  <c r="AV389" i="35"/>
  <c r="AV108" i="35"/>
  <c r="AV116" i="35"/>
  <c r="AV107" i="35"/>
  <c r="BE116" i="35"/>
  <c r="AS105" i="35"/>
  <c r="AO110" i="35"/>
  <c r="BB114" i="35"/>
  <c r="AW119" i="35"/>
  <c r="AZ105" i="35"/>
  <c r="AU110" i="35"/>
  <c r="AQ115" i="35"/>
  <c r="BD119" i="35"/>
  <c r="BF110" i="35"/>
  <c r="AT102" i="35"/>
  <c r="AO107" i="35"/>
  <c r="BC111" i="35"/>
  <c r="AX116" i="35"/>
  <c r="BF102" i="35"/>
  <c r="AU105" i="35"/>
  <c r="BA107" i="35"/>
  <c r="AP110" i="35"/>
  <c r="AW112" i="35"/>
  <c r="BC114" i="35"/>
  <c r="AR117" i="35"/>
  <c r="AY119" i="35"/>
  <c r="BC103" i="35"/>
  <c r="AQ106" i="35"/>
  <c r="AX108" i="35"/>
  <c r="BE110" i="35"/>
  <c r="AS113" i="35"/>
  <c r="AZ115" i="35"/>
  <c r="AO118" i="35"/>
  <c r="AQ102" i="35"/>
  <c r="AU103" i="35"/>
  <c r="AX104" i="35"/>
  <c r="BA105" i="35"/>
  <c r="BE106" i="35"/>
  <c r="AP108" i="35"/>
  <c r="AS109" i="35"/>
  <c r="AW110" i="35"/>
  <c r="BI110" i="35" s="1"/>
  <c r="AZ111" i="35"/>
  <c r="BC112" i="35"/>
  <c r="AO114" i="35"/>
  <c r="AR115" i="35"/>
  <c r="AU116" i="35"/>
  <c r="AY117" i="35"/>
  <c r="BB118" i="35"/>
  <c r="BE119" i="35"/>
  <c r="AQ103" i="35"/>
  <c r="AT104" i="35"/>
  <c r="AW105" i="35"/>
  <c r="BA106" i="35"/>
  <c r="BD107" i="35"/>
  <c r="AO109" i="35"/>
  <c r="AS110" i="35"/>
  <c r="AV111" i="35"/>
  <c r="AY112" i="35"/>
  <c r="BI112" i="35" s="1"/>
  <c r="BC113" i="35"/>
  <c r="BF114" i="35"/>
  <c r="AQ116" i="35"/>
  <c r="AU117" i="35"/>
  <c r="AX118" i="35"/>
  <c r="AD10" i="35"/>
  <c r="AK10" i="35" s="1"/>
  <c r="AD21" i="35"/>
  <c r="AK21" i="35" s="1"/>
  <c r="AD16" i="35"/>
  <c r="AD9" i="35"/>
  <c r="AK9" i="35" s="1"/>
  <c r="AR9" i="35" s="1"/>
  <c r="AV378" i="35"/>
  <c r="BC386" i="35"/>
  <c r="AZ381" i="35"/>
  <c r="AQ383" i="35"/>
  <c r="AG4" i="35"/>
  <c r="AZ392" i="35"/>
  <c r="BB377" i="35"/>
  <c r="AV377" i="35"/>
  <c r="AS389" i="35"/>
  <c r="AW383" i="35"/>
  <c r="BI383" i="35" s="1"/>
  <c r="AX386" i="35"/>
  <c r="AG5" i="35"/>
  <c r="AF4" i="35"/>
  <c r="AS378" i="35"/>
  <c r="AT381" i="35"/>
  <c r="AX384" i="35"/>
  <c r="BI384" i="35" s="1"/>
  <c r="BC392" i="35"/>
  <c r="AO387" i="35"/>
  <c r="AR386" i="35"/>
  <c r="AF6" i="35"/>
  <c r="AF21" i="35"/>
  <c r="AG12" i="35"/>
  <c r="AW392" i="35"/>
  <c r="AY377" i="35"/>
  <c r="AS387" i="35"/>
  <c r="BA379" i="35"/>
  <c r="AT383" i="35"/>
  <c r="AO386" i="35"/>
  <c r="AE21" i="35"/>
  <c r="BD386" i="35"/>
  <c r="AS390" i="35"/>
  <c r="AP390" i="35"/>
  <c r="BB389" i="35"/>
  <c r="AR375" i="35"/>
  <c r="AF13" i="35"/>
  <c r="AF11" i="35"/>
  <c r="AF14" i="35"/>
  <c r="AF9" i="35"/>
  <c r="AE9" i="35"/>
  <c r="AF10" i="35"/>
  <c r="BF381" i="35"/>
  <c r="AU385" i="35"/>
  <c r="AR385" i="35"/>
  <c r="BD384" i="35"/>
  <c r="AS388" i="35"/>
  <c r="AP388" i="35"/>
  <c r="AY378" i="35"/>
  <c r="AQ388" i="35"/>
  <c r="AU390" i="35"/>
  <c r="AY390" i="35"/>
  <c r="AO376" i="35"/>
  <c r="BD375" i="35"/>
  <c r="AX375" i="35"/>
  <c r="BE378" i="35"/>
  <c r="BB378" i="35"/>
  <c r="AD19" i="35"/>
  <c r="AK19" i="35" s="1"/>
  <c r="AE10" i="35"/>
  <c r="AE6" i="35"/>
  <c r="AG9" i="35"/>
  <c r="AF16" i="35"/>
  <c r="AF12" i="35"/>
  <c r="AF17" i="35"/>
  <c r="AF8" i="35"/>
  <c r="AM8" i="35" s="1"/>
  <c r="AP389" i="35"/>
  <c r="BE388" i="35"/>
  <c r="BB388" i="35"/>
  <c r="BI388" i="35" s="1"/>
  <c r="BF391" i="35"/>
  <c r="BC391" i="35"/>
  <c r="AZ391" i="35"/>
  <c r="BA385" i="35"/>
  <c r="AQ376" i="35"/>
  <c r="AU376" i="35"/>
  <c r="BB379" i="35"/>
  <c r="AY379" i="35"/>
  <c r="AV379" i="35"/>
  <c r="AZ382" i="35"/>
  <c r="AW382" i="35"/>
  <c r="AT382" i="35"/>
  <c r="AD13" i="35"/>
  <c r="AK13" i="35" s="1"/>
  <c r="AD18" i="35"/>
  <c r="AK18" i="35" s="1"/>
  <c r="AD11" i="35"/>
  <c r="AK11" i="35" s="1"/>
  <c r="P29" i="35"/>
  <c r="BF308" i="35"/>
  <c r="BI308" i="35" s="1"/>
  <c r="AQ308" i="35"/>
  <c r="AS307" i="35"/>
  <c r="AU306" i="35"/>
  <c r="AW305" i="35"/>
  <c r="AY304" i="35"/>
  <c r="BA303" i="35"/>
  <c r="BI303" i="35" s="1"/>
  <c r="BC302" i="35"/>
  <c r="BE301" i="35"/>
  <c r="AO301" i="35"/>
  <c r="AQ300" i="35"/>
  <c r="AS299" i="35"/>
  <c r="AU298" i="35"/>
  <c r="AW297" i="35"/>
  <c r="AY296" i="35"/>
  <c r="BA295" i="35"/>
  <c r="BC294" i="35"/>
  <c r="BE293" i="35"/>
  <c r="AO293" i="35"/>
  <c r="BC308" i="35"/>
  <c r="BA307" i="35"/>
  <c r="AY306" i="35"/>
  <c r="AS305" i="35"/>
  <c r="AQ304" i="35"/>
  <c r="AO303" i="35"/>
  <c r="BA301" i="35"/>
  <c r="AY300" i="35"/>
  <c r="AW299" i="35"/>
  <c r="BI299" i="35" s="1"/>
  <c r="AQ298" i="35"/>
  <c r="AO297" i="35"/>
  <c r="BE295" i="35"/>
  <c r="AY294" i="35"/>
  <c r="AW293" i="35"/>
  <c r="AU292" i="35"/>
  <c r="AW291" i="35"/>
  <c r="AY308" i="35"/>
  <c r="AW307" i="35"/>
  <c r="AQ306" i="35"/>
  <c r="AO305" i="35"/>
  <c r="BE303" i="35"/>
  <c r="AY302" i="35"/>
  <c r="AW301" i="35"/>
  <c r="AU300" i="35"/>
  <c r="AO299" i="35"/>
  <c r="BE297" i="35"/>
  <c r="BC296" i="35"/>
  <c r="AW295" i="35"/>
  <c r="AU294" i="35"/>
  <c r="AS293" i="35"/>
  <c r="AQ292" i="35"/>
  <c r="AS291" i="35"/>
  <c r="AO307" i="35"/>
  <c r="BC304" i="35"/>
  <c r="AU302" i="35"/>
  <c r="BE299" i="35"/>
  <c r="BA297" i="35"/>
  <c r="AS295" i="35"/>
  <c r="BI295" i="35" s="1"/>
  <c r="BC292" i="35"/>
  <c r="AO291" i="35"/>
  <c r="BI291" i="35" s="1"/>
  <c r="BC306" i="35"/>
  <c r="AU304" i="35"/>
  <c r="AQ302" i="35"/>
  <c r="BA299" i="35"/>
  <c r="AS297" i="35"/>
  <c r="AO295" i="35"/>
  <c r="AY292" i="35"/>
  <c r="AU308" i="35"/>
  <c r="AW303" i="35"/>
  <c r="BC298" i="35"/>
  <c r="AQ294" i="35"/>
  <c r="BE307" i="35"/>
  <c r="BI307" i="35" s="1"/>
  <c r="AS303" i="35"/>
  <c r="AY298" i="35"/>
  <c r="BA293" i="35"/>
  <c r="BE305" i="35"/>
  <c r="AS301" i="35"/>
  <c r="AU296" i="35"/>
  <c r="BE291" i="35"/>
  <c r="AQ296" i="35"/>
  <c r="BC300" i="35"/>
  <c r="BA291" i="35"/>
  <c r="BA305" i="35"/>
  <c r="AT291" i="35"/>
  <c r="AR292" i="35"/>
  <c r="AP293" i="35"/>
  <c r="BF293" i="35"/>
  <c r="BD294" i="35"/>
  <c r="BB295" i="35"/>
  <c r="AZ296" i="35"/>
  <c r="AX297" i="35"/>
  <c r="AV298" i="35"/>
  <c r="BI298" i="35" s="1"/>
  <c r="AT299" i="35"/>
  <c r="AR300" i="35"/>
  <c r="AP301" i="35"/>
  <c r="BF301" i="35"/>
  <c r="BD302" i="35"/>
  <c r="BB303" i="35"/>
  <c r="AZ304" i="35"/>
  <c r="AX305" i="35"/>
  <c r="AV306" i="35"/>
  <c r="AT307" i="35"/>
  <c r="AR308" i="35"/>
  <c r="AQ291" i="35"/>
  <c r="AO292" i="35"/>
  <c r="BE292" i="35"/>
  <c r="BC293" i="35"/>
  <c r="BA294" i="35"/>
  <c r="AY295" i="35"/>
  <c r="AW296" i="35"/>
  <c r="AU297" i="35"/>
  <c r="BI297" i="35" s="1"/>
  <c r="AS298" i="35"/>
  <c r="AQ299" i="35"/>
  <c r="AO300" i="35"/>
  <c r="BE300" i="35"/>
  <c r="BC301" i="35"/>
  <c r="BA302" i="35"/>
  <c r="AY303" i="35"/>
  <c r="AW304" i="35"/>
  <c r="AU305" i="35"/>
  <c r="AS306" i="35"/>
  <c r="AQ307" i="35"/>
  <c r="AO308" i="35"/>
  <c r="BE308" i="35"/>
  <c r="BD291" i="35"/>
  <c r="BB292" i="35"/>
  <c r="AZ293" i="35"/>
  <c r="AX294" i="35"/>
  <c r="AV295" i="35"/>
  <c r="AT296" i="35"/>
  <c r="BI296" i="35" s="1"/>
  <c r="AR297" i="35"/>
  <c r="AP298" i="35"/>
  <c r="BF298" i="35"/>
  <c r="BD299" i="35"/>
  <c r="BB300" i="35"/>
  <c r="AX291" i="35"/>
  <c r="AV292" i="35"/>
  <c r="AT293" i="35"/>
  <c r="AR294" i="35"/>
  <c r="BI294" i="35" s="1"/>
  <c r="AP295" i="35"/>
  <c r="BF295" i="35"/>
  <c r="BD296" i="35"/>
  <c r="BB297" i="35"/>
  <c r="AZ298" i="35"/>
  <c r="AX299" i="35"/>
  <c r="AV300" i="35"/>
  <c r="AT301" i="35"/>
  <c r="AR302" i="35"/>
  <c r="AP303" i="35"/>
  <c r="BF303" i="35"/>
  <c r="BD304" i="35"/>
  <c r="BB305" i="35"/>
  <c r="AZ306" i="35"/>
  <c r="AX307" i="35"/>
  <c r="AV308" i="35"/>
  <c r="AU291" i="35"/>
  <c r="AS292" i="35"/>
  <c r="AQ293" i="35"/>
  <c r="BI293" i="35" s="1"/>
  <c r="AO294" i="35"/>
  <c r="BE294" i="35"/>
  <c r="BC295" i="35"/>
  <c r="BA296" i="35"/>
  <c r="AY297" i="35"/>
  <c r="AW298" i="35"/>
  <c r="AU299" i="35"/>
  <c r="AS300" i="35"/>
  <c r="AQ301" i="35"/>
  <c r="AO302" i="35"/>
  <c r="BE302" i="35"/>
  <c r="BC303" i="35"/>
  <c r="BA304" i="35"/>
  <c r="AY305" i="35"/>
  <c r="AW306" i="35"/>
  <c r="AU307" i="35"/>
  <c r="AS308" i="35"/>
  <c r="AR291" i="35"/>
  <c r="AP292" i="35"/>
  <c r="BI292" i="35" s="1"/>
  <c r="BF292" i="35"/>
  <c r="BD293" i="35"/>
  <c r="BB294" i="35"/>
  <c r="AZ295" i="35"/>
  <c r="AX296" i="35"/>
  <c r="AV297" i="35"/>
  <c r="AT298" i="35"/>
  <c r="AR299" i="35"/>
  <c r="AP300" i="35"/>
  <c r="BF300" i="35"/>
  <c r="BD301" i="35"/>
  <c r="BB302" i="35"/>
  <c r="AZ303" i="35"/>
  <c r="AX304" i="35"/>
  <c r="AV305" i="35"/>
  <c r="AT306" i="35"/>
  <c r="AR307" i="35"/>
  <c r="AP308" i="35"/>
  <c r="BF291" i="35"/>
  <c r="BB293" i="35"/>
  <c r="AX295" i="35"/>
  <c r="AT297" i="35"/>
  <c r="AP299" i="35"/>
  <c r="BD300" i="35"/>
  <c r="AZ302" i="35"/>
  <c r="BI302" i="35" s="1"/>
  <c r="AV304" i="35"/>
  <c r="AR306" i="35"/>
  <c r="BF307" i="35"/>
  <c r="BC291" i="35"/>
  <c r="AY293" i="35"/>
  <c r="AU295" i="35"/>
  <c r="AQ297" i="35"/>
  <c r="BE298" i="35"/>
  <c r="BA300" i="35"/>
  <c r="AW302" i="35"/>
  <c r="AS304" i="35"/>
  <c r="AO306" i="35"/>
  <c r="BC307" i="35"/>
  <c r="AZ291" i="35"/>
  <c r="AV293" i="35"/>
  <c r="AR295" i="35"/>
  <c r="BF296" i="35"/>
  <c r="BB298" i="35"/>
  <c r="AX300" i="35"/>
  <c r="BI300" i="35" s="1"/>
  <c r="AP302" i="35"/>
  <c r="AR303" i="35"/>
  <c r="AT304" i="35"/>
  <c r="AZ305" i="35"/>
  <c r="BB306" i="35"/>
  <c r="BD307" i="35"/>
  <c r="AZ292" i="35"/>
  <c r="AV294" i="35"/>
  <c r="AR296" i="35"/>
  <c r="BF297" i="35"/>
  <c r="BB299" i="35"/>
  <c r="AX301" i="35"/>
  <c r="AT303" i="35"/>
  <c r="AP305" i="35"/>
  <c r="BD306" i="35"/>
  <c r="BI306" i="35" s="1"/>
  <c r="AZ308" i="35"/>
  <c r="AW292" i="35"/>
  <c r="AS294" i="35"/>
  <c r="AO296" i="35"/>
  <c r="BC297" i="35"/>
  <c r="AY299" i="35"/>
  <c r="AU301" i="35"/>
  <c r="AQ303" i="35"/>
  <c r="BE304" i="35"/>
  <c r="BA306" i="35"/>
  <c r="AW308" i="35"/>
  <c r="AT292" i="35"/>
  <c r="AP294" i="35"/>
  <c r="AP291" i="35"/>
  <c r="BD292" i="35"/>
  <c r="AZ294" i="35"/>
  <c r="AV296" i="35"/>
  <c r="AR298" i="35"/>
  <c r="BF299" i="35"/>
  <c r="BB301" i="35"/>
  <c r="AX303" i="35"/>
  <c r="AT305" i="35"/>
  <c r="AP307" i="35"/>
  <c r="BD308" i="35"/>
  <c r="BA292" i="35"/>
  <c r="AW294" i="35"/>
  <c r="AS296" i="35"/>
  <c r="AO298" i="35"/>
  <c r="BC299" i="35"/>
  <c r="AY301" i="35"/>
  <c r="BI301" i="35" s="1"/>
  <c r="AU303" i="35"/>
  <c r="AQ305" i="35"/>
  <c r="BE306" i="35"/>
  <c r="BA308" i="35"/>
  <c r="AX292" i="35"/>
  <c r="AT294" i="35"/>
  <c r="AP296" i="35"/>
  <c r="BD297" i="35"/>
  <c r="AZ299" i="35"/>
  <c r="AV301" i="35"/>
  <c r="AX302" i="35"/>
  <c r="BD303" i="35"/>
  <c r="BF304" i="35"/>
  <c r="AP306" i="35"/>
  <c r="AV307" i="35"/>
  <c r="AX308" i="35"/>
  <c r="AX293" i="35"/>
  <c r="AZ300" i="35"/>
  <c r="BB307" i="35"/>
  <c r="BE296" i="35"/>
  <c r="AO304" i="35"/>
  <c r="AR293" i="35"/>
  <c r="AZ297" i="35"/>
  <c r="AR301" i="35"/>
  <c r="AV303" i="35"/>
  <c r="BD305" i="35"/>
  <c r="AT308" i="35"/>
  <c r="AT295" i="35"/>
  <c r="AV302" i="35"/>
  <c r="AY291" i="35"/>
  <c r="BA298" i="35"/>
  <c r="BC305" i="35"/>
  <c r="BI305" i="35" s="1"/>
  <c r="BF294" i="35"/>
  <c r="AX298" i="35"/>
  <c r="AZ301" i="35"/>
  <c r="AP304" i="35"/>
  <c r="AX306" i="35"/>
  <c r="BB308" i="35"/>
  <c r="AP297" i="35"/>
  <c r="AR304" i="35"/>
  <c r="AU293" i="35"/>
  <c r="AW300" i="35"/>
  <c r="AY307" i="35"/>
  <c r="BD295" i="35"/>
  <c r="AV299" i="35"/>
  <c r="AT302" i="35"/>
  <c r="BB304" i="35"/>
  <c r="BI304" i="35" s="1"/>
  <c r="BF306" i="35"/>
  <c r="BF305" i="35"/>
  <c r="BB296" i="35"/>
  <c r="AZ307" i="35"/>
  <c r="AV291" i="35"/>
  <c r="AQ295" i="35"/>
  <c r="AT300" i="35"/>
  <c r="BD298" i="35"/>
  <c r="AR305" i="35"/>
  <c r="BB291" i="35"/>
  <c r="AS302" i="35"/>
  <c r="BF302" i="35"/>
  <c r="Q30" i="35"/>
  <c r="AE14" i="35"/>
  <c r="AE5" i="35"/>
  <c r="AE15" i="35"/>
  <c r="AE18" i="35"/>
  <c r="AE8" i="35"/>
  <c r="AL8" i="35" s="1"/>
  <c r="AE12" i="35"/>
  <c r="BF413" i="35"/>
  <c r="BI413" i="35" s="1"/>
  <c r="AU413" i="35"/>
  <c r="BB412" i="35"/>
  <c r="AT412" i="35"/>
  <c r="BD411" i="35"/>
  <c r="BI411" i="35" s="1"/>
  <c r="AV411" i="35"/>
  <c r="AQ413" i="35"/>
  <c r="BA412" i="35"/>
  <c r="AS412" i="35"/>
  <c r="BC411" i="35"/>
  <c r="AY413" i="35"/>
  <c r="AW412" i="35"/>
  <c r="AY411" i="35"/>
  <c r="BF410" i="35"/>
  <c r="AX410" i="35"/>
  <c r="AP410" i="35"/>
  <c r="AZ409" i="35"/>
  <c r="AR409" i="35"/>
  <c r="BB408" i="35"/>
  <c r="AT408" i="35"/>
  <c r="BD407" i="35"/>
  <c r="AV407" i="35"/>
  <c r="BF406" i="35"/>
  <c r="AX406" i="35"/>
  <c r="AP406" i="35"/>
  <c r="AZ405" i="35"/>
  <c r="AR405" i="35"/>
  <c r="BB404" i="35"/>
  <c r="AT404" i="35"/>
  <c r="BD403" i="35"/>
  <c r="AV403" i="35"/>
  <c r="BI403" i="35" s="1"/>
  <c r="BF402" i="35"/>
  <c r="AX402" i="35"/>
  <c r="AP402" i="35"/>
  <c r="AZ401" i="35"/>
  <c r="AR401" i="35"/>
  <c r="BB400" i="35"/>
  <c r="AT400" i="35"/>
  <c r="BD399" i="35"/>
  <c r="AV399" i="35"/>
  <c r="BF398" i="35"/>
  <c r="AX398" i="35"/>
  <c r="AP398" i="35"/>
  <c r="AZ397" i="35"/>
  <c r="AR397" i="35"/>
  <c r="BB396" i="35"/>
  <c r="AT396" i="35"/>
  <c r="BF412" i="35"/>
  <c r="AP412" i="35"/>
  <c r="AU411" i="35"/>
  <c r="BE410" i="35"/>
  <c r="AW410" i="35"/>
  <c r="AO410" i="35"/>
  <c r="AY409" i="35"/>
  <c r="AQ409" i="35"/>
  <c r="BA408" i="35"/>
  <c r="BI408" i="35" s="1"/>
  <c r="AS408" i="35"/>
  <c r="BC407" i="35"/>
  <c r="AU407" i="35"/>
  <c r="BE406" i="35"/>
  <c r="AW406" i="35"/>
  <c r="AO406" i="35"/>
  <c r="AY405" i="35"/>
  <c r="AQ405" i="35"/>
  <c r="BA404" i="35"/>
  <c r="AS404" i="35"/>
  <c r="BC403" i="35"/>
  <c r="AU403" i="35"/>
  <c r="BE402" i="35"/>
  <c r="AW402" i="35"/>
  <c r="AO402" i="35"/>
  <c r="AY401" i="35"/>
  <c r="AQ401" i="35"/>
  <c r="BA400" i="35"/>
  <c r="AS400" i="35"/>
  <c r="BI400" i="35" s="1"/>
  <c r="BC399" i="35"/>
  <c r="AU399" i="35"/>
  <c r="BE398" i="35"/>
  <c r="AW398" i="35"/>
  <c r="AO398" i="35"/>
  <c r="AY397" i="35"/>
  <c r="AQ397" i="35"/>
  <c r="BA396" i="35"/>
  <c r="AS396" i="35"/>
  <c r="AO412" i="35"/>
  <c r="BB410" i="35"/>
  <c r="BD409" i="35"/>
  <c r="BF408" i="35"/>
  <c r="AP408" i="35"/>
  <c r="AR407" i="35"/>
  <c r="AT406" i="35"/>
  <c r="AV405" i="35"/>
  <c r="AX404" i="35"/>
  <c r="AZ403" i="35"/>
  <c r="BB402" i="35"/>
  <c r="BD401" i="35"/>
  <c r="BF400" i="35"/>
  <c r="AP400" i="35"/>
  <c r="AR399" i="35"/>
  <c r="BI399" i="35" s="1"/>
  <c r="AT398" i="35"/>
  <c r="AV397" i="35"/>
  <c r="AX396" i="35"/>
  <c r="BC413" i="35"/>
  <c r="AZ411" i="35"/>
  <c r="BA410" i="35"/>
  <c r="BC409" i="35"/>
  <c r="BE408" i="35"/>
  <c r="AO408" i="35"/>
  <c r="AQ407" i="35"/>
  <c r="AS406" i="35"/>
  <c r="AU405" i="35"/>
  <c r="AW404" i="35"/>
  <c r="BI404" i="35" s="1"/>
  <c r="AY403" i="35"/>
  <c r="BA402" i="35"/>
  <c r="BC401" i="35"/>
  <c r="BE400" i="35"/>
  <c r="AO400" i="35"/>
  <c r="AQ399" i="35"/>
  <c r="AS398" i="35"/>
  <c r="AU397" i="35"/>
  <c r="AW396" i="35"/>
  <c r="AQ411" i="35"/>
  <c r="AU409" i="35"/>
  <c r="AY407" i="35"/>
  <c r="BC405" i="35"/>
  <c r="AO404" i="35"/>
  <c r="AS402" i="35"/>
  <c r="AW400" i="35"/>
  <c r="BA398" i="35"/>
  <c r="BE396" i="35"/>
  <c r="BE412" i="35"/>
  <c r="BI412" i="35" s="1"/>
  <c r="AT410" i="35"/>
  <c r="AX408" i="35"/>
  <c r="BB406" i="35"/>
  <c r="BF404" i="35"/>
  <c r="AR403" i="35"/>
  <c r="AV401" i="35"/>
  <c r="AZ399" i="35"/>
  <c r="BD397" i="35"/>
  <c r="AP396" i="35"/>
  <c r="AV409" i="35"/>
  <c r="BD405" i="35"/>
  <c r="AT402" i="35"/>
  <c r="BB398" i="35"/>
  <c r="AX412" i="35"/>
  <c r="AW408" i="35"/>
  <c r="BE404" i="35"/>
  <c r="AU401" i="35"/>
  <c r="BC397" i="35"/>
  <c r="AR411" i="35"/>
  <c r="AZ407" i="35"/>
  <c r="BI407" i="35" s="1"/>
  <c r="AP404" i="35"/>
  <c r="AX400" i="35"/>
  <c r="BF396" i="35"/>
  <c r="AQ403" i="35"/>
  <c r="AS410" i="35"/>
  <c r="BA406" i="35"/>
  <c r="AY399" i="35"/>
  <c r="AO396" i="35"/>
  <c r="BI396" i="35" s="1"/>
  <c r="AR413" i="35"/>
  <c r="AQ396" i="35"/>
  <c r="AO397" i="35"/>
  <c r="BE397" i="35"/>
  <c r="BC398" i="35"/>
  <c r="BA399" i="35"/>
  <c r="AY400" i="35"/>
  <c r="AW401" i="35"/>
  <c r="AU402" i="35"/>
  <c r="BI402" i="35" s="1"/>
  <c r="AS403" i="35"/>
  <c r="AQ404" i="35"/>
  <c r="AO405" i="35"/>
  <c r="BE405" i="35"/>
  <c r="BC406" i="35"/>
  <c r="BA407" i="35"/>
  <c r="AY408" i="35"/>
  <c r="AW409" i="35"/>
  <c r="AU410" i="35"/>
  <c r="AS411" i="35"/>
  <c r="AQ412" i="35"/>
  <c r="AO413" i="35"/>
  <c r="BE413" i="35"/>
  <c r="BD396" i="35"/>
  <c r="BB397" i="35"/>
  <c r="AZ398" i="35"/>
  <c r="AX399" i="35"/>
  <c r="AV400" i="35"/>
  <c r="AT401" i="35"/>
  <c r="BI401" i="35" s="1"/>
  <c r="AR402" i="35"/>
  <c r="AP403" i="35"/>
  <c r="BF403" i="35"/>
  <c r="BD404" i="35"/>
  <c r="BB405" i="35"/>
  <c r="AZ406" i="35"/>
  <c r="AX407" i="35"/>
  <c r="AV408" i="35"/>
  <c r="AT409" i="35"/>
  <c r="AR410" i="35"/>
  <c r="AP411" i="35"/>
  <c r="BF411" i="35"/>
  <c r="BD412" i="35"/>
  <c r="BB413" i="35"/>
  <c r="AV413" i="35"/>
  <c r="AU396" i="35"/>
  <c r="AS397" i="35"/>
  <c r="AQ398" i="35"/>
  <c r="BI398" i="35" s="1"/>
  <c r="AO399" i="35"/>
  <c r="BE399" i="35"/>
  <c r="BC400" i="35"/>
  <c r="BA401" i="35"/>
  <c r="AY402" i="35"/>
  <c r="AW403" i="35"/>
  <c r="AU404" i="35"/>
  <c r="AS405" i="35"/>
  <c r="AQ406" i="35"/>
  <c r="AO407" i="35"/>
  <c r="BE407" i="35"/>
  <c r="BC408" i="35"/>
  <c r="BA409" i="35"/>
  <c r="AY410" i="35"/>
  <c r="AW411" i="35"/>
  <c r="AU412" i="35"/>
  <c r="AS413" i="35"/>
  <c r="AR396" i="35"/>
  <c r="AP397" i="35"/>
  <c r="BI397" i="35" s="1"/>
  <c r="BF397" i="35"/>
  <c r="BD398" i="35"/>
  <c r="BB399" i="35"/>
  <c r="AZ400" i="35"/>
  <c r="AX401" i="35"/>
  <c r="AV402" i="35"/>
  <c r="AT403" i="35"/>
  <c r="AR404" i="35"/>
  <c r="AP405" i="35"/>
  <c r="BF405" i="35"/>
  <c r="BD406" i="35"/>
  <c r="BB407" i="35"/>
  <c r="AZ408" i="35"/>
  <c r="AX409" i="35"/>
  <c r="AV410" i="35"/>
  <c r="AT411" i="35"/>
  <c r="AR412" i="35"/>
  <c r="AP413" i="35"/>
  <c r="AY396" i="35"/>
  <c r="AU398" i="35"/>
  <c r="AQ400" i="35"/>
  <c r="BE401" i="35"/>
  <c r="BA403" i="35"/>
  <c r="AW405" i="35"/>
  <c r="AS407" i="35"/>
  <c r="AO409" i="35"/>
  <c r="BC410" i="35"/>
  <c r="BI410" i="35" s="1"/>
  <c r="AY412" i="35"/>
  <c r="AV396" i="35"/>
  <c r="AR398" i="35"/>
  <c r="BF399" i="35"/>
  <c r="BB401" i="35"/>
  <c r="AX403" i="35"/>
  <c r="AT405" i="35"/>
  <c r="AP407" i="35"/>
  <c r="BD408" i="35"/>
  <c r="AZ410" i="35"/>
  <c r="AV412" i="35"/>
  <c r="BC396" i="35"/>
  <c r="AY398" i="35"/>
  <c r="AU400" i="35"/>
  <c r="AQ402" i="35"/>
  <c r="BE403" i="35"/>
  <c r="BA405" i="35"/>
  <c r="AW407" i="35"/>
  <c r="AS409" i="35"/>
  <c r="AO411" i="35"/>
  <c r="BC412" i="35"/>
  <c r="AZ396" i="35"/>
  <c r="AV398" i="35"/>
  <c r="AR400" i="35"/>
  <c r="BF401" i="35"/>
  <c r="BB403" i="35"/>
  <c r="AX405" i="35"/>
  <c r="BI405" i="35" s="1"/>
  <c r="AT407" i="35"/>
  <c r="AP409" i="35"/>
  <c r="BD410" i="35"/>
  <c r="AZ412" i="35"/>
  <c r="AZ413" i="35"/>
  <c r="AW397" i="35"/>
  <c r="AS399" i="35"/>
  <c r="AO401" i="35"/>
  <c r="BC402" i="35"/>
  <c r="AY404" i="35"/>
  <c r="AU406" i="35"/>
  <c r="AQ408" i="35"/>
  <c r="BE409" i="35"/>
  <c r="BA411" i="35"/>
  <c r="AW413" i="35"/>
  <c r="AT397" i="35"/>
  <c r="AP399" i="35"/>
  <c r="BD400" i="35"/>
  <c r="AZ402" i="35"/>
  <c r="AV404" i="35"/>
  <c r="AR406" i="35"/>
  <c r="BF407" i="35"/>
  <c r="BB409" i="35"/>
  <c r="BI409" i="35" s="1"/>
  <c r="AX411" i="35"/>
  <c r="AT413" i="35"/>
  <c r="AW399" i="35"/>
  <c r="AY406" i="35"/>
  <c r="BI406" i="35" s="1"/>
  <c r="BA413" i="35"/>
  <c r="BD402" i="35"/>
  <c r="BF409" i="35"/>
  <c r="AS401" i="35"/>
  <c r="AU408" i="35"/>
  <c r="AX397" i="35"/>
  <c r="AZ404" i="35"/>
  <c r="BB411" i="35"/>
  <c r="BD413" i="35"/>
  <c r="AO403" i="35"/>
  <c r="AQ410" i="35"/>
  <c r="AT399" i="35"/>
  <c r="AV406" i="35"/>
  <c r="AX413" i="35"/>
  <c r="BA397" i="35"/>
  <c r="AR408" i="35"/>
  <c r="BC404" i="35"/>
  <c r="AP401" i="35"/>
  <c r="BE411" i="35"/>
  <c r="BF329" i="35"/>
  <c r="BI329" i="35" s="1"/>
  <c r="BC329" i="35"/>
  <c r="BE328" i="35"/>
  <c r="BI328" i="35" s="1"/>
  <c r="AO328" i="35"/>
  <c r="AQ327" i="35"/>
  <c r="AS326" i="35"/>
  <c r="AU325" i="35"/>
  <c r="AW324" i="35"/>
  <c r="AY323" i="35"/>
  <c r="BA322" i="35"/>
  <c r="BC321" i="35"/>
  <c r="BE320" i="35"/>
  <c r="AO320" i="35"/>
  <c r="AQ319" i="35"/>
  <c r="AS318" i="35"/>
  <c r="AU317" i="35"/>
  <c r="AW316" i="35"/>
  <c r="AY315" i="35"/>
  <c r="BA314" i="35"/>
  <c r="BC313" i="35"/>
  <c r="BE312" i="35"/>
  <c r="AO312" i="35"/>
  <c r="BI312" i="35" s="1"/>
  <c r="BA328" i="35"/>
  <c r="AY327" i="35"/>
  <c r="AW326" i="35"/>
  <c r="AQ325" i="35"/>
  <c r="AO324" i="35"/>
  <c r="BE322" i="35"/>
  <c r="AY321" i="35"/>
  <c r="AW320" i="35"/>
  <c r="BI320" i="35" s="1"/>
  <c r="AU319" i="35"/>
  <c r="AO318" i="35"/>
  <c r="BE316" i="35"/>
  <c r="BC315" i="35"/>
  <c r="AW314" i="35"/>
  <c r="AU313" i="35"/>
  <c r="AS312" i="35"/>
  <c r="AY329" i="35"/>
  <c r="AW328" i="35"/>
  <c r="AU327" i="35"/>
  <c r="AO326" i="35"/>
  <c r="BE324" i="35"/>
  <c r="BC323" i="35"/>
  <c r="AW322" i="35"/>
  <c r="AU321" i="35"/>
  <c r="AS320" i="35"/>
  <c r="BE318" i="35"/>
  <c r="BC317" i="35"/>
  <c r="BA316" i="35"/>
  <c r="AU315" i="35"/>
  <c r="AS314" i="35"/>
  <c r="AQ313" i="35"/>
  <c r="AS328" i="35"/>
  <c r="BC325" i="35"/>
  <c r="AU323" i="35"/>
  <c r="AQ321" i="35"/>
  <c r="BA318" i="35"/>
  <c r="AS316" i="35"/>
  <c r="BI316" i="35" s="1"/>
  <c r="AO314" i="35"/>
  <c r="BC327" i="35"/>
  <c r="AY325" i="35"/>
  <c r="AQ323" i="35"/>
  <c r="BA320" i="35"/>
  <c r="AW318" i="35"/>
  <c r="AO316" i="35"/>
  <c r="AY313" i="35"/>
  <c r="BE326" i="35"/>
  <c r="AS322" i="35"/>
  <c r="AY317" i="35"/>
  <c r="BA312" i="35"/>
  <c r="BA326" i="35"/>
  <c r="AO322" i="35"/>
  <c r="AQ317" i="35"/>
  <c r="AW312" i="35"/>
  <c r="AU329" i="35"/>
  <c r="BA324" i="35"/>
  <c r="BI324" i="35" s="1"/>
  <c r="BC319" i="35"/>
  <c r="AQ315" i="35"/>
  <c r="AQ329" i="35"/>
  <c r="AY319" i="35"/>
  <c r="AS324" i="35"/>
  <c r="BE314" i="35"/>
  <c r="AX312" i="35"/>
  <c r="AV313" i="35"/>
  <c r="AT314" i="35"/>
  <c r="AR315" i="35"/>
  <c r="BI315" i="35" s="1"/>
  <c r="AP316" i="35"/>
  <c r="BF316" i="35"/>
  <c r="BD317" i="35"/>
  <c r="BB318" i="35"/>
  <c r="AZ319" i="35"/>
  <c r="AX320" i="35"/>
  <c r="AV321" i="35"/>
  <c r="AT322" i="35"/>
  <c r="AR323" i="35"/>
  <c r="AP324" i="35"/>
  <c r="BF324" i="35"/>
  <c r="BD325" i="35"/>
  <c r="BB326" i="35"/>
  <c r="AZ327" i="35"/>
  <c r="AX328" i="35"/>
  <c r="AV329" i="35"/>
  <c r="AU312" i="35"/>
  <c r="AS313" i="35"/>
  <c r="AQ314" i="35"/>
  <c r="BI314" i="35" s="1"/>
  <c r="AO315" i="35"/>
  <c r="BE315" i="35"/>
  <c r="BC316" i="35"/>
  <c r="BA317" i="35"/>
  <c r="AY318" i="35"/>
  <c r="AW319" i="35"/>
  <c r="AU320" i="35"/>
  <c r="AS321" i="35"/>
  <c r="AQ322" i="35"/>
  <c r="AO323" i="35"/>
  <c r="BE323" i="35"/>
  <c r="BC324" i="35"/>
  <c r="BA325" i="35"/>
  <c r="AY326" i="35"/>
  <c r="AW327" i="35"/>
  <c r="AU328" i="35"/>
  <c r="AS329" i="35"/>
  <c r="AR312" i="35"/>
  <c r="AP313" i="35"/>
  <c r="BI313" i="35" s="1"/>
  <c r="BF313" i="35"/>
  <c r="BD314" i="35"/>
  <c r="BB315" i="35"/>
  <c r="AZ316" i="35"/>
  <c r="AX317" i="35"/>
  <c r="AV318" i="35"/>
  <c r="AT319" i="35"/>
  <c r="AR320" i="35"/>
  <c r="AP321" i="35"/>
  <c r="BF321" i="35"/>
  <c r="BD322" i="35"/>
  <c r="BB323" i="35"/>
  <c r="AZ324" i="35"/>
  <c r="AX325" i="35"/>
  <c r="AV326" i="35"/>
  <c r="AT327" i="35"/>
  <c r="AR328" i="35"/>
  <c r="AP329" i="35"/>
  <c r="BB312" i="35"/>
  <c r="AZ313" i="35"/>
  <c r="AX314" i="35"/>
  <c r="AV315" i="35"/>
  <c r="AT316" i="35"/>
  <c r="AR317" i="35"/>
  <c r="AP318" i="35"/>
  <c r="BF318" i="35"/>
  <c r="BD319" i="35"/>
  <c r="BB320" i="35"/>
  <c r="AZ321" i="35"/>
  <c r="AX322" i="35"/>
  <c r="AV323" i="35"/>
  <c r="AT324" i="35"/>
  <c r="AR325" i="35"/>
  <c r="AP326" i="35"/>
  <c r="BF326" i="35"/>
  <c r="BD327" i="35"/>
  <c r="BI327" i="35" s="1"/>
  <c r="BB328" i="35"/>
  <c r="AZ329" i="35"/>
  <c r="AY312" i="35"/>
  <c r="AW313" i="35"/>
  <c r="AU314" i="35"/>
  <c r="AS315" i="35"/>
  <c r="AQ316" i="35"/>
  <c r="AO317" i="35"/>
  <c r="BE317" i="35"/>
  <c r="BC318" i="35"/>
  <c r="BA319" i="35"/>
  <c r="AY320" i="35"/>
  <c r="AW321" i="35"/>
  <c r="AU322" i="35"/>
  <c r="AS323" i="35"/>
  <c r="AQ324" i="35"/>
  <c r="AO325" i="35"/>
  <c r="BE325" i="35"/>
  <c r="BC326" i="35"/>
  <c r="BI326" i="35" s="1"/>
  <c r="BA327" i="35"/>
  <c r="AY328" i="35"/>
  <c r="AW329" i="35"/>
  <c r="AV312" i="35"/>
  <c r="AT313" i="35"/>
  <c r="AR314" i="35"/>
  <c r="AP315" i="35"/>
  <c r="BF315" i="35"/>
  <c r="BD316" i="35"/>
  <c r="BB317" i="35"/>
  <c r="AZ318" i="35"/>
  <c r="AX319" i="35"/>
  <c r="AV320" i="35"/>
  <c r="AT321" i="35"/>
  <c r="AR322" i="35"/>
  <c r="AP323" i="35"/>
  <c r="BF323" i="35"/>
  <c r="BD324" i="35"/>
  <c r="BB325" i="35"/>
  <c r="BI325" i="35" s="1"/>
  <c r="AZ326" i="35"/>
  <c r="AX327" i="35"/>
  <c r="AV328" i="35"/>
  <c r="AT329" i="35"/>
  <c r="AR313" i="35"/>
  <c r="BF314" i="35"/>
  <c r="BB316" i="35"/>
  <c r="AX318" i="35"/>
  <c r="AT320" i="35"/>
  <c r="AP322" i="35"/>
  <c r="BD323" i="35"/>
  <c r="AZ325" i="35"/>
  <c r="AV327" i="35"/>
  <c r="AR329" i="35"/>
  <c r="AO313" i="35"/>
  <c r="BC314" i="35"/>
  <c r="AY316" i="35"/>
  <c r="AU318" i="35"/>
  <c r="BI318" i="35" s="1"/>
  <c r="AQ320" i="35"/>
  <c r="BE321" i="35"/>
  <c r="BA323" i="35"/>
  <c r="AW325" i="35"/>
  <c r="AS327" i="35"/>
  <c r="AO329" i="35"/>
  <c r="BD312" i="35"/>
  <c r="AZ314" i="35"/>
  <c r="AV316" i="35"/>
  <c r="AR318" i="35"/>
  <c r="BF319" i="35"/>
  <c r="BB321" i="35"/>
  <c r="AX323" i="35"/>
  <c r="AT325" i="35"/>
  <c r="AP327" i="35"/>
  <c r="BD328" i="35"/>
  <c r="AP312" i="35"/>
  <c r="BD313" i="35"/>
  <c r="AZ315" i="35"/>
  <c r="AV317" i="35"/>
  <c r="AR319" i="35"/>
  <c r="BF320" i="35"/>
  <c r="BB322" i="35"/>
  <c r="AX324" i="35"/>
  <c r="AT326" i="35"/>
  <c r="AP328" i="35"/>
  <c r="BD329" i="35"/>
  <c r="BA313" i="35"/>
  <c r="AW315" i="35"/>
  <c r="AS317" i="35"/>
  <c r="AO319" i="35"/>
  <c r="BC320" i="35"/>
  <c r="AY322" i="35"/>
  <c r="BI322" i="35" s="1"/>
  <c r="AU324" i="35"/>
  <c r="AQ326" i="35"/>
  <c r="BE327" i="35"/>
  <c r="BA329" i="35"/>
  <c r="AX313" i="35"/>
  <c r="AT315" i="35"/>
  <c r="AP317" i="35"/>
  <c r="BD318" i="35"/>
  <c r="AZ320" i="35"/>
  <c r="AV322" i="35"/>
  <c r="AR324" i="35"/>
  <c r="BF325" i="35"/>
  <c r="BB327" i="35"/>
  <c r="AX329" i="35"/>
  <c r="AT312" i="35"/>
  <c r="AP314" i="35"/>
  <c r="BD315" i="35"/>
  <c r="AZ317" i="35"/>
  <c r="AV319" i="35"/>
  <c r="BI319" i="35" s="1"/>
  <c r="AR321" i="35"/>
  <c r="BF322" i="35"/>
  <c r="BB324" i="35"/>
  <c r="AX326" i="35"/>
  <c r="AT328" i="35"/>
  <c r="AQ312" i="35"/>
  <c r="BE313" i="35"/>
  <c r="BA315" i="35"/>
  <c r="AW317" i="35"/>
  <c r="AS319" i="35"/>
  <c r="AO321" i="35"/>
  <c r="BC322" i="35"/>
  <c r="AY324" i="35"/>
  <c r="AU326" i="35"/>
  <c r="AQ328" i="35"/>
  <c r="BE329" i="35"/>
  <c r="BB313" i="35"/>
  <c r="AX315" i="35"/>
  <c r="AT317" i="35"/>
  <c r="BI317" i="35" s="1"/>
  <c r="AP319" i="35"/>
  <c r="BD320" i="35"/>
  <c r="AZ322" i="35"/>
  <c r="AV324" i="35"/>
  <c r="AR326" i="35"/>
  <c r="BF327" i="35"/>
  <c r="BB329" i="35"/>
  <c r="AX316" i="35"/>
  <c r="AZ323" i="35"/>
  <c r="BI323" i="35" s="1"/>
  <c r="BC312" i="35"/>
  <c r="BE319" i="35"/>
  <c r="AO327" i="35"/>
  <c r="AR316" i="35"/>
  <c r="AT323" i="35"/>
  <c r="AT318" i="35"/>
  <c r="AV325" i="35"/>
  <c r="AY314" i="35"/>
  <c r="BA321" i="35"/>
  <c r="BC328" i="35"/>
  <c r="BF317" i="35"/>
  <c r="AP325" i="35"/>
  <c r="BF312" i="35"/>
  <c r="AP320" i="35"/>
  <c r="AR327" i="35"/>
  <c r="AU316" i="35"/>
  <c r="AW323" i="35"/>
  <c r="AZ312" i="35"/>
  <c r="BB319" i="35"/>
  <c r="BD326" i="35"/>
  <c r="BD321" i="35"/>
  <c r="AV314" i="35"/>
  <c r="BB314" i="35"/>
  <c r="BF328" i="35"/>
  <c r="AX321" i="35"/>
  <c r="BI321" i="35" s="1"/>
  <c r="AS325" i="35"/>
  <c r="AQ318" i="35"/>
  <c r="AZ328" i="35"/>
  <c r="AP59" i="35"/>
  <c r="AR59" i="35"/>
  <c r="AZ59" i="35"/>
  <c r="AP60" i="35"/>
  <c r="BI60" i="35" s="1"/>
  <c r="AX60" i="35"/>
  <c r="BF60" i="35"/>
  <c r="AV61" i="35"/>
  <c r="BD61" i="35"/>
  <c r="AT62" i="35"/>
  <c r="BB62" i="35"/>
  <c r="AR63" i="35"/>
  <c r="AZ63" i="35"/>
  <c r="AP64" i="35"/>
  <c r="AX64" i="35"/>
  <c r="BF64" i="35"/>
  <c r="AV65" i="35"/>
  <c r="BD65" i="35"/>
  <c r="AT66" i="35"/>
  <c r="BB66" i="35"/>
  <c r="AR67" i="35"/>
  <c r="AZ67" i="35"/>
  <c r="AP68" i="35"/>
  <c r="AX68" i="35"/>
  <c r="BI68" i="35" s="1"/>
  <c r="BF68" i="35"/>
  <c r="AV69" i="35"/>
  <c r="BD69" i="35"/>
  <c r="AT70" i="35"/>
  <c r="BB70" i="35"/>
  <c r="AR71" i="35"/>
  <c r="AZ71" i="35"/>
  <c r="AP72" i="35"/>
  <c r="AX72" i="35"/>
  <c r="BF72" i="35"/>
  <c r="AV73" i="35"/>
  <c r="BD73" i="35"/>
  <c r="AT74" i="35"/>
  <c r="BB74" i="35"/>
  <c r="AR75" i="35"/>
  <c r="AZ75" i="35"/>
  <c r="AP76" i="35"/>
  <c r="AX76" i="35"/>
  <c r="BF76" i="35"/>
  <c r="BI76" i="35" s="1"/>
  <c r="AS59" i="35"/>
  <c r="BA59" i="35"/>
  <c r="AQ60" i="35"/>
  <c r="AY60" i="35"/>
  <c r="AO61" i="35"/>
  <c r="AW61" i="35"/>
  <c r="BE61" i="35"/>
  <c r="AU62" i="35"/>
  <c r="BC62" i="35"/>
  <c r="AS63" i="35"/>
  <c r="BI63" i="35" s="1"/>
  <c r="BA63" i="35"/>
  <c r="AQ64" i="35"/>
  <c r="AY64" i="35"/>
  <c r="AO65" i="35"/>
  <c r="AW65" i="35"/>
  <c r="BE65" i="35"/>
  <c r="AU66" i="35"/>
  <c r="BC66" i="35"/>
  <c r="AS67" i="35"/>
  <c r="BA67" i="35"/>
  <c r="AQ68" i="35"/>
  <c r="AY68" i="35"/>
  <c r="AO69" i="35"/>
  <c r="AW69" i="35"/>
  <c r="BE69" i="35"/>
  <c r="AU70" i="35"/>
  <c r="BC70" i="35"/>
  <c r="AS71" i="35"/>
  <c r="BA71" i="35"/>
  <c r="BI71" i="35" s="1"/>
  <c r="AQ72" i="35"/>
  <c r="AY72" i="35"/>
  <c r="AO73" i="35"/>
  <c r="AW73" i="35"/>
  <c r="BE73" i="35"/>
  <c r="AU74" i="35"/>
  <c r="BC74" i="35"/>
  <c r="AS75" i="35"/>
  <c r="BA75" i="35"/>
  <c r="AQ76" i="35"/>
  <c r="AY76" i="35"/>
  <c r="AO59" i="35"/>
  <c r="BI59" i="35" s="1"/>
  <c r="BE59" i="35"/>
  <c r="BC60" i="35"/>
  <c r="BA61" i="35"/>
  <c r="AY62" i="35"/>
  <c r="AW63" i="35"/>
  <c r="AU64" i="35"/>
  <c r="AS65" i="35"/>
  <c r="AQ66" i="35"/>
  <c r="AO67" i="35"/>
  <c r="BE67" i="35"/>
  <c r="BC68" i="35"/>
  <c r="BA69" i="35"/>
  <c r="AY70" i="35"/>
  <c r="AW71" i="35"/>
  <c r="AU72" i="35"/>
  <c r="AS73" i="35"/>
  <c r="AQ74" i="35"/>
  <c r="AO75" i="35"/>
  <c r="BE75" i="35"/>
  <c r="BI75" i="35" s="1"/>
  <c r="BC76" i="35"/>
  <c r="BC64" i="35"/>
  <c r="AW67" i="35"/>
  <c r="BI67" i="35" s="1"/>
  <c r="AS69" i="35"/>
  <c r="AO71" i="35"/>
  <c r="BC72" i="35"/>
  <c r="AY74" i="35"/>
  <c r="AU76" i="35"/>
  <c r="BD59" i="35"/>
  <c r="BB60" i="35"/>
  <c r="AZ61" i="35"/>
  <c r="AX62" i="35"/>
  <c r="AV63" i="35"/>
  <c r="AT64" i="35"/>
  <c r="BI64" i="35" s="1"/>
  <c r="AR65" i="35"/>
  <c r="AP66" i="35"/>
  <c r="BF66" i="35"/>
  <c r="BD67" i="35"/>
  <c r="AZ69" i="35"/>
  <c r="AX70" i="35"/>
  <c r="AT72" i="35"/>
  <c r="AP74" i="35"/>
  <c r="BD75" i="35"/>
  <c r="AV59" i="35"/>
  <c r="AT60" i="35"/>
  <c r="AR61" i="35"/>
  <c r="AP62" i="35"/>
  <c r="BF62" i="35"/>
  <c r="BD63" i="35"/>
  <c r="BB64" i="35"/>
  <c r="AZ65" i="35"/>
  <c r="AX66" i="35"/>
  <c r="AV67" i="35"/>
  <c r="AT68" i="35"/>
  <c r="AR69" i="35"/>
  <c r="AP70" i="35"/>
  <c r="BF70" i="35"/>
  <c r="BD71" i="35"/>
  <c r="BB72" i="35"/>
  <c r="BI72" i="35" s="1"/>
  <c r="AZ73" i="35"/>
  <c r="AX74" i="35"/>
  <c r="AV75" i="35"/>
  <c r="AT76" i="35"/>
  <c r="AW59" i="35"/>
  <c r="AU60" i="35"/>
  <c r="AS61" i="35"/>
  <c r="AQ62" i="35"/>
  <c r="AO63" i="35"/>
  <c r="BE63" i="35"/>
  <c r="BA65" i="35"/>
  <c r="AY66" i="35"/>
  <c r="AU68" i="35"/>
  <c r="AQ70" i="35"/>
  <c r="BE71" i="35"/>
  <c r="BA73" i="35"/>
  <c r="AW75" i="35"/>
  <c r="BB68" i="35"/>
  <c r="AV71" i="35"/>
  <c r="AR73" i="35"/>
  <c r="BF74" i="35"/>
  <c r="BB76" i="35"/>
  <c r="AW76" i="35"/>
  <c r="AY75" i="35"/>
  <c r="BA74" i="35"/>
  <c r="BC73" i="35"/>
  <c r="BI73" i="35" s="1"/>
  <c r="BE72" i="35"/>
  <c r="AO72" i="35"/>
  <c r="AQ71" i="35"/>
  <c r="AS70" i="35"/>
  <c r="AU69" i="35"/>
  <c r="AW68" i="35"/>
  <c r="AY67" i="35"/>
  <c r="BA66" i="35"/>
  <c r="BC65" i="35"/>
  <c r="BE64" i="35"/>
  <c r="AO64" i="35"/>
  <c r="AQ63" i="35"/>
  <c r="AS62" i="35"/>
  <c r="AU61" i="35"/>
  <c r="AW60" i="35"/>
  <c r="AY59" i="35"/>
  <c r="AZ76" i="35"/>
  <c r="BB75" i="35"/>
  <c r="BD74" i="35"/>
  <c r="BI74" i="35" s="1"/>
  <c r="BF73" i="35"/>
  <c r="AP73" i="35"/>
  <c r="AR72" i="35"/>
  <c r="AT71" i="35"/>
  <c r="AV70" i="35"/>
  <c r="AX69" i="35"/>
  <c r="AZ68" i="35"/>
  <c r="BB67" i="35"/>
  <c r="BD66" i="35"/>
  <c r="BF65" i="35"/>
  <c r="AP65" i="35"/>
  <c r="AR64" i="35"/>
  <c r="AT63" i="35"/>
  <c r="AV62" i="35"/>
  <c r="AX61" i="35"/>
  <c r="AZ60" i="35"/>
  <c r="BB59" i="35"/>
  <c r="AO76" i="35"/>
  <c r="AS74" i="35"/>
  <c r="AW72" i="35"/>
  <c r="BA70" i="35"/>
  <c r="BE68" i="35"/>
  <c r="AQ67" i="35"/>
  <c r="AU65" i="35"/>
  <c r="BI65" i="35" s="1"/>
  <c r="AY63" i="35"/>
  <c r="BC61" i="35"/>
  <c r="AO60" i="35"/>
  <c r="AR76" i="35"/>
  <c r="AV74" i="35"/>
  <c r="AZ72" i="35"/>
  <c r="BD70" i="35"/>
  <c r="AP69" i="35"/>
  <c r="AT67" i="35"/>
  <c r="AZ64" i="35"/>
  <c r="BD62" i="35"/>
  <c r="AP61" i="35"/>
  <c r="AT59" i="35"/>
  <c r="BA76" i="35"/>
  <c r="BC75" i="35"/>
  <c r="BE74" i="35"/>
  <c r="AO74" i="35"/>
  <c r="AQ73" i="35"/>
  <c r="AS72" i="35"/>
  <c r="AU71" i="35"/>
  <c r="AW70" i="35"/>
  <c r="AY69" i="35"/>
  <c r="BI69" i="35" s="1"/>
  <c r="BA68" i="35"/>
  <c r="BC67" i="35"/>
  <c r="BE66" i="35"/>
  <c r="AO66" i="35"/>
  <c r="AQ65" i="35"/>
  <c r="AS64" i="35"/>
  <c r="AU63" i="35"/>
  <c r="AW62" i="35"/>
  <c r="AY61" i="35"/>
  <c r="BA60" i="35"/>
  <c r="BC59" i="35"/>
  <c r="BD76" i="35"/>
  <c r="BF75" i="35"/>
  <c r="AP75" i="35"/>
  <c r="AR74" i="35"/>
  <c r="AT73" i="35"/>
  <c r="AV72" i="35"/>
  <c r="AX71" i="35"/>
  <c r="AZ70" i="35"/>
  <c r="BI70" i="35" s="1"/>
  <c r="BB69" i="35"/>
  <c r="BD68" i="35"/>
  <c r="BF67" i="35"/>
  <c r="AP67" i="35"/>
  <c r="AR66" i="35"/>
  <c r="AT65" i="35"/>
  <c r="AV64" i="35"/>
  <c r="AX63" i="35"/>
  <c r="AZ62" i="35"/>
  <c r="BB61" i="35"/>
  <c r="BD60" i="35"/>
  <c r="BF59" i="35"/>
  <c r="AS76" i="35"/>
  <c r="AU75" i="35"/>
  <c r="AW74" i="35"/>
  <c r="AY73" i="35"/>
  <c r="BA72" i="35"/>
  <c r="BC71" i="35"/>
  <c r="BE70" i="35"/>
  <c r="AO70" i="35"/>
  <c r="AQ69" i="35"/>
  <c r="AS68" i="35"/>
  <c r="AU67" i="35"/>
  <c r="AW66" i="35"/>
  <c r="AY65" i="35"/>
  <c r="BA64" i="35"/>
  <c r="BC63" i="35"/>
  <c r="BE62" i="35"/>
  <c r="AO62" i="35"/>
  <c r="AQ61" i="35"/>
  <c r="BI61" i="35" s="1"/>
  <c r="AS60" i="35"/>
  <c r="AU59" i="35"/>
  <c r="AV76" i="35"/>
  <c r="AX75" i="35"/>
  <c r="AZ74" i="35"/>
  <c r="BB73" i="35"/>
  <c r="BD72" i="35"/>
  <c r="BF71" i="35"/>
  <c r="AP71" i="35"/>
  <c r="AR70" i="35"/>
  <c r="AT69" i="35"/>
  <c r="AV68" i="35"/>
  <c r="AX67" i="35"/>
  <c r="AZ66" i="35"/>
  <c r="BB65" i="35"/>
  <c r="BD64" i="35"/>
  <c r="BF63" i="35"/>
  <c r="AP63" i="35"/>
  <c r="AR62" i="35"/>
  <c r="BI62" i="35" s="1"/>
  <c r="AT61" i="35"/>
  <c r="AV60" i="35"/>
  <c r="AX59" i="35"/>
  <c r="BE76" i="35"/>
  <c r="AQ75" i="35"/>
  <c r="AU73" i="35"/>
  <c r="AY71" i="35"/>
  <c r="BC69" i="35"/>
  <c r="AO68" i="35"/>
  <c r="AS66" i="35"/>
  <c r="AW64" i="35"/>
  <c r="BA62" i="35"/>
  <c r="BE60" i="35"/>
  <c r="AQ59" i="35"/>
  <c r="AT75" i="35"/>
  <c r="AX73" i="35"/>
  <c r="BB71" i="35"/>
  <c r="BF69" i="35"/>
  <c r="AR68" i="35"/>
  <c r="AV66" i="35"/>
  <c r="BI66" i="35" s="1"/>
  <c r="BB63" i="35"/>
  <c r="BF61" i="35"/>
  <c r="AR60" i="35"/>
  <c r="AX65" i="35"/>
  <c r="AO37" i="35"/>
  <c r="BI37" i="35" s="1"/>
  <c r="AQ37" i="35"/>
  <c r="AY37" i="35"/>
  <c r="AO38" i="35"/>
  <c r="AU37" i="35"/>
  <c r="BD37" i="35"/>
  <c r="AW38" i="35"/>
  <c r="BE38" i="35"/>
  <c r="AU39" i="35"/>
  <c r="BC39" i="35"/>
  <c r="AS40" i="35"/>
  <c r="BA40" i="35"/>
  <c r="AQ41" i="35"/>
  <c r="AY41" i="35"/>
  <c r="AO42" i="35"/>
  <c r="AW42" i="35"/>
  <c r="BE42" i="35"/>
  <c r="AU43" i="35"/>
  <c r="BC43" i="35"/>
  <c r="AS44" i="35"/>
  <c r="BA44" i="35"/>
  <c r="AQ45" i="35"/>
  <c r="AY45" i="35"/>
  <c r="AO46" i="35"/>
  <c r="AW46" i="35"/>
  <c r="BE46" i="35"/>
  <c r="AU47" i="35"/>
  <c r="BC47" i="35"/>
  <c r="AS48" i="35"/>
  <c r="BA48" i="35"/>
  <c r="AQ49" i="35"/>
  <c r="AY49" i="35"/>
  <c r="AO50" i="35"/>
  <c r="AW50" i="35"/>
  <c r="BE50" i="35"/>
  <c r="AU51" i="35"/>
  <c r="BC51" i="35"/>
  <c r="AS52" i="35"/>
  <c r="BA52" i="35"/>
  <c r="AQ53" i="35"/>
  <c r="AY53" i="35"/>
  <c r="AO54" i="35"/>
  <c r="AW54" i="35"/>
  <c r="BE54" i="35"/>
  <c r="AV37" i="35"/>
  <c r="AP38" i="35"/>
  <c r="BI38" i="35" s="1"/>
  <c r="AX38" i="35"/>
  <c r="BF38" i="35"/>
  <c r="AV39" i="35"/>
  <c r="BD39" i="35"/>
  <c r="AT40" i="35"/>
  <c r="BB40" i="35"/>
  <c r="AR41" i="35"/>
  <c r="AZ41" i="35"/>
  <c r="AP42" i="35"/>
  <c r="AX42" i="35"/>
  <c r="BF42" i="35"/>
  <c r="AV43" i="35"/>
  <c r="BD43" i="35"/>
  <c r="AT44" i="35"/>
  <c r="BB44" i="35"/>
  <c r="AR45" i="35"/>
  <c r="AZ45" i="35"/>
  <c r="AP46" i="35"/>
  <c r="AX46" i="35"/>
  <c r="BF46" i="35"/>
  <c r="AV47" i="35"/>
  <c r="BD47" i="35"/>
  <c r="AT48" i="35"/>
  <c r="BB48" i="35"/>
  <c r="AR49" i="35"/>
  <c r="AZ49" i="35"/>
  <c r="AP50" i="35"/>
  <c r="AX50" i="35"/>
  <c r="BF50" i="35"/>
  <c r="AV51" i="35"/>
  <c r="BD51" i="35"/>
  <c r="AT52" i="35"/>
  <c r="BB52" i="35"/>
  <c r="AR53" i="35"/>
  <c r="AZ53" i="35"/>
  <c r="AP54" i="35"/>
  <c r="AX54" i="35"/>
  <c r="BF54" i="35"/>
  <c r="AR37" i="35"/>
  <c r="AT38" i="35"/>
  <c r="AR39" i="35"/>
  <c r="AP40" i="35"/>
  <c r="BF40" i="35"/>
  <c r="BD41" i="35"/>
  <c r="BB42" i="35"/>
  <c r="AZ43" i="35"/>
  <c r="AX44" i="35"/>
  <c r="AV45" i="35"/>
  <c r="AT46" i="35"/>
  <c r="AR47" i="35"/>
  <c r="AP48" i="35"/>
  <c r="BF48" i="35"/>
  <c r="BD49" i="35"/>
  <c r="BB50" i="35"/>
  <c r="AZ51" i="35"/>
  <c r="AX52" i="35"/>
  <c r="AV53" i="35"/>
  <c r="AT54" i="35"/>
  <c r="AZ37" i="35"/>
  <c r="BA38" i="35"/>
  <c r="AY39" i="35"/>
  <c r="AW40" i="35"/>
  <c r="AU41" i="35"/>
  <c r="AS42" i="35"/>
  <c r="AQ43" i="35"/>
  <c r="AO44" i="35"/>
  <c r="BE44" i="35"/>
  <c r="BC45" i="35"/>
  <c r="BA46" i="35"/>
  <c r="AY47" i="35"/>
  <c r="AW48" i="35"/>
  <c r="AU49" i="35"/>
  <c r="AS50" i="35"/>
  <c r="AQ51" i="35"/>
  <c r="AO52" i="35"/>
  <c r="BE52" i="35"/>
  <c r="BC53" i="35"/>
  <c r="BA54" i="35"/>
  <c r="BB38" i="35"/>
  <c r="AX40" i="35"/>
  <c r="AT42" i="35"/>
  <c r="AP44" i="35"/>
  <c r="BD45" i="35"/>
  <c r="AZ47" i="35"/>
  <c r="AV49" i="35"/>
  <c r="AR51" i="35"/>
  <c r="BF52" i="35"/>
  <c r="BB54" i="35"/>
  <c r="AQ39" i="35"/>
  <c r="BI39" i="35" s="1"/>
  <c r="BE40" i="35"/>
  <c r="BA42" i="35"/>
  <c r="AW44" i="35"/>
  <c r="AS46" i="35"/>
  <c r="AO48" i="35"/>
  <c r="BC49" i="35"/>
  <c r="AY51" i="35"/>
  <c r="AU53" i="35"/>
  <c r="AO40" i="35"/>
  <c r="AY43" i="35"/>
  <c r="AQ47" i="35"/>
  <c r="BA50" i="35"/>
  <c r="AS54" i="35"/>
  <c r="BC37" i="35"/>
  <c r="AV41" i="35"/>
  <c r="BF44" i="35"/>
  <c r="AX48" i="35"/>
  <c r="AP52" i="35"/>
  <c r="AZ39" i="35"/>
  <c r="BB46" i="35"/>
  <c r="BD53" i="35"/>
  <c r="BC41" i="35"/>
  <c r="BE48" i="35"/>
  <c r="AR43" i="35"/>
  <c r="AT50" i="35"/>
  <c r="AU45" i="35"/>
  <c r="AW52" i="35"/>
  <c r="AS38" i="35"/>
  <c r="AZ54" i="35"/>
  <c r="BB53" i="35"/>
  <c r="BD52" i="35"/>
  <c r="BF51" i="35"/>
  <c r="AP51" i="35"/>
  <c r="AR50" i="35"/>
  <c r="AT49" i="35"/>
  <c r="AV48" i="35"/>
  <c r="AX47" i="35"/>
  <c r="AZ46" i="35"/>
  <c r="BB45" i="35"/>
  <c r="BD44" i="35"/>
  <c r="BF43" i="35"/>
  <c r="AP43" i="35"/>
  <c r="AR42" i="35"/>
  <c r="AT41" i="35"/>
  <c r="AV40" i="35"/>
  <c r="AX39" i="35"/>
  <c r="AZ38" i="35"/>
  <c r="BB37" i="35"/>
  <c r="BC54" i="35"/>
  <c r="BE53" i="35"/>
  <c r="AO53" i="35"/>
  <c r="AQ52" i="35"/>
  <c r="AS51" i="35"/>
  <c r="AU50" i="35"/>
  <c r="AW49" i="35"/>
  <c r="AY48" i="35"/>
  <c r="BA47" i="35"/>
  <c r="BC46" i="35"/>
  <c r="BE45" i="35"/>
  <c r="AO45" i="35"/>
  <c r="AQ44" i="35"/>
  <c r="AS43" i="35"/>
  <c r="AU42" i="35"/>
  <c r="AW41" i="35"/>
  <c r="AY40" i="35"/>
  <c r="BA39" i="35"/>
  <c r="BC38" i="35"/>
  <c r="BE37" i="35"/>
  <c r="AV54" i="35"/>
  <c r="AX53" i="35"/>
  <c r="AZ52" i="35"/>
  <c r="BB51" i="35"/>
  <c r="BD50" i="35"/>
  <c r="BF49" i="35"/>
  <c r="AP49" i="35"/>
  <c r="AR48" i="35"/>
  <c r="AT47" i="35"/>
  <c r="AV46" i="35"/>
  <c r="AX45" i="35"/>
  <c r="AZ44" i="35"/>
  <c r="BB43" i="35"/>
  <c r="BD42" i="35"/>
  <c r="BF41" i="35"/>
  <c r="AP41" i="35"/>
  <c r="AR40" i="35"/>
  <c r="BI40" i="35" s="1"/>
  <c r="AT39" i="35"/>
  <c r="AV38" i="35"/>
  <c r="AX37" i="35"/>
  <c r="AY54" i="35"/>
  <c r="BA53" i="35"/>
  <c r="BC52" i="35"/>
  <c r="BE51" i="35"/>
  <c r="AO51" i="35"/>
  <c r="AQ50" i="35"/>
  <c r="AS49" i="35"/>
  <c r="AU48" i="35"/>
  <c r="AW47" i="35"/>
  <c r="AY46" i="35"/>
  <c r="BA45" i="35"/>
  <c r="BC44" i="35"/>
  <c r="BE43" i="35"/>
  <c r="AO43" i="35"/>
  <c r="AQ42" i="35"/>
  <c r="AS41" i="35"/>
  <c r="AU40" i="35"/>
  <c r="AW39" i="35"/>
  <c r="AY38" i="35"/>
  <c r="BA37" i="35"/>
  <c r="AR54" i="35"/>
  <c r="AT53" i="35"/>
  <c r="AV52" i="35"/>
  <c r="AX51" i="35"/>
  <c r="AZ50" i="35"/>
  <c r="BB49" i="35"/>
  <c r="BD48" i="35"/>
  <c r="BF47" i="35"/>
  <c r="AP47" i="35"/>
  <c r="AR46" i="35"/>
  <c r="AT45" i="35"/>
  <c r="AV44" i="35"/>
  <c r="AX43" i="35"/>
  <c r="AZ42" i="35"/>
  <c r="BB41" i="35"/>
  <c r="BD40" i="35"/>
  <c r="BF39" i="35"/>
  <c r="AP39" i="35"/>
  <c r="AR38" i="35"/>
  <c r="AT37" i="35"/>
  <c r="AU54" i="35"/>
  <c r="AW53" i="35"/>
  <c r="AY52" i="35"/>
  <c r="BA51" i="35"/>
  <c r="BC50" i="35"/>
  <c r="BE49" i="35"/>
  <c r="AO49" i="35"/>
  <c r="AQ48" i="35"/>
  <c r="AR52" i="35"/>
  <c r="AZ48" i="35"/>
  <c r="AP45" i="35"/>
  <c r="AX41" i="35"/>
  <c r="BF37" i="35"/>
  <c r="AU52" i="35"/>
  <c r="BC48" i="35"/>
  <c r="AU46" i="35"/>
  <c r="AY44" i="35"/>
  <c r="BC42" i="35"/>
  <c r="AO41" i="35"/>
  <c r="AS39" i="35"/>
  <c r="AW37" i="35"/>
  <c r="BD54" i="35"/>
  <c r="AT51" i="35"/>
  <c r="BB47" i="35"/>
  <c r="AR44" i="35"/>
  <c r="AZ40" i="35"/>
  <c r="AP37" i="35"/>
  <c r="AW51" i="35"/>
  <c r="BE47" i="35"/>
  <c r="AQ46" i="35"/>
  <c r="AU44" i="35"/>
  <c r="AY42" i="35"/>
  <c r="BC40" i="35"/>
  <c r="AO39" i="35"/>
  <c r="AS37" i="35"/>
  <c r="BF53" i="35"/>
  <c r="AV50" i="35"/>
  <c r="BD46" i="35"/>
  <c r="AT43" i="35"/>
  <c r="BB39" i="35"/>
  <c r="AQ54" i="35"/>
  <c r="AY50" i="35"/>
  <c r="AS47" i="35"/>
  <c r="AW45" i="35"/>
  <c r="BA43" i="35"/>
  <c r="BE41" i="35"/>
  <c r="AQ40" i="35"/>
  <c r="AU38" i="35"/>
  <c r="AV42" i="35"/>
  <c r="AO47" i="35"/>
  <c r="BE39" i="35"/>
  <c r="AP53" i="35"/>
  <c r="BD38" i="35"/>
  <c r="AS45" i="35"/>
  <c r="AQ38" i="35"/>
  <c r="AX49" i="35"/>
  <c r="AS53" i="35"/>
  <c r="AW43" i="35"/>
  <c r="BA41" i="35"/>
  <c r="BF45" i="35"/>
  <c r="BA49" i="35"/>
  <c r="P30" i="35"/>
  <c r="AE13" i="35"/>
  <c r="AE11" i="35"/>
  <c r="AL11" i="35" s="1"/>
  <c r="AE17" i="35"/>
  <c r="AE16" i="35"/>
  <c r="AO80" i="35"/>
  <c r="BI80" i="35" s="1"/>
  <c r="BB81" i="35"/>
  <c r="AZ82" i="35"/>
  <c r="AX83" i="35"/>
  <c r="AV84" i="35"/>
  <c r="AT85" i="35"/>
  <c r="BI85" i="35" s="1"/>
  <c r="AR86" i="35"/>
  <c r="AP87" i="35"/>
  <c r="BF87" i="35"/>
  <c r="BD88" i="35"/>
  <c r="BB89" i="35"/>
  <c r="AZ90" i="35"/>
  <c r="AX91" i="35"/>
  <c r="AV92" i="35"/>
  <c r="AT93" i="35"/>
  <c r="AR94" i="35"/>
  <c r="AP95" i="35"/>
  <c r="BF95" i="35"/>
  <c r="BD96" i="35"/>
  <c r="BB97" i="35"/>
  <c r="BF81" i="35"/>
  <c r="BD82" i="35"/>
  <c r="BB83" i="35"/>
  <c r="AZ84" i="35"/>
  <c r="AX85" i="35"/>
  <c r="AV86" i="35"/>
  <c r="AT87" i="35"/>
  <c r="AR88" i="35"/>
  <c r="AP89" i="35"/>
  <c r="BF89" i="35"/>
  <c r="BD90" i="35"/>
  <c r="BB91" i="35"/>
  <c r="AZ92" i="35"/>
  <c r="AX93" i="35"/>
  <c r="AV94" i="35"/>
  <c r="AT95" i="35"/>
  <c r="AR96" i="35"/>
  <c r="AP97" i="35"/>
  <c r="BF97" i="35"/>
  <c r="BI97" i="35" s="1"/>
  <c r="AR80" i="35"/>
  <c r="AT83" i="35"/>
  <c r="AP85" i="35"/>
  <c r="BD86" i="35"/>
  <c r="AZ88" i="35"/>
  <c r="AV90" i="35"/>
  <c r="AR92" i="35"/>
  <c r="BF93" i="35"/>
  <c r="BB95" i="35"/>
  <c r="AX97" i="35"/>
  <c r="AZ96" i="35"/>
  <c r="AR82" i="35"/>
  <c r="BF83" i="35"/>
  <c r="BB85" i="35"/>
  <c r="AX87" i="35"/>
  <c r="AT89" i="35"/>
  <c r="AP91" i="35"/>
  <c r="BD92" i="35"/>
  <c r="AZ94" i="35"/>
  <c r="AV96" i="35"/>
  <c r="AV82" i="35"/>
  <c r="AR84" i="35"/>
  <c r="BF85" i="35"/>
  <c r="BB87" i="35"/>
  <c r="AX89" i="35"/>
  <c r="BI89" i="35" s="1"/>
  <c r="AT91" i="35"/>
  <c r="AP93" i="35"/>
  <c r="BD94" i="35"/>
  <c r="AP83" i="35"/>
  <c r="BD84" i="35"/>
  <c r="AZ86" i="35"/>
  <c r="AV88" i="35"/>
  <c r="AR90" i="35"/>
  <c r="BF91" i="35"/>
  <c r="BB93" i="35"/>
  <c r="BI93" i="35" s="1"/>
  <c r="AX95" i="35"/>
  <c r="AT97" i="35"/>
  <c r="AV80" i="35"/>
  <c r="AS97" i="35"/>
  <c r="AU96" i="35"/>
  <c r="AW95" i="35"/>
  <c r="AY94" i="35"/>
  <c r="BA93" i="35"/>
  <c r="BC92" i="35"/>
  <c r="BE91" i="35"/>
  <c r="AO91" i="35"/>
  <c r="AQ90" i="35"/>
  <c r="AS89" i="35"/>
  <c r="AU88" i="35"/>
  <c r="AW87" i="35"/>
  <c r="AY86" i="35"/>
  <c r="BA85" i="35"/>
  <c r="BC84" i="35"/>
  <c r="BE83" i="35"/>
  <c r="AO83" i="35"/>
  <c r="AQ82" i="35"/>
  <c r="BI82" i="35" s="1"/>
  <c r="AS81" i="35"/>
  <c r="AU80" i="35"/>
  <c r="AV97" i="35"/>
  <c r="AX96" i="35"/>
  <c r="AZ95" i="35"/>
  <c r="BB94" i="35"/>
  <c r="BD93" i="35"/>
  <c r="BF92" i="35"/>
  <c r="AP92" i="35"/>
  <c r="AR91" i="35"/>
  <c r="AT90" i="35"/>
  <c r="AV89" i="35"/>
  <c r="AX88" i="35"/>
  <c r="AZ87" i="35"/>
  <c r="BB86" i="35"/>
  <c r="BD85" i="35"/>
  <c r="BF84" i="35"/>
  <c r="AP84" i="35"/>
  <c r="AR83" i="35"/>
  <c r="BI83" i="35" s="1"/>
  <c r="AT82" i="35"/>
  <c r="AV81" i="35"/>
  <c r="AX80" i="35"/>
  <c r="AP81" i="35"/>
  <c r="BI81" i="35" s="1"/>
  <c r="AU97" i="35"/>
  <c r="AW96" i="35"/>
  <c r="AY95" i="35"/>
  <c r="BA94" i="35"/>
  <c r="BC93" i="35"/>
  <c r="BE92" i="35"/>
  <c r="AO92" i="35"/>
  <c r="AQ91" i="35"/>
  <c r="AS90" i="35"/>
  <c r="AU89" i="35"/>
  <c r="AW88" i="35"/>
  <c r="BI88" i="35" s="1"/>
  <c r="AY87" i="35"/>
  <c r="BA86" i="35"/>
  <c r="BC85" i="35"/>
  <c r="BE84" i="35"/>
  <c r="AO84" i="35"/>
  <c r="AQ83" i="35"/>
  <c r="AS82" i="35"/>
  <c r="AU81" i="35"/>
  <c r="AW80" i="35"/>
  <c r="AX81" i="35"/>
  <c r="BC96" i="35"/>
  <c r="AO95" i="35"/>
  <c r="AS93" i="35"/>
  <c r="AW91" i="35"/>
  <c r="BA89" i="35"/>
  <c r="BE87" i="35"/>
  <c r="AQ86" i="35"/>
  <c r="AU84" i="35"/>
  <c r="AY82" i="35"/>
  <c r="BC80" i="35"/>
  <c r="BF96" i="35"/>
  <c r="AR95" i="35"/>
  <c r="AV93" i="35"/>
  <c r="AZ91" i="35"/>
  <c r="BI91" i="35" s="1"/>
  <c r="BD89" i="35"/>
  <c r="AP88" i="35"/>
  <c r="AT86" i="35"/>
  <c r="AX84" i="35"/>
  <c r="BB82" i="35"/>
  <c r="BF80" i="35"/>
  <c r="BC97" i="35"/>
  <c r="AO96" i="35"/>
  <c r="AW92" i="35"/>
  <c r="BA90" i="35"/>
  <c r="BE88" i="35"/>
  <c r="AQ87" i="35"/>
  <c r="AU85" i="35"/>
  <c r="AY83" i="35"/>
  <c r="BC81" i="35"/>
  <c r="BD80" i="35"/>
  <c r="AW97" i="35"/>
  <c r="AY96" i="35"/>
  <c r="BA95" i="35"/>
  <c r="BC94" i="35"/>
  <c r="BI94" i="35" s="1"/>
  <c r="BE93" i="35"/>
  <c r="AO93" i="35"/>
  <c r="AQ92" i="35"/>
  <c r="AS91" i="35"/>
  <c r="AU90" i="35"/>
  <c r="AW89" i="35"/>
  <c r="AY88" i="35"/>
  <c r="BA87" i="35"/>
  <c r="BC86" i="35"/>
  <c r="BE85" i="35"/>
  <c r="AO85" i="35"/>
  <c r="AQ84" i="35"/>
  <c r="AS83" i="35"/>
  <c r="AU82" i="35"/>
  <c r="AW81" i="35"/>
  <c r="AY80" i="35"/>
  <c r="AZ97" i="35"/>
  <c r="BB96" i="35"/>
  <c r="BD95" i="35"/>
  <c r="BI95" i="35" s="1"/>
  <c r="BF94" i="35"/>
  <c r="AP94" i="35"/>
  <c r="AR93" i="35"/>
  <c r="AT92" i="35"/>
  <c r="AV91" i="35"/>
  <c r="AX90" i="35"/>
  <c r="AZ89" i="35"/>
  <c r="BB88" i="35"/>
  <c r="BD87" i="35"/>
  <c r="BF86" i="35"/>
  <c r="AP86" i="35"/>
  <c r="AR85" i="35"/>
  <c r="AT84" i="35"/>
  <c r="AV83" i="35"/>
  <c r="AX82" i="35"/>
  <c r="AZ81" i="35"/>
  <c r="BB80" i="35"/>
  <c r="AT81" i="35"/>
  <c r="AY97" i="35"/>
  <c r="BA96" i="35"/>
  <c r="BC95" i="35"/>
  <c r="BE94" i="35"/>
  <c r="AO94" i="35"/>
  <c r="AQ93" i="35"/>
  <c r="AS92" i="35"/>
  <c r="AU91" i="35"/>
  <c r="AW90" i="35"/>
  <c r="AY89" i="35"/>
  <c r="BA88" i="35"/>
  <c r="BC87" i="35"/>
  <c r="BE86" i="35"/>
  <c r="AO86" i="35"/>
  <c r="AQ85" i="35"/>
  <c r="AS84" i="35"/>
  <c r="BI84" i="35" s="1"/>
  <c r="AU83" i="35"/>
  <c r="AW82" i="35"/>
  <c r="AY81" i="35"/>
  <c r="BA80" i="35"/>
  <c r="BE97" i="35"/>
  <c r="AO97" i="35"/>
  <c r="AQ96" i="35"/>
  <c r="AS95" i="35"/>
  <c r="AU94" i="35"/>
  <c r="AW93" i="35"/>
  <c r="AY92" i="35"/>
  <c r="BA91" i="35"/>
  <c r="BC90" i="35"/>
  <c r="BE89" i="35"/>
  <c r="AO89" i="35"/>
  <c r="AQ88" i="35"/>
  <c r="AS87" i="35"/>
  <c r="AU86" i="35"/>
  <c r="BI86" i="35" s="1"/>
  <c r="AW85" i="35"/>
  <c r="AY84" i="35"/>
  <c r="BA83" i="35"/>
  <c r="BC82" i="35"/>
  <c r="BE81" i="35"/>
  <c r="AO81" i="35"/>
  <c r="AQ80" i="35"/>
  <c r="AR97" i="35"/>
  <c r="AT96" i="35"/>
  <c r="AV95" i="35"/>
  <c r="AX94" i="35"/>
  <c r="AZ93" i="35"/>
  <c r="BB92" i="35"/>
  <c r="BD91" i="35"/>
  <c r="BF90" i="35"/>
  <c r="AP90" i="35"/>
  <c r="AR89" i="35"/>
  <c r="AT88" i="35"/>
  <c r="AV87" i="35"/>
  <c r="BI87" i="35" s="1"/>
  <c r="AX86" i="35"/>
  <c r="AZ85" i="35"/>
  <c r="BB84" i="35"/>
  <c r="BD83" i="35"/>
  <c r="BF82" i="35"/>
  <c r="AP82" i="35"/>
  <c r="AR81" i="35"/>
  <c r="AT80" i="35"/>
  <c r="AZ80" i="35"/>
  <c r="AQ97" i="35"/>
  <c r="AS96" i="35"/>
  <c r="AU95" i="35"/>
  <c r="AW94" i="35"/>
  <c r="AY93" i="35"/>
  <c r="BA92" i="35"/>
  <c r="BI92" i="35" s="1"/>
  <c r="BC91" i="35"/>
  <c r="BE90" i="35"/>
  <c r="AO90" i="35"/>
  <c r="AQ89" i="35"/>
  <c r="AS88" i="35"/>
  <c r="AU87" i="35"/>
  <c r="AW86" i="35"/>
  <c r="AY85" i="35"/>
  <c r="BA84" i="35"/>
  <c r="BC83" i="35"/>
  <c r="BE82" i="35"/>
  <c r="AO82" i="35"/>
  <c r="AQ81" i="35"/>
  <c r="AS80" i="35"/>
  <c r="BA97" i="35"/>
  <c r="BE95" i="35"/>
  <c r="AQ94" i="35"/>
  <c r="AU92" i="35"/>
  <c r="AY90" i="35"/>
  <c r="BI90" i="35" s="1"/>
  <c r="BC88" i="35"/>
  <c r="AO87" i="35"/>
  <c r="AS85" i="35"/>
  <c r="AW83" i="35"/>
  <c r="BA81" i="35"/>
  <c r="BD97" i="35"/>
  <c r="AP96" i="35"/>
  <c r="AT94" i="35"/>
  <c r="AX92" i="35"/>
  <c r="BB90" i="35"/>
  <c r="BF88" i="35"/>
  <c r="AR87" i="35"/>
  <c r="AV85" i="35"/>
  <c r="AZ83" i="35"/>
  <c r="BD81" i="35"/>
  <c r="AP80" i="35"/>
  <c r="BE96" i="35"/>
  <c r="BI96" i="35" s="1"/>
  <c r="AQ95" i="35"/>
  <c r="AU93" i="35"/>
  <c r="AY91" i="35"/>
  <c r="BC89" i="35"/>
  <c r="AO88" i="35"/>
  <c r="AS86" i="35"/>
  <c r="AW84" i="35"/>
  <c r="BA82" i="35"/>
  <c r="BE80" i="35"/>
  <c r="AS94" i="35"/>
  <c r="BC369" i="35"/>
  <c r="AO368" i="35"/>
  <c r="AS366" i="35"/>
  <c r="AW364" i="35"/>
  <c r="BA362" i="35"/>
  <c r="BE360" i="35"/>
  <c r="AQ359" i="35"/>
  <c r="AU357" i="35"/>
  <c r="AY355" i="35"/>
  <c r="AX371" i="35"/>
  <c r="AU369" i="35"/>
  <c r="AY367" i="35"/>
  <c r="BC365" i="35"/>
  <c r="AO364" i="35"/>
  <c r="AS362" i="35"/>
  <c r="AW360" i="35"/>
  <c r="BA358" i="35"/>
  <c r="BE356" i="35"/>
  <c r="AQ355" i="35"/>
  <c r="AW368" i="35"/>
  <c r="BE364" i="35"/>
  <c r="AU361" i="35"/>
  <c r="BC357" i="35"/>
  <c r="AS354" i="35"/>
  <c r="BA370" i="35"/>
  <c r="AQ367" i="35"/>
  <c r="AY363" i="35"/>
  <c r="AO360" i="35"/>
  <c r="AW356" i="35"/>
  <c r="BA366" i="35"/>
  <c r="BI366" i="35" s="1"/>
  <c r="AY359" i="35"/>
  <c r="AU365" i="35"/>
  <c r="AS358" i="35"/>
  <c r="BI358" i="35" s="1"/>
  <c r="BC361" i="35"/>
  <c r="AS370" i="35"/>
  <c r="AO356" i="35"/>
  <c r="BE368" i="35"/>
  <c r="BA354" i="35"/>
  <c r="AQ363" i="35"/>
  <c r="AS371" i="35"/>
  <c r="AU370" i="35"/>
  <c r="AW369" i="35"/>
  <c r="AY368" i="35"/>
  <c r="BA367" i="35"/>
  <c r="BC366" i="35"/>
  <c r="BE365" i="35"/>
  <c r="AO365" i="35"/>
  <c r="AQ364" i="35"/>
  <c r="AS363" i="35"/>
  <c r="AU362" i="35"/>
  <c r="AW361" i="35"/>
  <c r="AY360" i="35"/>
  <c r="BA359" i="35"/>
  <c r="BC358" i="35"/>
  <c r="BE357" i="35"/>
  <c r="AO357" i="35"/>
  <c r="AQ356" i="35"/>
  <c r="BI356" i="35" s="1"/>
  <c r="AS355" i="35"/>
  <c r="AU354" i="35"/>
  <c r="AV371" i="35"/>
  <c r="AX370" i="35"/>
  <c r="AZ369" i="35"/>
  <c r="BB368" i="35"/>
  <c r="BD367" i="35"/>
  <c r="BF366" i="35"/>
  <c r="AP366" i="35"/>
  <c r="AR365" i="35"/>
  <c r="AT364" i="35"/>
  <c r="AV363" i="35"/>
  <c r="AX362" i="35"/>
  <c r="AZ361" i="35"/>
  <c r="BB360" i="35"/>
  <c r="BD359" i="35"/>
  <c r="BF358" i="35"/>
  <c r="AP358" i="35"/>
  <c r="AR357" i="35"/>
  <c r="BI357" i="35" s="1"/>
  <c r="AT356" i="35"/>
  <c r="AV355" i="35"/>
  <c r="AX354" i="35"/>
  <c r="AU371" i="35"/>
  <c r="BD354" i="35"/>
  <c r="AZ356" i="35"/>
  <c r="AV358" i="35"/>
  <c r="AR360" i="35"/>
  <c r="BF361" i="35"/>
  <c r="BB363" i="35"/>
  <c r="AX365" i="35"/>
  <c r="AT367" i="35"/>
  <c r="AP369" i="35"/>
  <c r="BD370" i="35"/>
  <c r="BE354" i="35"/>
  <c r="BA356" i="35"/>
  <c r="AW358" i="35"/>
  <c r="AS360" i="35"/>
  <c r="AO362" i="35"/>
  <c r="BC363" i="35"/>
  <c r="AY365" i="35"/>
  <c r="AU367" i="35"/>
  <c r="AQ369" i="35"/>
  <c r="AP371" i="35"/>
  <c r="AP355" i="35"/>
  <c r="BI355" i="35" s="1"/>
  <c r="BD356" i="35"/>
  <c r="AZ358" i="35"/>
  <c r="AV360" i="35"/>
  <c r="AR362" i="35"/>
  <c r="BF363" i="35"/>
  <c r="BB365" i="35"/>
  <c r="AX367" i="35"/>
  <c r="AT369" i="35"/>
  <c r="AT371" i="35"/>
  <c r="BE371" i="35"/>
  <c r="AO371" i="35"/>
  <c r="AQ370" i="35"/>
  <c r="AS369" i="35"/>
  <c r="AU368" i="35"/>
  <c r="AW367" i="35"/>
  <c r="AY366" i="35"/>
  <c r="BA365" i="35"/>
  <c r="BC364" i="35"/>
  <c r="BE363" i="35"/>
  <c r="AO363" i="35"/>
  <c r="AQ362" i="35"/>
  <c r="AS361" i="35"/>
  <c r="AU360" i="35"/>
  <c r="BI360" i="35" s="1"/>
  <c r="AW359" i="35"/>
  <c r="AY358" i="35"/>
  <c r="BA357" i="35"/>
  <c r="BC356" i="35"/>
  <c r="BE355" i="35"/>
  <c r="AO355" i="35"/>
  <c r="AQ354" i="35"/>
  <c r="AR371" i="35"/>
  <c r="AT370" i="35"/>
  <c r="AV369" i="35"/>
  <c r="AX368" i="35"/>
  <c r="AZ367" i="35"/>
  <c r="BB366" i="35"/>
  <c r="BD365" i="35"/>
  <c r="BF364" i="35"/>
  <c r="AP364" i="35"/>
  <c r="AR363" i="35"/>
  <c r="AT362" i="35"/>
  <c r="AV361" i="35"/>
  <c r="BI361" i="35" s="1"/>
  <c r="AX360" i="35"/>
  <c r="AZ359" i="35"/>
  <c r="BB358" i="35"/>
  <c r="BD357" i="35"/>
  <c r="BF356" i="35"/>
  <c r="AP356" i="35"/>
  <c r="AR355" i="35"/>
  <c r="AT354" i="35"/>
  <c r="AQ371" i="35"/>
  <c r="AT355" i="35"/>
  <c r="AP357" i="35"/>
  <c r="BD358" i="35"/>
  <c r="AZ360" i="35"/>
  <c r="AV362" i="35"/>
  <c r="AR364" i="35"/>
  <c r="BF365" i="35"/>
  <c r="BB367" i="35"/>
  <c r="BI367" i="35" s="1"/>
  <c r="AX369" i="35"/>
  <c r="AY371" i="35"/>
  <c r="AU355" i="35"/>
  <c r="AQ357" i="35"/>
  <c r="BE358" i="35"/>
  <c r="BA360" i="35"/>
  <c r="AW362" i="35"/>
  <c r="BI362" i="35" s="1"/>
  <c r="AS364" i="35"/>
  <c r="AO366" i="35"/>
  <c r="BC367" i="35"/>
  <c r="AY369" i="35"/>
  <c r="BB371" i="35"/>
  <c r="AX355" i="35"/>
  <c r="AT357" i="35"/>
  <c r="AP359" i="35"/>
  <c r="BD360" i="35"/>
  <c r="AZ362" i="35"/>
  <c r="AV364" i="35"/>
  <c r="AR366" i="35"/>
  <c r="BF367" i="35"/>
  <c r="BB369" i="35"/>
  <c r="BF371" i="35"/>
  <c r="BI371" i="35" s="1"/>
  <c r="BA371" i="35"/>
  <c r="BE369" i="35"/>
  <c r="AQ368" i="35"/>
  <c r="AU366" i="35"/>
  <c r="AY364" i="35"/>
  <c r="BI364" i="35" s="1"/>
  <c r="BC362" i="35"/>
  <c r="AO361" i="35"/>
  <c r="AS359" i="35"/>
  <c r="AW357" i="35"/>
  <c r="BA355" i="35"/>
  <c r="BD371" i="35"/>
  <c r="AP370" i="35"/>
  <c r="AT368" i="35"/>
  <c r="AX366" i="35"/>
  <c r="BB364" i="35"/>
  <c r="BF362" i="35"/>
  <c r="AR361" i="35"/>
  <c r="AV359" i="35"/>
  <c r="AZ357" i="35"/>
  <c r="BD355" i="35"/>
  <c r="AP354" i="35"/>
  <c r="BB355" i="35"/>
  <c r="AT359" i="35"/>
  <c r="BI359" i="35" s="1"/>
  <c r="BD362" i="35"/>
  <c r="AV366" i="35"/>
  <c r="BF369" i="35"/>
  <c r="BC355" i="35"/>
  <c r="AU359" i="35"/>
  <c r="BE362" i="35"/>
  <c r="AW366" i="35"/>
  <c r="AO370" i="35"/>
  <c r="BF355" i="35"/>
  <c r="AX359" i="35"/>
  <c r="AP363" i="35"/>
  <c r="AZ366" i="35"/>
  <c r="AR370" i="35"/>
  <c r="AW371" i="35"/>
  <c r="BA369" i="35"/>
  <c r="BE367" i="35"/>
  <c r="AQ366" i="35"/>
  <c r="AU364" i="35"/>
  <c r="AY362" i="35"/>
  <c r="BC360" i="35"/>
  <c r="AO359" i="35"/>
  <c r="AS357" i="35"/>
  <c r="AW355" i="35"/>
  <c r="AZ371" i="35"/>
  <c r="BD369" i="35"/>
  <c r="BI369" i="35" s="1"/>
  <c r="AP368" i="35"/>
  <c r="AT366" i="35"/>
  <c r="AX364" i="35"/>
  <c r="BB362" i="35"/>
  <c r="BF360" i="35"/>
  <c r="AR359" i="35"/>
  <c r="AV357" i="35"/>
  <c r="AZ355" i="35"/>
  <c r="BC371" i="35"/>
  <c r="AR356" i="35"/>
  <c r="BB359" i="35"/>
  <c r="AT363" i="35"/>
  <c r="BD366" i="35"/>
  <c r="AV370" i="35"/>
  <c r="AS356" i="35"/>
  <c r="BC359" i="35"/>
  <c r="AU363" i="35"/>
  <c r="BE366" i="35"/>
  <c r="AW370" i="35"/>
  <c r="AV356" i="35"/>
  <c r="BF359" i="35"/>
  <c r="AX363" i="35"/>
  <c r="BI363" i="35" s="1"/>
  <c r="AP367" i="35"/>
  <c r="AZ370" i="35"/>
  <c r="BC370" i="35"/>
  <c r="AO369" i="35"/>
  <c r="AS367" i="35"/>
  <c r="AW365" i="35"/>
  <c r="BA363" i="35"/>
  <c r="BE361" i="35"/>
  <c r="AQ360" i="35"/>
  <c r="AU358" i="35"/>
  <c r="AY356" i="35"/>
  <c r="BC354" i="35"/>
  <c r="BF370" i="35"/>
  <c r="AR369" i="35"/>
  <c r="AV367" i="35"/>
  <c r="AZ365" i="35"/>
  <c r="BI365" i="35" s="1"/>
  <c r="BD363" i="35"/>
  <c r="AP362" i="35"/>
  <c r="AT360" i="35"/>
  <c r="AX358" i="35"/>
  <c r="BB356" i="35"/>
  <c r="BF354" i="35"/>
  <c r="BE370" i="35"/>
  <c r="BI370" i="35" s="1"/>
  <c r="AX357" i="35"/>
  <c r="AP361" i="35"/>
  <c r="AZ364" i="35"/>
  <c r="AR368" i="35"/>
  <c r="AO354" i="35"/>
  <c r="BI354" i="35" s="1"/>
  <c r="AY357" i="35"/>
  <c r="AQ361" i="35"/>
  <c r="BA364" i="35"/>
  <c r="AS368" i="35"/>
  <c r="AR354" i="35"/>
  <c r="BB357" i="35"/>
  <c r="AT361" i="35"/>
  <c r="BD364" i="35"/>
  <c r="AV368" i="35"/>
  <c r="BC368" i="35"/>
  <c r="BI368" i="35" s="1"/>
  <c r="BA361" i="35"/>
  <c r="AY354" i="35"/>
  <c r="AV365" i="35"/>
  <c r="AT358" i="35"/>
  <c r="BF357" i="35"/>
  <c r="AW354" i="35"/>
  <c r="BA368" i="35"/>
  <c r="AT365" i="35"/>
  <c r="AO367" i="35"/>
  <c r="BE359" i="35"/>
  <c r="BB370" i="35"/>
  <c r="AZ363" i="35"/>
  <c r="AX356" i="35"/>
  <c r="AX361" i="35"/>
  <c r="AO358" i="35"/>
  <c r="AZ354" i="35"/>
  <c r="BD368" i="35"/>
  <c r="AS365" i="35"/>
  <c r="AQ358" i="35"/>
  <c r="BF368" i="35"/>
  <c r="BD361" i="35"/>
  <c r="BB354" i="35"/>
  <c r="AP365" i="35"/>
  <c r="AY361" i="35"/>
  <c r="AR358" i="35"/>
  <c r="AR367" i="35"/>
  <c r="AQ365" i="35"/>
  <c r="AU356" i="35"/>
  <c r="AY370" i="35"/>
  <c r="AP360" i="35"/>
  <c r="BB361" i="35"/>
  <c r="AZ368" i="35"/>
  <c r="AW363" i="35"/>
  <c r="AV354" i="35"/>
  <c r="BF266" i="35"/>
  <c r="BI266" i="35" s="1"/>
  <c r="AY266" i="35"/>
  <c r="BA265" i="35"/>
  <c r="BC264" i="35"/>
  <c r="BE263" i="35"/>
  <c r="AO263" i="35"/>
  <c r="AQ262" i="35"/>
  <c r="AS261" i="35"/>
  <c r="AU260" i="35"/>
  <c r="AW259" i="35"/>
  <c r="AY258" i="35"/>
  <c r="BA257" i="35"/>
  <c r="BC256" i="35"/>
  <c r="BE255" i="35"/>
  <c r="AO255" i="35"/>
  <c r="AQ254" i="35"/>
  <c r="AS253" i="35"/>
  <c r="BI253" i="35" s="1"/>
  <c r="AU252" i="35"/>
  <c r="AW251" i="35"/>
  <c r="AY250" i="35"/>
  <c r="BA249" i="35"/>
  <c r="BC266" i="35"/>
  <c r="AW265" i="35"/>
  <c r="AU264" i="35"/>
  <c r="AS263" i="35"/>
  <c r="BE261" i="35"/>
  <c r="BC260" i="35"/>
  <c r="BA259" i="35"/>
  <c r="AU258" i="35"/>
  <c r="AS257" i="35"/>
  <c r="AQ256" i="35"/>
  <c r="BC254" i="35"/>
  <c r="BA253" i="35"/>
  <c r="AY252" i="35"/>
  <c r="AS251" i="35"/>
  <c r="AQ250" i="35"/>
  <c r="AO249" i="35"/>
  <c r="BI249" i="35" s="1"/>
  <c r="AU266" i="35"/>
  <c r="AS265" i="35"/>
  <c r="AQ264" i="35"/>
  <c r="BC262" i="35"/>
  <c r="BA261" i="35"/>
  <c r="BI261" i="35" s="1"/>
  <c r="AY260" i="35"/>
  <c r="AS259" i="35"/>
  <c r="AQ258" i="35"/>
  <c r="AO257" i="35"/>
  <c r="BA255" i="35"/>
  <c r="AY254" i="35"/>
  <c r="AW253" i="35"/>
  <c r="AQ252" i="35"/>
  <c r="AO251" i="35"/>
  <c r="BE249" i="35"/>
  <c r="BE265" i="35"/>
  <c r="BI265" i="35" s="1"/>
  <c r="AW263" i="35"/>
  <c r="AO261" i="35"/>
  <c r="BC258" i="35"/>
  <c r="AU256" i="35"/>
  <c r="BE253" i="35"/>
  <c r="BA251" i="35"/>
  <c r="AS249" i="35"/>
  <c r="AO265" i="35"/>
  <c r="AY262" i="35"/>
  <c r="AQ260" i="35"/>
  <c r="BE257" i="35"/>
  <c r="AW255" i="35"/>
  <c r="AO253" i="35"/>
  <c r="BC250" i="35"/>
  <c r="AY264" i="35"/>
  <c r="AU262" i="35"/>
  <c r="BE259" i="35"/>
  <c r="AW257" i="35"/>
  <c r="BI257" i="35" s="1"/>
  <c r="AS255" i="35"/>
  <c r="BC252" i="35"/>
  <c r="AU250" i="35"/>
  <c r="AQ266" i="35"/>
  <c r="AY256" i="35"/>
  <c r="AW261" i="35"/>
  <c r="AW249" i="35"/>
  <c r="BA263" i="35"/>
  <c r="AU254" i="35"/>
  <c r="BE251" i="35"/>
  <c r="AO259" i="35"/>
  <c r="AP249" i="35"/>
  <c r="BF249" i="35"/>
  <c r="BD250" i="35"/>
  <c r="BB251" i="35"/>
  <c r="AZ252" i="35"/>
  <c r="AX253" i="35"/>
  <c r="AV254" i="35"/>
  <c r="AT255" i="35"/>
  <c r="AR256" i="35"/>
  <c r="AP257" i="35"/>
  <c r="BF257" i="35"/>
  <c r="BD258" i="35"/>
  <c r="BB259" i="35"/>
  <c r="AZ260" i="35"/>
  <c r="BI260" i="35" s="1"/>
  <c r="AX261" i="35"/>
  <c r="AV262" i="35"/>
  <c r="AT263" i="35"/>
  <c r="AR264" i="35"/>
  <c r="AP265" i="35"/>
  <c r="BF265" i="35"/>
  <c r="BD266" i="35"/>
  <c r="BC249" i="35"/>
  <c r="BA250" i="35"/>
  <c r="AY251" i="35"/>
  <c r="AW252" i="35"/>
  <c r="AU253" i="35"/>
  <c r="AS254" i="35"/>
  <c r="AQ255" i="35"/>
  <c r="AO256" i="35"/>
  <c r="BE256" i="35"/>
  <c r="BC257" i="35"/>
  <c r="BA258" i="35"/>
  <c r="AY259" i="35"/>
  <c r="BI259" i="35" s="1"/>
  <c r="AW260" i="35"/>
  <c r="AU261" i="35"/>
  <c r="AS262" i="35"/>
  <c r="AQ263" i="35"/>
  <c r="AO264" i="35"/>
  <c r="BE264" i="35"/>
  <c r="BC265" i="35"/>
  <c r="BA266" i="35"/>
  <c r="AZ249" i="35"/>
  <c r="AX250" i="35"/>
  <c r="AV251" i="35"/>
  <c r="AT252" i="35"/>
  <c r="AR253" i="35"/>
  <c r="AP254" i="35"/>
  <c r="BF254" i="35"/>
  <c r="BD255" i="35"/>
  <c r="BB256" i="35"/>
  <c r="AZ257" i="35"/>
  <c r="AX258" i="35"/>
  <c r="BI258" i="35" s="1"/>
  <c r="AV259" i="35"/>
  <c r="AT260" i="35"/>
  <c r="AR261" i="35"/>
  <c r="AP262" i="35"/>
  <c r="BF262" i="35"/>
  <c r="BD263" i="35"/>
  <c r="BB264" i="35"/>
  <c r="AZ265" i="35"/>
  <c r="AX266" i="35"/>
  <c r="AT249" i="35"/>
  <c r="AV250" i="35"/>
  <c r="AX251" i="35"/>
  <c r="BD252" i="35"/>
  <c r="BF253" i="35"/>
  <c r="AP255" i="35"/>
  <c r="AV256" i="35"/>
  <c r="BI256" i="35" s="1"/>
  <c r="AX257" i="35"/>
  <c r="AZ258" i="35"/>
  <c r="BF259" i="35"/>
  <c r="AP261" i="35"/>
  <c r="AR262" i="35"/>
  <c r="AX263" i="35"/>
  <c r="AZ264" i="35"/>
  <c r="BB265" i="35"/>
  <c r="AQ249" i="35"/>
  <c r="AS250" i="35"/>
  <c r="AU251" i="35"/>
  <c r="BA252" i="35"/>
  <c r="BC253" i="35"/>
  <c r="BE254" i="35"/>
  <c r="AS256" i="35"/>
  <c r="AU257" i="35"/>
  <c r="AW258" i="35"/>
  <c r="BC259" i="35"/>
  <c r="BE260" i="35"/>
  <c r="AO262" i="35"/>
  <c r="AU263" i="35"/>
  <c r="AW264" i="35"/>
  <c r="AY265" i="35"/>
  <c r="BE266" i="35"/>
  <c r="AP250" i="35"/>
  <c r="BI250" i="35" s="1"/>
  <c r="AR251" i="35"/>
  <c r="AX252" i="35"/>
  <c r="AZ253" i="35"/>
  <c r="BB254" i="35"/>
  <c r="AP256" i="35"/>
  <c r="AR257" i="35"/>
  <c r="AT258" i="35"/>
  <c r="AZ259" i="35"/>
  <c r="BB260" i="35"/>
  <c r="BD261" i="35"/>
  <c r="AR263" i="35"/>
  <c r="AT264" i="35"/>
  <c r="AV265" i="35"/>
  <c r="BB266" i="35"/>
  <c r="AX249" i="35"/>
  <c r="AZ250" i="35"/>
  <c r="BF251" i="35"/>
  <c r="AP253" i="35"/>
  <c r="AR254" i="35"/>
  <c r="AX255" i="35"/>
  <c r="AZ256" i="35"/>
  <c r="BB257" i="35"/>
  <c r="AP259" i="35"/>
  <c r="AR260" i="35"/>
  <c r="AT261" i="35"/>
  <c r="AZ262" i="35"/>
  <c r="BB263" i="35"/>
  <c r="BD264" i="35"/>
  <c r="BI264" i="35" s="1"/>
  <c r="AR266" i="35"/>
  <c r="AU249" i="35"/>
  <c r="AW250" i="35"/>
  <c r="BC251" i="35"/>
  <c r="BE252" i="35"/>
  <c r="AO254" i="35"/>
  <c r="AU255" i="35"/>
  <c r="BI255" i="35" s="1"/>
  <c r="AW256" i="35"/>
  <c r="AY257" i="35"/>
  <c r="BE258" i="35"/>
  <c r="AO260" i="35"/>
  <c r="AQ261" i="35"/>
  <c r="AW262" i="35"/>
  <c r="AY263" i="35"/>
  <c r="BA264" i="35"/>
  <c r="AO266" i="35"/>
  <c r="AR249" i="35"/>
  <c r="AT250" i="35"/>
  <c r="AZ251" i="35"/>
  <c r="BB252" i="35"/>
  <c r="BD253" i="35"/>
  <c r="AR255" i="35"/>
  <c r="AT256" i="35"/>
  <c r="AV257" i="35"/>
  <c r="BB258" i="35"/>
  <c r="BD259" i="35"/>
  <c r="BF260" i="35"/>
  <c r="AT262" i="35"/>
  <c r="AV263" i="35"/>
  <c r="AX264" i="35"/>
  <c r="BD265" i="35"/>
  <c r="BB249" i="35"/>
  <c r="AP251" i="35"/>
  <c r="AR252" i="35"/>
  <c r="BI252" i="35" s="1"/>
  <c r="AT253" i="35"/>
  <c r="AZ254" i="35"/>
  <c r="BB255" i="35"/>
  <c r="BD256" i="35"/>
  <c r="AR258" i="35"/>
  <c r="AT259" i="35"/>
  <c r="AV260" i="35"/>
  <c r="BB261" i="35"/>
  <c r="BD262" i="35"/>
  <c r="BF263" i="35"/>
  <c r="AT265" i="35"/>
  <c r="AV266" i="35"/>
  <c r="AY249" i="35"/>
  <c r="BE250" i="35"/>
  <c r="AO252" i="35"/>
  <c r="AQ253" i="35"/>
  <c r="AW254" i="35"/>
  <c r="AY255" i="35"/>
  <c r="BA256" i="35"/>
  <c r="AO258" i="35"/>
  <c r="AQ259" i="35"/>
  <c r="AS260" i="35"/>
  <c r="AY261" i="35"/>
  <c r="BA262" i="35"/>
  <c r="BC263" i="35"/>
  <c r="BI263" i="35" s="1"/>
  <c r="AQ265" i="35"/>
  <c r="AS266" i="35"/>
  <c r="AV249" i="35"/>
  <c r="BB250" i="35"/>
  <c r="BD251" i="35"/>
  <c r="BF252" i="35"/>
  <c r="AT254" i="35"/>
  <c r="BI254" i="35" s="1"/>
  <c r="AV255" i="35"/>
  <c r="AX256" i="35"/>
  <c r="BD257" i="35"/>
  <c r="BF258" i="35"/>
  <c r="AP260" i="35"/>
  <c r="AV261" i="35"/>
  <c r="AX262" i="35"/>
  <c r="AZ263" i="35"/>
  <c r="BF264" i="35"/>
  <c r="AP266" i="35"/>
  <c r="AT251" i="35"/>
  <c r="BF255" i="35"/>
  <c r="BD260" i="35"/>
  <c r="AX265" i="35"/>
  <c r="AS252" i="35"/>
  <c r="AQ257" i="35"/>
  <c r="BC261" i="35"/>
  <c r="AW266" i="35"/>
  <c r="AV253" i="35"/>
  <c r="AP258" i="35"/>
  <c r="BB262" i="35"/>
  <c r="BI262" i="35" s="1"/>
  <c r="AR250" i="35"/>
  <c r="AX259" i="35"/>
  <c r="AQ251" i="35"/>
  <c r="BI251" i="35" s="1"/>
  <c r="BA260" i="35"/>
  <c r="AP252" i="35"/>
  <c r="AZ261" i="35"/>
  <c r="AV252" i="35"/>
  <c r="AT257" i="35"/>
  <c r="BF261" i="35"/>
  <c r="AZ266" i="35"/>
  <c r="AY253" i="35"/>
  <c r="AS258" i="35"/>
  <c r="BE262" i="35"/>
  <c r="BD249" i="35"/>
  <c r="AX254" i="35"/>
  <c r="AR259" i="35"/>
  <c r="AP264" i="35"/>
  <c r="BD254" i="35"/>
  <c r="AV264" i="35"/>
  <c r="BC255" i="35"/>
  <c r="AU265" i="35"/>
  <c r="BF256" i="35"/>
  <c r="AT266" i="35"/>
  <c r="BB253" i="35"/>
  <c r="AV258" i="35"/>
  <c r="AP263" i="35"/>
  <c r="AO250" i="35"/>
  <c r="BA254" i="35"/>
  <c r="AU259" i="35"/>
  <c r="AS264" i="35"/>
  <c r="BF250" i="35"/>
  <c r="AZ255" i="35"/>
  <c r="AX260" i="35"/>
  <c r="AR265" i="35"/>
  <c r="BF182" i="35"/>
  <c r="BI182" i="35" s="1"/>
  <c r="AQ182" i="35"/>
  <c r="AS181" i="35"/>
  <c r="AU180" i="35"/>
  <c r="AW179" i="35"/>
  <c r="AY178" i="35"/>
  <c r="BA177" i="35"/>
  <c r="BI177" i="35" s="1"/>
  <c r="BC176" i="35"/>
  <c r="BE175" i="35"/>
  <c r="AO175" i="35"/>
  <c r="AQ174" i="35"/>
  <c r="AS173" i="35"/>
  <c r="AU172" i="35"/>
  <c r="AW171" i="35"/>
  <c r="AY170" i="35"/>
  <c r="BA169" i="35"/>
  <c r="BC168" i="35"/>
  <c r="BE167" i="35"/>
  <c r="AO167" i="35"/>
  <c r="AQ166" i="35"/>
  <c r="AS165" i="35"/>
  <c r="BC182" i="35"/>
  <c r="BE181" i="35"/>
  <c r="BI181" i="35" s="1"/>
  <c r="AO181" i="35"/>
  <c r="AQ180" i="35"/>
  <c r="AS179" i="35"/>
  <c r="AU178" i="35"/>
  <c r="AW177" i="35"/>
  <c r="AY176" i="35"/>
  <c r="BA175" i="35"/>
  <c r="BC174" i="35"/>
  <c r="BE173" i="35"/>
  <c r="AO173" i="35"/>
  <c r="AQ172" i="35"/>
  <c r="AS171" i="35"/>
  <c r="AU170" i="35"/>
  <c r="AW169" i="35"/>
  <c r="AY168" i="35"/>
  <c r="BA167" i="35"/>
  <c r="BC166" i="35"/>
  <c r="BE165" i="35"/>
  <c r="AO165" i="35"/>
  <c r="BI165" i="35" s="1"/>
  <c r="AW181" i="35"/>
  <c r="BA179" i="35"/>
  <c r="BE177" i="35"/>
  <c r="AQ176" i="35"/>
  <c r="AU174" i="35"/>
  <c r="AY172" i="35"/>
  <c r="BC170" i="35"/>
  <c r="AO169" i="35"/>
  <c r="AS167" i="35"/>
  <c r="AW165" i="35"/>
  <c r="AY182" i="35"/>
  <c r="BC180" i="35"/>
  <c r="AO179" i="35"/>
  <c r="AS177" i="35"/>
  <c r="AW175" i="35"/>
  <c r="BA173" i="35"/>
  <c r="BE171" i="35"/>
  <c r="AQ170" i="35"/>
  <c r="AU168" i="35"/>
  <c r="AY166" i="35"/>
  <c r="AU182" i="35"/>
  <c r="AY180" i="35"/>
  <c r="BC178" i="35"/>
  <c r="AO177" i="35"/>
  <c r="AS175" i="35"/>
  <c r="AW173" i="35"/>
  <c r="BI173" i="35" s="1"/>
  <c r="AU176" i="35"/>
  <c r="AO171" i="35"/>
  <c r="AW167" i="35"/>
  <c r="AQ178" i="35"/>
  <c r="AQ168" i="35"/>
  <c r="BA181" i="35"/>
  <c r="AY174" i="35"/>
  <c r="BE169" i="35"/>
  <c r="AU166" i="35"/>
  <c r="BE179" i="35"/>
  <c r="BC172" i="35"/>
  <c r="AS169" i="35"/>
  <c r="BI169" i="35" s="1"/>
  <c r="BA165" i="35"/>
  <c r="BA171" i="35"/>
  <c r="AT165" i="35"/>
  <c r="AR166" i="35"/>
  <c r="AP167" i="35"/>
  <c r="BF167" i="35"/>
  <c r="BD168" i="35"/>
  <c r="BB169" i="35"/>
  <c r="AZ170" i="35"/>
  <c r="AX171" i="35"/>
  <c r="AV172" i="35"/>
  <c r="BI172" i="35" s="1"/>
  <c r="AT173" i="35"/>
  <c r="AR174" i="35"/>
  <c r="AP175" i="35"/>
  <c r="BF175" i="35"/>
  <c r="BD176" i="35"/>
  <c r="BB177" i="35"/>
  <c r="AZ178" i="35"/>
  <c r="AX179" i="35"/>
  <c r="AV180" i="35"/>
  <c r="AT181" i="35"/>
  <c r="AR182" i="35"/>
  <c r="AQ165" i="35"/>
  <c r="AO166" i="35"/>
  <c r="BE166" i="35"/>
  <c r="BC167" i="35"/>
  <c r="BA168" i="35"/>
  <c r="AY169" i="35"/>
  <c r="AW170" i="35"/>
  <c r="AU171" i="35"/>
  <c r="BI171" i="35" s="1"/>
  <c r="AS172" i="35"/>
  <c r="AQ173" i="35"/>
  <c r="AO174" i="35"/>
  <c r="BE174" i="35"/>
  <c r="BC175" i="35"/>
  <c r="BA176" i="35"/>
  <c r="AY177" i="35"/>
  <c r="AW178" i="35"/>
  <c r="AU179" i="35"/>
  <c r="AS180" i="35"/>
  <c r="AQ181" i="35"/>
  <c r="AO182" i="35"/>
  <c r="BE182" i="35"/>
  <c r="BD165" i="35"/>
  <c r="BB166" i="35"/>
  <c r="AZ167" i="35"/>
  <c r="AX168" i="35"/>
  <c r="AV169" i="35"/>
  <c r="AT170" i="35"/>
  <c r="BI170" i="35" s="1"/>
  <c r="AR171" i="35"/>
  <c r="AP172" i="35"/>
  <c r="BF172" i="35"/>
  <c r="BD173" i="35"/>
  <c r="BB174" i="35"/>
  <c r="AZ175" i="35"/>
  <c r="AX176" i="35"/>
  <c r="AV177" i="35"/>
  <c r="AT178" i="35"/>
  <c r="AR179" i="35"/>
  <c r="AP180" i="35"/>
  <c r="BF180" i="35"/>
  <c r="BD181" i="35"/>
  <c r="BB182" i="35"/>
  <c r="AX165" i="35"/>
  <c r="AV166" i="35"/>
  <c r="AT167" i="35"/>
  <c r="AR168" i="35"/>
  <c r="BI168" i="35" s="1"/>
  <c r="AP169" i="35"/>
  <c r="BF169" i="35"/>
  <c r="BD170" i="35"/>
  <c r="BB171" i="35"/>
  <c r="AZ172" i="35"/>
  <c r="AX173" i="35"/>
  <c r="AV174" i="35"/>
  <c r="AT175" i="35"/>
  <c r="AR176" i="35"/>
  <c r="AP177" i="35"/>
  <c r="BF177" i="35"/>
  <c r="BD178" i="35"/>
  <c r="BB179" i="35"/>
  <c r="AZ180" i="35"/>
  <c r="AX181" i="35"/>
  <c r="AV182" i="35"/>
  <c r="AU165" i="35"/>
  <c r="AS166" i="35"/>
  <c r="AQ167" i="35"/>
  <c r="BI167" i="35" s="1"/>
  <c r="AO168" i="35"/>
  <c r="BE168" i="35"/>
  <c r="BC169" i="35"/>
  <c r="BA170" i="35"/>
  <c r="AY171" i="35"/>
  <c r="AW172" i="35"/>
  <c r="AU173" i="35"/>
  <c r="AS174" i="35"/>
  <c r="AQ175" i="35"/>
  <c r="AO176" i="35"/>
  <c r="BE176" i="35"/>
  <c r="BC177" i="35"/>
  <c r="BA178" i="35"/>
  <c r="AY179" i="35"/>
  <c r="AW180" i="35"/>
  <c r="AU181" i="35"/>
  <c r="AS182" i="35"/>
  <c r="AR165" i="35"/>
  <c r="AP166" i="35"/>
  <c r="BI166" i="35" s="1"/>
  <c r="BF166" i="35"/>
  <c r="BD167" i="35"/>
  <c r="BB168" i="35"/>
  <c r="AZ169" i="35"/>
  <c r="AX170" i="35"/>
  <c r="AV171" i="35"/>
  <c r="AT172" i="35"/>
  <c r="AR173" i="35"/>
  <c r="AP174" i="35"/>
  <c r="BF174" i="35"/>
  <c r="BD175" i="35"/>
  <c r="BB176" i="35"/>
  <c r="AZ177" i="35"/>
  <c r="BB165" i="35"/>
  <c r="AX167" i="35"/>
  <c r="AT169" i="35"/>
  <c r="AP171" i="35"/>
  <c r="BD172" i="35"/>
  <c r="AZ174" i="35"/>
  <c r="AV176" i="35"/>
  <c r="AR178" i="35"/>
  <c r="BF179" i="35"/>
  <c r="BB181" i="35"/>
  <c r="AY165" i="35"/>
  <c r="AU167" i="35"/>
  <c r="AQ169" i="35"/>
  <c r="BE170" i="35"/>
  <c r="BA172" i="35"/>
  <c r="AW174" i="35"/>
  <c r="AS176" i="35"/>
  <c r="AO178" i="35"/>
  <c r="BC179" i="35"/>
  <c r="BI179" i="35" s="1"/>
  <c r="AY181" i="35"/>
  <c r="AV165" i="35"/>
  <c r="AR167" i="35"/>
  <c r="BF168" i="35"/>
  <c r="BB170" i="35"/>
  <c r="AX172" i="35"/>
  <c r="AT174" i="35"/>
  <c r="AP176" i="35"/>
  <c r="BD177" i="35"/>
  <c r="BF178" i="35"/>
  <c r="AT180" i="35"/>
  <c r="AV181" i="35"/>
  <c r="AX182" i="35"/>
  <c r="AP165" i="35"/>
  <c r="AZ168" i="35"/>
  <c r="AR172" i="35"/>
  <c r="BB175" i="35"/>
  <c r="AT179" i="35"/>
  <c r="BD182" i="35"/>
  <c r="AW168" i="35"/>
  <c r="AO172" i="35"/>
  <c r="AY175" i="35"/>
  <c r="BI175" i="35" s="1"/>
  <c r="AQ179" i="35"/>
  <c r="BA182" i="35"/>
  <c r="AT168" i="35"/>
  <c r="BD171" i="35"/>
  <c r="AV175" i="35"/>
  <c r="BB178" i="35"/>
  <c r="BI178" i="35" s="1"/>
  <c r="AR181" i="35"/>
  <c r="BF165" i="35"/>
  <c r="BB167" i="35"/>
  <c r="AX169" i="35"/>
  <c r="AT171" i="35"/>
  <c r="AP173" i="35"/>
  <c r="BD174" i="35"/>
  <c r="AZ176" i="35"/>
  <c r="BI176" i="35" s="1"/>
  <c r="AV178" i="35"/>
  <c r="AR180" i="35"/>
  <c r="BF181" i="35"/>
  <c r="BC165" i="35"/>
  <c r="AY167" i="35"/>
  <c r="AU169" i="35"/>
  <c r="AQ171" i="35"/>
  <c r="BE172" i="35"/>
  <c r="BA174" i="35"/>
  <c r="AW176" i="35"/>
  <c r="AS178" i="35"/>
  <c r="AO180" i="35"/>
  <c r="BC181" i="35"/>
  <c r="AZ165" i="35"/>
  <c r="AV167" i="35"/>
  <c r="AR169" i="35"/>
  <c r="BF170" i="35"/>
  <c r="BB172" i="35"/>
  <c r="AX174" i="35"/>
  <c r="BI174" i="35" s="1"/>
  <c r="AT176" i="35"/>
  <c r="AP178" i="35"/>
  <c r="AV179" i="35"/>
  <c r="AX180" i="35"/>
  <c r="AZ181" i="35"/>
  <c r="BD166" i="35"/>
  <c r="AV170" i="35"/>
  <c r="BF173" i="35"/>
  <c r="AX177" i="35"/>
  <c r="AP181" i="35"/>
  <c r="BA166" i="35"/>
  <c r="AS170" i="35"/>
  <c r="BC173" i="35"/>
  <c r="AU177" i="35"/>
  <c r="BE180" i="35"/>
  <c r="AX166" i="35"/>
  <c r="AP170" i="35"/>
  <c r="AZ173" i="35"/>
  <c r="AR177" i="35"/>
  <c r="BD179" i="35"/>
  <c r="AT182" i="35"/>
  <c r="AZ166" i="35"/>
  <c r="AV168" i="35"/>
  <c r="AR170" i="35"/>
  <c r="BF171" i="35"/>
  <c r="BB173" i="35"/>
  <c r="AX175" i="35"/>
  <c r="AT177" i="35"/>
  <c r="AP179" i="35"/>
  <c r="BD180" i="35"/>
  <c r="BI180" i="35" s="1"/>
  <c r="AZ182" i="35"/>
  <c r="AW166" i="35"/>
  <c r="AS168" i="35"/>
  <c r="AO170" i="35"/>
  <c r="BC171" i="35"/>
  <c r="AY173" i="35"/>
  <c r="AU175" i="35"/>
  <c r="AQ177" i="35"/>
  <c r="BE178" i="35"/>
  <c r="BA180" i="35"/>
  <c r="AW182" i="35"/>
  <c r="AT166" i="35"/>
  <c r="AP168" i="35"/>
  <c r="BD169" i="35"/>
  <c r="AZ171" i="35"/>
  <c r="AV173" i="35"/>
  <c r="AR175" i="35"/>
  <c r="BF176" i="35"/>
  <c r="AX178" i="35"/>
  <c r="AZ179" i="35"/>
  <c r="BB180" i="35"/>
  <c r="AP182" i="35"/>
  <c r="BF287" i="35"/>
  <c r="BI287" i="35" s="1"/>
  <c r="AU287" i="35"/>
  <c r="AW286" i="35"/>
  <c r="AY285" i="35"/>
  <c r="BA284" i="35"/>
  <c r="BC283" i="35"/>
  <c r="BE282" i="35"/>
  <c r="AO282" i="35"/>
  <c r="AQ281" i="35"/>
  <c r="AS280" i="35"/>
  <c r="AU279" i="35"/>
  <c r="AW278" i="35"/>
  <c r="BI278" i="35" s="1"/>
  <c r="AY277" i="35"/>
  <c r="BA276" i="35"/>
  <c r="BC275" i="35"/>
  <c r="BE274" i="35"/>
  <c r="AO274" i="35"/>
  <c r="AQ273" i="35"/>
  <c r="AS272" i="35"/>
  <c r="AU271" i="35"/>
  <c r="AW270" i="35"/>
  <c r="BE286" i="35"/>
  <c r="BI286" i="35" s="1"/>
  <c r="BC285" i="35"/>
  <c r="AW284" i="35"/>
  <c r="AU283" i="35"/>
  <c r="AS282" i="35"/>
  <c r="BE280" i="35"/>
  <c r="BC279" i="35"/>
  <c r="BA278" i="35"/>
  <c r="AU277" i="35"/>
  <c r="AS276" i="35"/>
  <c r="AQ275" i="35"/>
  <c r="BC273" i="35"/>
  <c r="BA272" i="35"/>
  <c r="AY271" i="35"/>
  <c r="AS270" i="35"/>
  <c r="BC287" i="35"/>
  <c r="BA286" i="35"/>
  <c r="AU285" i="35"/>
  <c r="AS284" i="35"/>
  <c r="AQ283" i="35"/>
  <c r="BC281" i="35"/>
  <c r="BA280" i="35"/>
  <c r="AY279" i="35"/>
  <c r="AS278" i="35"/>
  <c r="AQ277" i="35"/>
  <c r="AO276" i="35"/>
  <c r="BA274" i="35"/>
  <c r="AY273" i="35"/>
  <c r="AW272" i="35"/>
  <c r="AQ271" i="35"/>
  <c r="AO270" i="35"/>
  <c r="BI270" i="35" s="1"/>
  <c r="AQ287" i="35"/>
  <c r="BE284" i="35"/>
  <c r="AW282" i="35"/>
  <c r="AO280" i="35"/>
  <c r="BC277" i="35"/>
  <c r="AU275" i="35"/>
  <c r="BE272" i="35"/>
  <c r="BA270" i="35"/>
  <c r="AS286" i="35"/>
  <c r="AO284" i="35"/>
  <c r="AY281" i="35"/>
  <c r="AQ279" i="35"/>
  <c r="BE276" i="35"/>
  <c r="AW274" i="35"/>
  <c r="AO272" i="35"/>
  <c r="AO286" i="35"/>
  <c r="AY283" i="35"/>
  <c r="AU281" i="35"/>
  <c r="BE278" i="35"/>
  <c r="AW276" i="35"/>
  <c r="AS274" i="35"/>
  <c r="BI274" i="35" s="1"/>
  <c r="BC271" i="35"/>
  <c r="AW280" i="35"/>
  <c r="BE270" i="35"/>
  <c r="AY275" i="35"/>
  <c r="BA282" i="35"/>
  <c r="BI282" i="35" s="1"/>
  <c r="AY287" i="35"/>
  <c r="AO278" i="35"/>
  <c r="AQ285" i="35"/>
  <c r="AU273" i="35"/>
  <c r="AP270" i="35"/>
  <c r="BF270" i="35"/>
  <c r="BD271" i="35"/>
  <c r="BB272" i="35"/>
  <c r="AZ273" i="35"/>
  <c r="AT270" i="35"/>
  <c r="AV271" i="35"/>
  <c r="AX272" i="35"/>
  <c r="BD273" i="35"/>
  <c r="BB274" i="35"/>
  <c r="AZ275" i="35"/>
  <c r="AX276" i="35"/>
  <c r="AV277" i="35"/>
  <c r="BI277" i="35" s="1"/>
  <c r="AT278" i="35"/>
  <c r="AR279" i="35"/>
  <c r="AP280" i="35"/>
  <c r="BF280" i="35"/>
  <c r="BD281" i="35"/>
  <c r="BB282" i="35"/>
  <c r="AZ283" i="35"/>
  <c r="AX284" i="35"/>
  <c r="AV285" i="35"/>
  <c r="AT286" i="35"/>
  <c r="AR287" i="35"/>
  <c r="AQ270" i="35"/>
  <c r="AO271" i="35"/>
  <c r="BE271" i="35"/>
  <c r="BC272" i="35"/>
  <c r="BA273" i="35"/>
  <c r="AY274" i="35"/>
  <c r="AW275" i="35"/>
  <c r="AU276" i="35"/>
  <c r="BI276" i="35" s="1"/>
  <c r="AS277" i="35"/>
  <c r="AQ278" i="35"/>
  <c r="AO279" i="35"/>
  <c r="BE279" i="35"/>
  <c r="BC280" i="35"/>
  <c r="BA281" i="35"/>
  <c r="AY282" i="35"/>
  <c r="AW283" i="35"/>
  <c r="AU284" i="35"/>
  <c r="AS285" i="35"/>
  <c r="AQ286" i="35"/>
  <c r="AO287" i="35"/>
  <c r="BE287" i="35"/>
  <c r="BD270" i="35"/>
  <c r="BB271" i="35"/>
  <c r="AZ272" i="35"/>
  <c r="AX273" i="35"/>
  <c r="AV274" i="35"/>
  <c r="AT275" i="35"/>
  <c r="BI275" i="35" s="1"/>
  <c r="AR276" i="35"/>
  <c r="AP277" i="35"/>
  <c r="BF277" i="35"/>
  <c r="BD278" i="35"/>
  <c r="BB279" i="35"/>
  <c r="AZ280" i="35"/>
  <c r="AX281" i="35"/>
  <c r="AV282" i="35"/>
  <c r="AT283" i="35"/>
  <c r="AR284" i="35"/>
  <c r="AP285" i="35"/>
  <c r="BF285" i="35"/>
  <c r="BD286" i="35"/>
  <c r="BB287" i="35"/>
  <c r="BB270" i="35"/>
  <c r="AP272" i="35"/>
  <c r="AR273" i="35"/>
  <c r="BI273" i="35" s="1"/>
  <c r="AT274" i="35"/>
  <c r="AR275" i="35"/>
  <c r="AP276" i="35"/>
  <c r="AZ271" i="35"/>
  <c r="AP274" i="35"/>
  <c r="BD275" i="35"/>
  <c r="AR277" i="35"/>
  <c r="AX278" i="35"/>
  <c r="AZ279" i="35"/>
  <c r="BB280" i="35"/>
  <c r="AP282" i="35"/>
  <c r="AR283" i="35"/>
  <c r="AT284" i="35"/>
  <c r="AZ285" i="35"/>
  <c r="BB286" i="35"/>
  <c r="BD287" i="35"/>
  <c r="AS271" i="35"/>
  <c r="AU272" i="35"/>
  <c r="AW273" i="35"/>
  <c r="BC274" i="35"/>
  <c r="BE275" i="35"/>
  <c r="AO277" i="35"/>
  <c r="AU278" i="35"/>
  <c r="AW279" i="35"/>
  <c r="AY280" i="35"/>
  <c r="BI280" i="35" s="1"/>
  <c r="BE281" i="35"/>
  <c r="AO283" i="35"/>
  <c r="AQ284" i="35"/>
  <c r="AW285" i="35"/>
  <c r="AY286" i="35"/>
  <c r="BA287" i="35"/>
  <c r="AP271" i="35"/>
  <c r="BI271" i="35" s="1"/>
  <c r="AR272" i="35"/>
  <c r="AT273" i="35"/>
  <c r="AZ274" i="35"/>
  <c r="BB275" i="35"/>
  <c r="BD276" i="35"/>
  <c r="AR278" i="35"/>
  <c r="AT279" i="35"/>
  <c r="AV280" i="35"/>
  <c r="BB281" i="35"/>
  <c r="BD282" i="35"/>
  <c r="BF283" i="35"/>
  <c r="AT285" i="35"/>
  <c r="AV286" i="35"/>
  <c r="AX287" i="35"/>
  <c r="AT272" i="35"/>
  <c r="AX274" i="35"/>
  <c r="AT276" i="35"/>
  <c r="AZ277" i="35"/>
  <c r="BB278" i="35"/>
  <c r="BD279" i="35"/>
  <c r="AR281" i="35"/>
  <c r="AT282" i="35"/>
  <c r="AV283" i="35"/>
  <c r="BB284" i="35"/>
  <c r="BD285" i="35"/>
  <c r="BI285" i="35" s="1"/>
  <c r="BF286" i="35"/>
  <c r="AU270" i="35"/>
  <c r="AW271" i="35"/>
  <c r="AY272" i="35"/>
  <c r="BE273" i="35"/>
  <c r="AO275" i="35"/>
  <c r="AQ276" i="35"/>
  <c r="AW277" i="35"/>
  <c r="AY278" i="35"/>
  <c r="BA279" i="35"/>
  <c r="AO281" i="35"/>
  <c r="AQ282" i="35"/>
  <c r="AS283" i="35"/>
  <c r="AY284" i="35"/>
  <c r="BA285" i="35"/>
  <c r="BC286" i="35"/>
  <c r="AR270" i="35"/>
  <c r="AT271" i="35"/>
  <c r="AV272" i="35"/>
  <c r="BB273" i="35"/>
  <c r="BD274" i="35"/>
  <c r="BF275" i="35"/>
  <c r="AT277" i="35"/>
  <c r="AV278" i="35"/>
  <c r="AX279" i="35"/>
  <c r="BI279" i="35" s="1"/>
  <c r="BD280" i="35"/>
  <c r="BF281" i="35"/>
  <c r="AP283" i="35"/>
  <c r="AV284" i="35"/>
  <c r="AX285" i="35"/>
  <c r="AZ286" i="35"/>
  <c r="AX270" i="35"/>
  <c r="BF272" i="35"/>
  <c r="BF274" i="35"/>
  <c r="BB276" i="35"/>
  <c r="BD277" i="35"/>
  <c r="BF278" i="35"/>
  <c r="AT280" i="35"/>
  <c r="AV281" i="35"/>
  <c r="AX282" i="35"/>
  <c r="BD283" i="35"/>
  <c r="BF284" i="35"/>
  <c r="AP286" i="35"/>
  <c r="AV287" i="35"/>
  <c r="AY270" i="35"/>
  <c r="BA271" i="35"/>
  <c r="AO273" i="35"/>
  <c r="AQ274" i="35"/>
  <c r="AS275" i="35"/>
  <c r="AY276" i="35"/>
  <c r="BA277" i="35"/>
  <c r="BC278" i="35"/>
  <c r="AQ280" i="35"/>
  <c r="AS281" i="35"/>
  <c r="AU282" i="35"/>
  <c r="BA283" i="35"/>
  <c r="BC284" i="35"/>
  <c r="BI284" i="35" s="1"/>
  <c r="BE285" i="35"/>
  <c r="AS287" i="35"/>
  <c r="AV270" i="35"/>
  <c r="AX271" i="35"/>
  <c r="BD272" i="35"/>
  <c r="BF273" i="35"/>
  <c r="AP275" i="35"/>
  <c r="AV276" i="35"/>
  <c r="AX277" i="35"/>
  <c r="AZ278" i="35"/>
  <c r="BF279" i="35"/>
  <c r="AP281" i="35"/>
  <c r="AR282" i="35"/>
  <c r="AX283" i="35"/>
  <c r="AZ284" i="35"/>
  <c r="BB285" i="35"/>
  <c r="AP287" i="35"/>
  <c r="BF276" i="35"/>
  <c r="AZ281" i="35"/>
  <c r="BI281" i="35" s="1"/>
  <c r="AX286" i="35"/>
  <c r="AS273" i="35"/>
  <c r="BE277" i="35"/>
  <c r="BC282" i="35"/>
  <c r="AW287" i="35"/>
  <c r="AR274" i="35"/>
  <c r="AP279" i="35"/>
  <c r="BB283" i="35"/>
  <c r="BI283" i="35" s="1"/>
  <c r="AV275" i="35"/>
  <c r="AR285" i="35"/>
  <c r="BC276" i="35"/>
  <c r="AU286" i="35"/>
  <c r="BB277" i="35"/>
  <c r="AT287" i="35"/>
  <c r="AR271" i="35"/>
  <c r="AP278" i="35"/>
  <c r="BF282" i="35"/>
  <c r="AZ287" i="35"/>
  <c r="AU274" i="35"/>
  <c r="AS279" i="35"/>
  <c r="BE283" i="35"/>
  <c r="AZ270" i="35"/>
  <c r="AX275" i="35"/>
  <c r="AR280" i="35"/>
  <c r="BD284" i="35"/>
  <c r="AX280" i="35"/>
  <c r="AQ272" i="35"/>
  <c r="BI272" i="35" s="1"/>
  <c r="AW281" i="35"/>
  <c r="AP273" i="35"/>
  <c r="AZ282" i="35"/>
  <c r="AV273" i="35"/>
  <c r="AV279" i="35"/>
  <c r="AP284" i="35"/>
  <c r="BC270" i="35"/>
  <c r="BA275" i="35"/>
  <c r="AU280" i="35"/>
  <c r="AO285" i="35"/>
  <c r="BF271" i="35"/>
  <c r="AZ276" i="35"/>
  <c r="AT281" i="35"/>
  <c r="AR286" i="35"/>
  <c r="BF140" i="35"/>
  <c r="BI140" i="35" s="1"/>
  <c r="AU140" i="35"/>
  <c r="AW139" i="35"/>
  <c r="AY138" i="35"/>
  <c r="BA137" i="35"/>
  <c r="BC136" i="35"/>
  <c r="AU136" i="35"/>
  <c r="BE135" i="35"/>
  <c r="AW135" i="35"/>
  <c r="AO135" i="35"/>
  <c r="AY134" i="35"/>
  <c r="AQ134" i="35"/>
  <c r="BA133" i="35"/>
  <c r="AS133" i="35"/>
  <c r="BC132" i="35"/>
  <c r="AU132" i="35"/>
  <c r="BE131" i="35"/>
  <c r="AW131" i="35"/>
  <c r="BI131" i="35" s="1"/>
  <c r="AO131" i="35"/>
  <c r="AY130" i="35"/>
  <c r="AQ130" i="35"/>
  <c r="BA129" i="35"/>
  <c r="AS129" i="35"/>
  <c r="BC128" i="35"/>
  <c r="AU128" i="35"/>
  <c r="BE127" i="35"/>
  <c r="AW127" i="35"/>
  <c r="AO127" i="35"/>
  <c r="AY126" i="35"/>
  <c r="AQ126" i="35"/>
  <c r="BA125" i="35"/>
  <c r="AS125" i="35"/>
  <c r="BC124" i="35"/>
  <c r="AU124" i="35"/>
  <c r="BE123" i="35"/>
  <c r="AW123" i="35"/>
  <c r="AO123" i="35"/>
  <c r="BI123" i="35" s="1"/>
  <c r="AQ140" i="35"/>
  <c r="AS139" i="35"/>
  <c r="AU138" i="35"/>
  <c r="AW137" i="35"/>
  <c r="BA136" i="35"/>
  <c r="AS136" i="35"/>
  <c r="BC135" i="35"/>
  <c r="AU135" i="35"/>
  <c r="BE134" i="35"/>
  <c r="AW134" i="35"/>
  <c r="AO134" i="35"/>
  <c r="AY133" i="35"/>
  <c r="BI133" i="35" s="1"/>
  <c r="AQ133" i="35"/>
  <c r="BA132" i="35"/>
  <c r="AS132" i="35"/>
  <c r="BC131" i="35"/>
  <c r="AU131" i="35"/>
  <c r="BE130" i="35"/>
  <c r="AW130" i="35"/>
  <c r="AO130" i="35"/>
  <c r="AY129" i="35"/>
  <c r="AQ129" i="35"/>
  <c r="BA128" i="35"/>
  <c r="AS128" i="35"/>
  <c r="BC127" i="35"/>
  <c r="AU127" i="35"/>
  <c r="BE126" i="35"/>
  <c r="AW126" i="35"/>
  <c r="AO126" i="35"/>
  <c r="AY125" i="35"/>
  <c r="AQ125" i="35"/>
  <c r="BI125" i="35" s="1"/>
  <c r="BA124" i="35"/>
  <c r="AS124" i="35"/>
  <c r="BC123" i="35"/>
  <c r="AU123" i="35"/>
  <c r="BA139" i="35"/>
  <c r="BE137" i="35"/>
  <c r="AW136" i="35"/>
  <c r="AY135" i="35"/>
  <c r="BA134" i="35"/>
  <c r="BC133" i="35"/>
  <c r="BE132" i="35"/>
  <c r="AO132" i="35"/>
  <c r="AQ131" i="35"/>
  <c r="AS130" i="35"/>
  <c r="AU129" i="35"/>
  <c r="BI129" i="35" s="1"/>
  <c r="AW128" i="35"/>
  <c r="AY127" i="35"/>
  <c r="BA126" i="35"/>
  <c r="BC125" i="35"/>
  <c r="BE124" i="35"/>
  <c r="AO124" i="35"/>
  <c r="AQ123" i="35"/>
  <c r="BC140" i="35"/>
  <c r="AO139" i="35"/>
  <c r="AS137" i="35"/>
  <c r="AQ136" i="35"/>
  <c r="AS135" i="35"/>
  <c r="AU134" i="35"/>
  <c r="AW133" i="35"/>
  <c r="AY132" i="35"/>
  <c r="BA131" i="35"/>
  <c r="BC130" i="35"/>
  <c r="BE129" i="35"/>
  <c r="AO129" i="35"/>
  <c r="AQ128" i="35"/>
  <c r="AS127" i="35"/>
  <c r="BI127" i="35" s="1"/>
  <c r="AU126" i="35"/>
  <c r="AW125" i="35"/>
  <c r="AY124" i="35"/>
  <c r="BA123" i="35"/>
  <c r="BE139" i="35"/>
  <c r="BI139" i="35" s="1"/>
  <c r="AY136" i="35"/>
  <c r="BC134" i="35"/>
  <c r="AO133" i="35"/>
  <c r="AS131" i="35"/>
  <c r="AW129" i="35"/>
  <c r="BA127" i="35"/>
  <c r="BE125" i="35"/>
  <c r="AQ124" i="35"/>
  <c r="AO137" i="35"/>
  <c r="AQ135" i="35"/>
  <c r="AY131" i="35"/>
  <c r="AO128" i="35"/>
  <c r="AW124" i="35"/>
  <c r="BC138" i="35"/>
  <c r="AO136" i="35"/>
  <c r="AS134" i="35"/>
  <c r="AW132" i="35"/>
  <c r="BA130" i="35"/>
  <c r="BE128" i="35"/>
  <c r="AQ127" i="35"/>
  <c r="AU125" i="35"/>
  <c r="AY123" i="35"/>
  <c r="AQ138" i="35"/>
  <c r="BA135" i="35"/>
  <c r="BI135" i="35" s="1"/>
  <c r="BE133" i="35"/>
  <c r="AQ132" i="35"/>
  <c r="AU130" i="35"/>
  <c r="AY128" i="35"/>
  <c r="BC126" i="35"/>
  <c r="AO125" i="35"/>
  <c r="AS123" i="35"/>
  <c r="AY140" i="35"/>
  <c r="AU133" i="35"/>
  <c r="BC129" i="35"/>
  <c r="AS126" i="35"/>
  <c r="AP123" i="35"/>
  <c r="BF123" i="35"/>
  <c r="BD124" i="35"/>
  <c r="BB125" i="35"/>
  <c r="AZ126" i="35"/>
  <c r="AX127" i="35"/>
  <c r="AV128" i="35"/>
  <c r="AT129" i="35"/>
  <c r="AR130" i="35"/>
  <c r="AP131" i="35"/>
  <c r="BF131" i="35"/>
  <c r="BD132" i="35"/>
  <c r="BB133" i="35"/>
  <c r="AZ134" i="35"/>
  <c r="BI134" i="35" s="1"/>
  <c r="AX135" i="35"/>
  <c r="AV136" i="35"/>
  <c r="AT137" i="35"/>
  <c r="AR138" i="35"/>
  <c r="AP139" i="35"/>
  <c r="BF139" i="35"/>
  <c r="BD140" i="35"/>
  <c r="AY137" i="35"/>
  <c r="AW138" i="35"/>
  <c r="AU139" i="35"/>
  <c r="AS140" i="35"/>
  <c r="AR123" i="35"/>
  <c r="AP124" i="35"/>
  <c r="BI124" i="35" s="1"/>
  <c r="BF124" i="35"/>
  <c r="BD125" i="35"/>
  <c r="BB126" i="35"/>
  <c r="AZ127" i="35"/>
  <c r="AX128" i="35"/>
  <c r="AV129" i="35"/>
  <c r="AT130" i="35"/>
  <c r="AR131" i="35"/>
  <c r="AP132" i="35"/>
  <c r="BF132" i="35"/>
  <c r="BD133" i="35"/>
  <c r="BB134" i="35"/>
  <c r="AZ135" i="35"/>
  <c r="AX136" i="35"/>
  <c r="AV137" i="35"/>
  <c r="AT138" i="35"/>
  <c r="AR139" i="35"/>
  <c r="AP140" i="35"/>
  <c r="AR127" i="35"/>
  <c r="BB123" i="35"/>
  <c r="AZ124" i="35"/>
  <c r="AX125" i="35"/>
  <c r="AV126" i="35"/>
  <c r="AT127" i="35"/>
  <c r="AR128" i="35"/>
  <c r="AP129" i="35"/>
  <c r="BF129" i="35"/>
  <c r="BD130" i="35"/>
  <c r="BB131" i="35"/>
  <c r="AZ132" i="35"/>
  <c r="AX133" i="35"/>
  <c r="AV134" i="35"/>
  <c r="AT135" i="35"/>
  <c r="AR136" i="35"/>
  <c r="AP137" i="35"/>
  <c r="BF137" i="35"/>
  <c r="BB139" i="35"/>
  <c r="AZ140" i="35"/>
  <c r="AU137" i="35"/>
  <c r="AS138" i="35"/>
  <c r="AQ139" i="35"/>
  <c r="AO140" i="35"/>
  <c r="BE140" i="35"/>
  <c r="BD123" i="35"/>
  <c r="BB124" i="35"/>
  <c r="AZ125" i="35"/>
  <c r="AX126" i="35"/>
  <c r="AV127" i="35"/>
  <c r="AT128" i="35"/>
  <c r="BI128" i="35" s="1"/>
  <c r="AR129" i="35"/>
  <c r="AP130" i="35"/>
  <c r="BF130" i="35"/>
  <c r="BD131" i="35"/>
  <c r="BB132" i="35"/>
  <c r="AX134" i="35"/>
  <c r="AV135" i="35"/>
  <c r="AT136" i="35"/>
  <c r="AP138" i="35"/>
  <c r="BF138" i="35"/>
  <c r="BB140" i="35"/>
  <c r="AT123" i="35"/>
  <c r="AR124" i="35"/>
  <c r="AP125" i="35"/>
  <c r="BF125" i="35"/>
  <c r="BD126" i="35"/>
  <c r="BB127" i="35"/>
  <c r="AZ128" i="35"/>
  <c r="AX129" i="35"/>
  <c r="AV130" i="35"/>
  <c r="BI130" i="35" s="1"/>
  <c r="AT131" i="35"/>
  <c r="AR132" i="35"/>
  <c r="AP133" i="35"/>
  <c r="BF133" i="35"/>
  <c r="BD134" i="35"/>
  <c r="BB135" i="35"/>
  <c r="AZ136" i="35"/>
  <c r="AX137" i="35"/>
  <c r="AV138" i="35"/>
  <c r="AT139" i="35"/>
  <c r="AR140" i="35"/>
  <c r="BE136" i="35"/>
  <c r="BC137" i="35"/>
  <c r="BI137" i="35" s="1"/>
  <c r="BA138" i="35"/>
  <c r="AY139" i="35"/>
  <c r="AW140" i="35"/>
  <c r="AV123" i="35"/>
  <c r="AT124" i="35"/>
  <c r="AR125" i="35"/>
  <c r="AP126" i="35"/>
  <c r="BF126" i="35"/>
  <c r="BD127" i="35"/>
  <c r="BB128" i="35"/>
  <c r="AZ129" i="35"/>
  <c r="AX130" i="35"/>
  <c r="AV131" i="35"/>
  <c r="AT132" i="35"/>
  <c r="AR133" i="35"/>
  <c r="AP134" i="35"/>
  <c r="BF134" i="35"/>
  <c r="BD135" i="35"/>
  <c r="BB136" i="35"/>
  <c r="BI136" i="35" s="1"/>
  <c r="AZ137" i="35"/>
  <c r="AX138" i="35"/>
  <c r="AV139" i="35"/>
  <c r="AT140" i="35"/>
  <c r="AT126" i="35"/>
  <c r="AX123" i="35"/>
  <c r="AV124" i="35"/>
  <c r="AT125" i="35"/>
  <c r="AR126" i="35"/>
  <c r="BI126" i="35" s="1"/>
  <c r="AP127" i="35"/>
  <c r="BF127" i="35"/>
  <c r="BD128" i="35"/>
  <c r="BB129" i="35"/>
  <c r="AZ130" i="35"/>
  <c r="AX131" i="35"/>
  <c r="AV132" i="35"/>
  <c r="AT133" i="35"/>
  <c r="AR134" i="35"/>
  <c r="AP135" i="35"/>
  <c r="BF135" i="35"/>
  <c r="BD136" i="35"/>
  <c r="BB137" i="35"/>
  <c r="AZ138" i="35"/>
  <c r="AX139" i="35"/>
  <c r="AV140" i="35"/>
  <c r="AQ137" i="35"/>
  <c r="AO138" i="35"/>
  <c r="BE138" i="35"/>
  <c r="BC139" i="35"/>
  <c r="BA140" i="35"/>
  <c r="AZ123" i="35"/>
  <c r="AX124" i="35"/>
  <c r="AV125" i="35"/>
  <c r="AP128" i="35"/>
  <c r="BF128" i="35"/>
  <c r="BD129" i="35"/>
  <c r="BB130" i="35"/>
  <c r="AZ131" i="35"/>
  <c r="AX132" i="35"/>
  <c r="BI132" i="35" s="1"/>
  <c r="AV133" i="35"/>
  <c r="AT134" i="35"/>
  <c r="AR135" i="35"/>
  <c r="AP136" i="35"/>
  <c r="BF136" i="35"/>
  <c r="BD137" i="35"/>
  <c r="BB138" i="35"/>
  <c r="AZ139" i="35"/>
  <c r="AX140" i="35"/>
  <c r="BD138" i="35"/>
  <c r="BI138" i="35" s="1"/>
  <c r="AZ133" i="35"/>
  <c r="AR137" i="35"/>
  <c r="BD139" i="35"/>
  <c r="BG42" i="35"/>
  <c r="BI41" i="35"/>
  <c r="BF203" i="35"/>
  <c r="BI203" i="35" s="1"/>
  <c r="AY203" i="35"/>
  <c r="AO202" i="35"/>
  <c r="AQ201" i="35"/>
  <c r="AS200" i="35"/>
  <c r="AU199" i="35"/>
  <c r="AW198" i="35"/>
  <c r="AY197" i="35"/>
  <c r="BA196" i="35"/>
  <c r="BC195" i="35"/>
  <c r="BE194" i="35"/>
  <c r="AO194" i="35"/>
  <c r="AQ193" i="35"/>
  <c r="AS192" i="35"/>
  <c r="AU191" i="35"/>
  <c r="AW190" i="35"/>
  <c r="AY189" i="35"/>
  <c r="BA188" i="35"/>
  <c r="BC187" i="35"/>
  <c r="BE186" i="35"/>
  <c r="AO186" i="35"/>
  <c r="BI186" i="35" s="1"/>
  <c r="BA202" i="35"/>
  <c r="BC201" i="35"/>
  <c r="BE200" i="35"/>
  <c r="AO200" i="35"/>
  <c r="AQ199" i="35"/>
  <c r="AS198" i="35"/>
  <c r="AU197" i="35"/>
  <c r="AW196" i="35"/>
  <c r="AY195" i="35"/>
  <c r="BA194" i="35"/>
  <c r="BC193" i="35"/>
  <c r="BE192" i="35"/>
  <c r="AO192" i="35"/>
  <c r="AQ191" i="35"/>
  <c r="AS190" i="35"/>
  <c r="BI190" i="35" s="1"/>
  <c r="AU189" i="35"/>
  <c r="AW188" i="35"/>
  <c r="AY187" i="35"/>
  <c r="BA186" i="35"/>
  <c r="AY201" i="35"/>
  <c r="BC199" i="35"/>
  <c r="AO198" i="35"/>
  <c r="AS196" i="35"/>
  <c r="AW194" i="35"/>
  <c r="BI194" i="35" s="1"/>
  <c r="BA192" i="35"/>
  <c r="BE190" i="35"/>
  <c r="AQ189" i="35"/>
  <c r="AU187" i="35"/>
  <c r="AU201" i="35"/>
  <c r="AY199" i="35"/>
  <c r="BC197" i="35"/>
  <c r="AO196" i="35"/>
  <c r="AS194" i="35"/>
  <c r="AW192" i="35"/>
  <c r="BA190" i="35"/>
  <c r="BE188" i="35"/>
  <c r="AQ187" i="35"/>
  <c r="AW202" i="35"/>
  <c r="BA200" i="35"/>
  <c r="BE198" i="35"/>
  <c r="AQ197" i="35"/>
  <c r="AU195" i="35"/>
  <c r="AY193" i="35"/>
  <c r="BC191" i="35"/>
  <c r="AO190" i="35"/>
  <c r="AS188" i="35"/>
  <c r="AW186" i="35"/>
  <c r="BA198" i="35"/>
  <c r="BI198" i="35" s="1"/>
  <c r="AY191" i="35"/>
  <c r="AU193" i="35"/>
  <c r="BE196" i="35"/>
  <c r="BC189" i="35"/>
  <c r="AS202" i="35"/>
  <c r="AQ195" i="35"/>
  <c r="AO188" i="35"/>
  <c r="AW200" i="35"/>
  <c r="AS186" i="35"/>
  <c r="AT186" i="35"/>
  <c r="AR187" i="35"/>
  <c r="AP188" i="35"/>
  <c r="BF188" i="35"/>
  <c r="BD189" i="35"/>
  <c r="BB190" i="35"/>
  <c r="AZ191" i="35"/>
  <c r="AX192" i="35"/>
  <c r="AV193" i="35"/>
  <c r="BI193" i="35" s="1"/>
  <c r="AT194" i="35"/>
  <c r="AR195" i="35"/>
  <c r="AP196" i="35"/>
  <c r="BF196" i="35"/>
  <c r="BD197" i="35"/>
  <c r="BB198" i="35"/>
  <c r="AZ199" i="35"/>
  <c r="AX200" i="35"/>
  <c r="AV201" i="35"/>
  <c r="AT202" i="35"/>
  <c r="AR203" i="35"/>
  <c r="BE202" i="35"/>
  <c r="BI202" i="35" s="1"/>
  <c r="AQ186" i="35"/>
  <c r="AO187" i="35"/>
  <c r="BE187" i="35"/>
  <c r="BC188" i="35"/>
  <c r="BA189" i="35"/>
  <c r="AY190" i="35"/>
  <c r="AW191" i="35"/>
  <c r="AU192" i="35"/>
  <c r="BI192" i="35" s="1"/>
  <c r="AS193" i="35"/>
  <c r="AQ194" i="35"/>
  <c r="AO195" i="35"/>
  <c r="BE195" i="35"/>
  <c r="BC196" i="35"/>
  <c r="BA197" i="35"/>
  <c r="AY198" i="35"/>
  <c r="AW199" i="35"/>
  <c r="AU200" i="35"/>
  <c r="AS201" i="35"/>
  <c r="AQ202" i="35"/>
  <c r="AO203" i="35"/>
  <c r="BE203" i="35"/>
  <c r="BD186" i="35"/>
  <c r="BB187" i="35"/>
  <c r="AZ188" i="35"/>
  <c r="AX189" i="35"/>
  <c r="AV190" i="35"/>
  <c r="AT191" i="35"/>
  <c r="BI191" i="35" s="1"/>
  <c r="AR192" i="35"/>
  <c r="AP193" i="35"/>
  <c r="BF193" i="35"/>
  <c r="BD194" i="35"/>
  <c r="BB195" i="35"/>
  <c r="AZ196" i="35"/>
  <c r="AX197" i="35"/>
  <c r="AV198" i="35"/>
  <c r="AT199" i="35"/>
  <c r="AR200" i="35"/>
  <c r="AX186" i="35"/>
  <c r="AV187" i="35"/>
  <c r="AT188" i="35"/>
  <c r="AR189" i="35"/>
  <c r="BI189" i="35" s="1"/>
  <c r="AP190" i="35"/>
  <c r="BF190" i="35"/>
  <c r="BD191" i="35"/>
  <c r="BB192" i="35"/>
  <c r="AZ193" i="35"/>
  <c r="AX194" i="35"/>
  <c r="AV195" i="35"/>
  <c r="AT196" i="35"/>
  <c r="AR197" i="35"/>
  <c r="AP198" i="35"/>
  <c r="BF198" i="35"/>
  <c r="BD199" i="35"/>
  <c r="BB200" i="35"/>
  <c r="AZ201" i="35"/>
  <c r="AX202" i="35"/>
  <c r="AV203" i="35"/>
  <c r="AQ203" i="35"/>
  <c r="AU186" i="35"/>
  <c r="AS187" i="35"/>
  <c r="AQ188" i="35"/>
  <c r="BI188" i="35" s="1"/>
  <c r="AO189" i="35"/>
  <c r="BE189" i="35"/>
  <c r="BC190" i="35"/>
  <c r="BA191" i="35"/>
  <c r="AY192" i="35"/>
  <c r="AW193" i="35"/>
  <c r="AU194" i="35"/>
  <c r="AS195" i="35"/>
  <c r="AQ196" i="35"/>
  <c r="AO197" i="35"/>
  <c r="BE197" i="35"/>
  <c r="BC198" i="35"/>
  <c r="BA199" i="35"/>
  <c r="AY200" i="35"/>
  <c r="AW201" i="35"/>
  <c r="AU202" i="35"/>
  <c r="AS203" i="35"/>
  <c r="AR186" i="35"/>
  <c r="AP187" i="35"/>
  <c r="BI187" i="35" s="1"/>
  <c r="BF187" i="35"/>
  <c r="BD188" i="35"/>
  <c r="BB189" i="35"/>
  <c r="AZ190" i="35"/>
  <c r="AX191" i="35"/>
  <c r="AV192" i="35"/>
  <c r="AT193" i="35"/>
  <c r="AR194" i="35"/>
  <c r="AP195" i="35"/>
  <c r="BF195" i="35"/>
  <c r="BD196" i="35"/>
  <c r="BB197" i="35"/>
  <c r="AZ198" i="35"/>
  <c r="AX199" i="35"/>
  <c r="AV200" i="35"/>
  <c r="AT201" i="35"/>
  <c r="AR202" i="35"/>
  <c r="AP203" i="35"/>
  <c r="BB186" i="35"/>
  <c r="AZ187" i="35"/>
  <c r="AX188" i="35"/>
  <c r="AV189" i="35"/>
  <c r="AT190" i="35"/>
  <c r="AR191" i="35"/>
  <c r="AP192" i="35"/>
  <c r="BF192" i="35"/>
  <c r="BD193" i="35"/>
  <c r="BB194" i="35"/>
  <c r="AZ195" i="35"/>
  <c r="AX196" i="35"/>
  <c r="AV197" i="35"/>
  <c r="AT198" i="35"/>
  <c r="AR199" i="35"/>
  <c r="AP200" i="35"/>
  <c r="BF200" i="35"/>
  <c r="BD201" i="35"/>
  <c r="BI201" i="35" s="1"/>
  <c r="BB202" i="35"/>
  <c r="AZ203" i="35"/>
  <c r="AU203" i="35"/>
  <c r="AY186" i="35"/>
  <c r="AW187" i="35"/>
  <c r="AU188" i="35"/>
  <c r="AS189" i="35"/>
  <c r="AQ190" i="35"/>
  <c r="AO191" i="35"/>
  <c r="BE191" i="35"/>
  <c r="BC192" i="35"/>
  <c r="BA193" i="35"/>
  <c r="AY194" i="35"/>
  <c r="AW195" i="35"/>
  <c r="AU196" i="35"/>
  <c r="AS197" i="35"/>
  <c r="AQ198" i="35"/>
  <c r="AO199" i="35"/>
  <c r="BE199" i="35"/>
  <c r="BC200" i="35"/>
  <c r="BI200" i="35" s="1"/>
  <c r="BA201" i="35"/>
  <c r="AY202" i="35"/>
  <c r="AW203" i="35"/>
  <c r="AV186" i="35"/>
  <c r="AT187" i="35"/>
  <c r="AR188" i="35"/>
  <c r="AP189" i="35"/>
  <c r="BF189" i="35"/>
  <c r="BD190" i="35"/>
  <c r="BB191" i="35"/>
  <c r="AZ192" i="35"/>
  <c r="AX193" i="35"/>
  <c r="AV194" i="35"/>
  <c r="AT195" i="35"/>
  <c r="AR196" i="35"/>
  <c r="AP197" i="35"/>
  <c r="BF197" i="35"/>
  <c r="BD198" i="35"/>
  <c r="BB199" i="35"/>
  <c r="BI199" i="35" s="1"/>
  <c r="AZ200" i="35"/>
  <c r="AX201" i="35"/>
  <c r="AV202" i="35"/>
  <c r="AT203" i="35"/>
  <c r="BD187" i="35"/>
  <c r="AV191" i="35"/>
  <c r="BF194" i="35"/>
  <c r="AX198" i="35"/>
  <c r="AP202" i="35"/>
  <c r="BC186" i="35"/>
  <c r="AU190" i="35"/>
  <c r="BE193" i="35"/>
  <c r="AW197" i="35"/>
  <c r="AO201" i="35"/>
  <c r="AZ186" i="35"/>
  <c r="AR190" i="35"/>
  <c r="BB193" i="35"/>
  <c r="AT197" i="35"/>
  <c r="BD200" i="35"/>
  <c r="AZ202" i="35"/>
  <c r="BF186" i="35"/>
  <c r="AP194" i="35"/>
  <c r="AR201" i="35"/>
  <c r="AW189" i="35"/>
  <c r="AY196" i="35"/>
  <c r="BI196" i="35" s="1"/>
  <c r="BA203" i="35"/>
  <c r="BD192" i="35"/>
  <c r="BF199" i="35"/>
  <c r="BB203" i="35"/>
  <c r="BB188" i="35"/>
  <c r="AT192" i="35"/>
  <c r="BD195" i="35"/>
  <c r="AV199" i="35"/>
  <c r="BF202" i="35"/>
  <c r="BA187" i="35"/>
  <c r="AS191" i="35"/>
  <c r="BC194" i="35"/>
  <c r="AU198" i="35"/>
  <c r="BE201" i="35"/>
  <c r="AX187" i="35"/>
  <c r="AP191" i="35"/>
  <c r="AZ194" i="35"/>
  <c r="AR198" i="35"/>
  <c r="AP201" i="35"/>
  <c r="BD202" i="35"/>
  <c r="AX190" i="35"/>
  <c r="AZ197" i="35"/>
  <c r="BI197" i="35" s="1"/>
  <c r="BC203" i="35"/>
  <c r="AO193" i="35"/>
  <c r="AQ200" i="35"/>
  <c r="AT189" i="35"/>
  <c r="AV196" i="35"/>
  <c r="BF201" i="35"/>
  <c r="AP186" i="35"/>
  <c r="AZ189" i="35"/>
  <c r="AR193" i="35"/>
  <c r="BB196" i="35"/>
  <c r="AT200" i="35"/>
  <c r="BD203" i="35"/>
  <c r="AY188" i="35"/>
  <c r="AQ192" i="35"/>
  <c r="BA195" i="35"/>
  <c r="AS199" i="35"/>
  <c r="BC202" i="35"/>
  <c r="AV188" i="35"/>
  <c r="BF191" i="35"/>
  <c r="AX195" i="35"/>
  <c r="BI195" i="35" s="1"/>
  <c r="AP199" i="35"/>
  <c r="BB201" i="35"/>
  <c r="AX203" i="35"/>
  <c r="O30" i="35"/>
  <c r="AE4" i="35"/>
  <c r="AE19" i="35"/>
  <c r="AX385" i="35"/>
  <c r="BC381" i="35"/>
  <c r="AP378" i="35"/>
  <c r="AT392" i="35"/>
  <c r="AV388" i="35"/>
  <c r="BA384" i="35"/>
  <c r="BF380" i="35"/>
  <c r="AQ380" i="35"/>
  <c r="AQ382" i="35"/>
  <c r="AO381" i="35"/>
  <c r="AS383" i="35"/>
  <c r="BE379" i="35"/>
  <c r="AR376" i="35"/>
  <c r="AV390" i="35"/>
  <c r="BA386" i="35"/>
  <c r="BF382" i="35"/>
  <c r="AP379" i="35"/>
  <c r="AU375" i="35"/>
  <c r="AY389" i="35"/>
  <c r="BD385" i="35"/>
  <c r="BF350" i="35"/>
  <c r="BI350" i="35" s="1"/>
  <c r="AY350" i="35"/>
  <c r="BA349" i="35"/>
  <c r="BC348" i="35"/>
  <c r="BE347" i="35"/>
  <c r="AO347" i="35"/>
  <c r="AQ346" i="35"/>
  <c r="AS345" i="35"/>
  <c r="AU344" i="35"/>
  <c r="AW343" i="35"/>
  <c r="AY342" i="35"/>
  <c r="BA341" i="35"/>
  <c r="BC340" i="35"/>
  <c r="BE339" i="35"/>
  <c r="AO339" i="35"/>
  <c r="AQ338" i="35"/>
  <c r="AS337" i="35"/>
  <c r="BI337" i="35" s="1"/>
  <c r="AU336" i="35"/>
  <c r="AW335" i="35"/>
  <c r="AY334" i="35"/>
  <c r="BA333" i="35"/>
  <c r="AQ350" i="35"/>
  <c r="AO349" i="35"/>
  <c r="BA347" i="35"/>
  <c r="AY346" i="35"/>
  <c r="AW345" i="35"/>
  <c r="AQ344" i="35"/>
  <c r="AO343" i="35"/>
  <c r="BE341" i="35"/>
  <c r="AY340" i="35"/>
  <c r="AW339" i="35"/>
  <c r="AU338" i="35"/>
  <c r="AO337" i="35"/>
  <c r="BE335" i="35"/>
  <c r="BC334" i="35"/>
  <c r="AW333" i="35"/>
  <c r="BE349" i="35"/>
  <c r="BI349" i="35" s="1"/>
  <c r="AY348" i="35"/>
  <c r="AW347" i="35"/>
  <c r="AU346" i="35"/>
  <c r="AO345" i="35"/>
  <c r="BE343" i="35"/>
  <c r="BC342" i="35"/>
  <c r="AW341" i="35"/>
  <c r="BI341" i="35" s="1"/>
  <c r="AU340" i="35"/>
  <c r="AS339" i="35"/>
  <c r="BE337" i="35"/>
  <c r="BC336" i="35"/>
  <c r="BA335" i="35"/>
  <c r="AU334" i="35"/>
  <c r="AS333" i="35"/>
  <c r="AS349" i="35"/>
  <c r="BC346" i="35"/>
  <c r="AY344" i="35"/>
  <c r="AQ342" i="35"/>
  <c r="BA339" i="35"/>
  <c r="AW337" i="35"/>
  <c r="AO335" i="35"/>
  <c r="BC350" i="35"/>
  <c r="AU348" i="35"/>
  <c r="BE345" i="35"/>
  <c r="BA343" i="35"/>
  <c r="AS341" i="35"/>
  <c r="BC338" i="35"/>
  <c r="AY336" i="35"/>
  <c r="AQ334" i="35"/>
  <c r="AU350" i="35"/>
  <c r="BA345" i="35"/>
  <c r="BI345" i="35" s="1"/>
  <c r="AO341" i="35"/>
  <c r="AQ336" i="35"/>
  <c r="AW349" i="35"/>
  <c r="BC344" i="35"/>
  <c r="AQ340" i="35"/>
  <c r="AS335" i="35"/>
  <c r="AQ348" i="35"/>
  <c r="AS343" i="35"/>
  <c r="AY338" i="35"/>
  <c r="BE333" i="35"/>
  <c r="BA337" i="35"/>
  <c r="AU342" i="35"/>
  <c r="AO333" i="35"/>
  <c r="BI333" i="35" s="1"/>
  <c r="AS347" i="35"/>
  <c r="BB333" i="35"/>
  <c r="AZ334" i="35"/>
  <c r="AX335" i="35"/>
  <c r="AV336" i="35"/>
  <c r="AT337" i="35"/>
  <c r="AR338" i="35"/>
  <c r="AP339" i="35"/>
  <c r="BF339" i="35"/>
  <c r="BD340" i="35"/>
  <c r="BB341" i="35"/>
  <c r="AZ342" i="35"/>
  <c r="AX343" i="35"/>
  <c r="AV344" i="35"/>
  <c r="AT345" i="35"/>
  <c r="AR346" i="35"/>
  <c r="AP347" i="35"/>
  <c r="BF347" i="35"/>
  <c r="BD348" i="35"/>
  <c r="BI348" i="35" s="1"/>
  <c r="BB349" i="35"/>
  <c r="AZ350" i="35"/>
  <c r="AY333" i="35"/>
  <c r="AW334" i="35"/>
  <c r="AU335" i="35"/>
  <c r="AS336" i="35"/>
  <c r="AQ337" i="35"/>
  <c r="AO338" i="35"/>
  <c r="BE338" i="35"/>
  <c r="BC339" i="35"/>
  <c r="BA340" i="35"/>
  <c r="AY341" i="35"/>
  <c r="AW342" i="35"/>
  <c r="AU343" i="35"/>
  <c r="AS344" i="35"/>
  <c r="AQ345" i="35"/>
  <c r="AO346" i="35"/>
  <c r="BE346" i="35"/>
  <c r="BC347" i="35"/>
  <c r="BI347" i="35" s="1"/>
  <c r="BA348" i="35"/>
  <c r="AY349" i="35"/>
  <c r="AW350" i="35"/>
  <c r="AV333" i="35"/>
  <c r="AT334" i="35"/>
  <c r="AR335" i="35"/>
  <c r="AP336" i="35"/>
  <c r="BF336" i="35"/>
  <c r="BD337" i="35"/>
  <c r="BB338" i="35"/>
  <c r="AZ339" i="35"/>
  <c r="AX340" i="35"/>
  <c r="AV341" i="35"/>
  <c r="AT342" i="35"/>
  <c r="AR343" i="35"/>
  <c r="AP344" i="35"/>
  <c r="BF344" i="35"/>
  <c r="BD345" i="35"/>
  <c r="BB346" i="35"/>
  <c r="BI346" i="35" s="1"/>
  <c r="AZ347" i="35"/>
  <c r="AX348" i="35"/>
  <c r="AV349" i="35"/>
  <c r="AT350" i="35"/>
  <c r="AP333" i="35"/>
  <c r="BF333" i="35"/>
  <c r="BD334" i="35"/>
  <c r="BB335" i="35"/>
  <c r="AZ336" i="35"/>
  <c r="AX337" i="35"/>
  <c r="AV338" i="35"/>
  <c r="AT339" i="35"/>
  <c r="AR340" i="35"/>
  <c r="AP341" i="35"/>
  <c r="BF341" i="35"/>
  <c r="BD342" i="35"/>
  <c r="BB343" i="35"/>
  <c r="AZ344" i="35"/>
  <c r="BI344" i="35" s="1"/>
  <c r="AX345" i="35"/>
  <c r="AV346" i="35"/>
  <c r="AT347" i="35"/>
  <c r="AR348" i="35"/>
  <c r="AP349" i="35"/>
  <c r="BF349" i="35"/>
  <c r="BD350" i="35"/>
  <c r="BC333" i="35"/>
  <c r="BA334" i="35"/>
  <c r="AY335" i="35"/>
  <c r="AW336" i="35"/>
  <c r="AU337" i="35"/>
  <c r="AS338" i="35"/>
  <c r="AQ339" i="35"/>
  <c r="AO340" i="35"/>
  <c r="BE340" i="35"/>
  <c r="BC341" i="35"/>
  <c r="BA342" i="35"/>
  <c r="AY343" i="35"/>
  <c r="BI343" i="35" s="1"/>
  <c r="AW344" i="35"/>
  <c r="AU345" i="35"/>
  <c r="AS346" i="35"/>
  <c r="AQ347" i="35"/>
  <c r="AO348" i="35"/>
  <c r="BE348" i="35"/>
  <c r="BC349" i="35"/>
  <c r="BA350" i="35"/>
  <c r="AZ333" i="35"/>
  <c r="AX334" i="35"/>
  <c r="AV335" i="35"/>
  <c r="AT336" i="35"/>
  <c r="AR337" i="35"/>
  <c r="AP338" i="35"/>
  <c r="BF338" i="35"/>
  <c r="BD339" i="35"/>
  <c r="BB340" i="35"/>
  <c r="AZ341" i="35"/>
  <c r="AX342" i="35"/>
  <c r="BI342" i="35" s="1"/>
  <c r="AV343" i="35"/>
  <c r="AT344" i="35"/>
  <c r="AR345" i="35"/>
  <c r="AP346" i="35"/>
  <c r="BF346" i="35"/>
  <c r="BD347" i="35"/>
  <c r="BB348" i="35"/>
  <c r="AZ349" i="35"/>
  <c r="AX350" i="35"/>
  <c r="AV334" i="35"/>
  <c r="AR336" i="35"/>
  <c r="BI336" i="35" s="1"/>
  <c r="BF337" i="35"/>
  <c r="BB339" i="35"/>
  <c r="AX341" i="35"/>
  <c r="AT343" i="35"/>
  <c r="AP345" i="35"/>
  <c r="BD346" i="35"/>
  <c r="AZ348" i="35"/>
  <c r="AV350" i="35"/>
  <c r="AS334" i="35"/>
  <c r="AO336" i="35"/>
  <c r="BC337" i="35"/>
  <c r="AY339" i="35"/>
  <c r="AU341" i="35"/>
  <c r="AQ343" i="35"/>
  <c r="BE344" i="35"/>
  <c r="BA346" i="35"/>
  <c r="AW348" i="35"/>
  <c r="AS350" i="35"/>
  <c r="AP334" i="35"/>
  <c r="BI334" i="35" s="1"/>
  <c r="BD335" i="35"/>
  <c r="AZ337" i="35"/>
  <c r="AV339" i="35"/>
  <c r="AR341" i="35"/>
  <c r="BF342" i="35"/>
  <c r="BB344" i="35"/>
  <c r="AX346" i="35"/>
  <c r="AT348" i="35"/>
  <c r="AP350" i="35"/>
  <c r="AT333" i="35"/>
  <c r="AP335" i="35"/>
  <c r="BD336" i="35"/>
  <c r="AZ338" i="35"/>
  <c r="AV340" i="35"/>
  <c r="BI340" i="35" s="1"/>
  <c r="AR342" i="35"/>
  <c r="BF343" i="35"/>
  <c r="BB345" i="35"/>
  <c r="AX347" i="35"/>
  <c r="AT349" i="35"/>
  <c r="AQ333" i="35"/>
  <c r="BE334" i="35"/>
  <c r="BA336" i="35"/>
  <c r="AW338" i="35"/>
  <c r="AS340" i="35"/>
  <c r="AO342" i="35"/>
  <c r="BC343" i="35"/>
  <c r="AY345" i="35"/>
  <c r="AU347" i="35"/>
  <c r="AQ349" i="35"/>
  <c r="BE350" i="35"/>
  <c r="BB334" i="35"/>
  <c r="AX336" i="35"/>
  <c r="AT338" i="35"/>
  <c r="BI338" i="35" s="1"/>
  <c r="AP340" i="35"/>
  <c r="BD341" i="35"/>
  <c r="AZ343" i="35"/>
  <c r="AV345" i="35"/>
  <c r="AR347" i="35"/>
  <c r="BF348" i="35"/>
  <c r="BB350" i="35"/>
  <c r="AX333" i="35"/>
  <c r="AT335" i="35"/>
  <c r="AP337" i="35"/>
  <c r="BD338" i="35"/>
  <c r="AZ340" i="35"/>
  <c r="AV342" i="35"/>
  <c r="AR344" i="35"/>
  <c r="BF345" i="35"/>
  <c r="BB347" i="35"/>
  <c r="AX349" i="35"/>
  <c r="AU333" i="35"/>
  <c r="AQ335" i="35"/>
  <c r="BI335" i="35" s="1"/>
  <c r="BE336" i="35"/>
  <c r="BA338" i="35"/>
  <c r="AW340" i="35"/>
  <c r="AS342" i="35"/>
  <c r="AO344" i="35"/>
  <c r="BC345" i="35"/>
  <c r="AY347" i="35"/>
  <c r="AU349" i="35"/>
  <c r="AR333" i="35"/>
  <c r="BF334" i="35"/>
  <c r="BB336" i="35"/>
  <c r="AX338" i="35"/>
  <c r="AT340" i="35"/>
  <c r="AP342" i="35"/>
  <c r="BD343" i="35"/>
  <c r="AZ345" i="35"/>
  <c r="AV347" i="35"/>
  <c r="AR349" i="35"/>
  <c r="AX339" i="35"/>
  <c r="AZ346" i="35"/>
  <c r="BC335" i="35"/>
  <c r="BE342" i="35"/>
  <c r="AO350" i="35"/>
  <c r="AR339" i="35"/>
  <c r="AT346" i="35"/>
  <c r="AR334" i="35"/>
  <c r="AT341" i="35"/>
  <c r="AV348" i="35"/>
  <c r="AY337" i="35"/>
  <c r="BA344" i="35"/>
  <c r="BD333" i="35"/>
  <c r="BF340" i="35"/>
  <c r="AP348" i="35"/>
  <c r="BF335" i="35"/>
  <c r="AP343" i="35"/>
  <c r="AR350" i="35"/>
  <c r="AU339" i="35"/>
  <c r="BI339" i="35" s="1"/>
  <c r="AW346" i="35"/>
  <c r="AZ335" i="35"/>
  <c r="BB342" i="35"/>
  <c r="BD349" i="35"/>
  <c r="AQ341" i="35"/>
  <c r="AO334" i="35"/>
  <c r="BB337" i="35"/>
  <c r="AS348" i="35"/>
  <c r="AX344" i="35"/>
  <c r="BD344" i="35"/>
  <c r="AV337" i="35"/>
  <c r="BF224" i="35"/>
  <c r="BI224" i="35" s="1"/>
  <c r="AZ224" i="35"/>
  <c r="AR224" i="35"/>
  <c r="BB223" i="35"/>
  <c r="AT223" i="35"/>
  <c r="BD222" i="35"/>
  <c r="BI222" i="35" s="1"/>
  <c r="AV222" i="35"/>
  <c r="BF221" i="35"/>
  <c r="AX221" i="35"/>
  <c r="AP221" i="35"/>
  <c r="AZ220" i="35"/>
  <c r="AR220" i="35"/>
  <c r="BB219" i="35"/>
  <c r="AT219" i="35"/>
  <c r="BD218" i="35"/>
  <c r="AV218" i="35"/>
  <c r="BF217" i="35"/>
  <c r="AX217" i="35"/>
  <c r="AP217" i="35"/>
  <c r="AZ216" i="35"/>
  <c r="AR216" i="35"/>
  <c r="BB215" i="35"/>
  <c r="AT215" i="35"/>
  <c r="BD214" i="35"/>
  <c r="AV214" i="35"/>
  <c r="BI214" i="35" s="1"/>
  <c r="BF213" i="35"/>
  <c r="AX213" i="35"/>
  <c r="AP213" i="35"/>
  <c r="AZ212" i="35"/>
  <c r="AR212" i="35"/>
  <c r="BB211" i="35"/>
  <c r="AT211" i="35"/>
  <c r="BD210" i="35"/>
  <c r="AV210" i="35"/>
  <c r="BF209" i="35"/>
  <c r="AX209" i="35"/>
  <c r="AP209" i="35"/>
  <c r="AZ208" i="35"/>
  <c r="AR208" i="35"/>
  <c r="BB207" i="35"/>
  <c r="AT207" i="35"/>
  <c r="AY224" i="35"/>
  <c r="AQ224" i="35"/>
  <c r="BA223" i="35"/>
  <c r="AS223" i="35"/>
  <c r="BC222" i="35"/>
  <c r="AU222" i="35"/>
  <c r="BE221" i="35"/>
  <c r="AW221" i="35"/>
  <c r="AO221" i="35"/>
  <c r="AY220" i="35"/>
  <c r="AQ220" i="35"/>
  <c r="BA219" i="35"/>
  <c r="BI219" i="35" s="1"/>
  <c r="AS219" i="35"/>
  <c r="BC218" i="35"/>
  <c r="AU218" i="35"/>
  <c r="BE217" i="35"/>
  <c r="AW217" i="35"/>
  <c r="AO217" i="35"/>
  <c r="AY216" i="35"/>
  <c r="AQ216" i="35"/>
  <c r="BA215" i="35"/>
  <c r="AS215" i="35"/>
  <c r="BC214" i="35"/>
  <c r="AU214" i="35"/>
  <c r="BE213" i="35"/>
  <c r="AW213" i="35"/>
  <c r="AO213" i="35"/>
  <c r="AY212" i="35"/>
  <c r="AQ212" i="35"/>
  <c r="BA211" i="35"/>
  <c r="AS211" i="35"/>
  <c r="BI211" i="35" s="1"/>
  <c r="BC210" i="35"/>
  <c r="AU210" i="35"/>
  <c r="BE209" i="35"/>
  <c r="AW209" i="35"/>
  <c r="AO209" i="35"/>
  <c r="AY208" i="35"/>
  <c r="AQ208" i="35"/>
  <c r="BA207" i="35"/>
  <c r="AS207" i="35"/>
  <c r="BD224" i="35"/>
  <c r="BF223" i="35"/>
  <c r="AP223" i="35"/>
  <c r="AR222" i="35"/>
  <c r="AT221" i="35"/>
  <c r="AV220" i="35"/>
  <c r="AX219" i="35"/>
  <c r="AZ218" i="35"/>
  <c r="BI218" i="35" s="1"/>
  <c r="BB217" i="35"/>
  <c r="BD216" i="35"/>
  <c r="BF215" i="35"/>
  <c r="AP215" i="35"/>
  <c r="AR214" i="35"/>
  <c r="AT213" i="35"/>
  <c r="AV212" i="35"/>
  <c r="AX211" i="35"/>
  <c r="AZ210" i="35"/>
  <c r="BB209" i="35"/>
  <c r="BD208" i="35"/>
  <c r="BF207" i="35"/>
  <c r="AP207" i="35"/>
  <c r="BC224" i="35"/>
  <c r="BE223" i="35"/>
  <c r="BI223" i="35" s="1"/>
  <c r="AO223" i="35"/>
  <c r="AQ222" i="35"/>
  <c r="AS221" i="35"/>
  <c r="AU220" i="35"/>
  <c r="AW219" i="35"/>
  <c r="AY218" i="35"/>
  <c r="BA217" i="35"/>
  <c r="BC216" i="35"/>
  <c r="BE215" i="35"/>
  <c r="AO215" i="35"/>
  <c r="AQ214" i="35"/>
  <c r="AS213" i="35"/>
  <c r="AU212" i="35"/>
  <c r="AW211" i="35"/>
  <c r="AY210" i="35"/>
  <c r="BA209" i="35"/>
  <c r="BC208" i="35"/>
  <c r="BE207" i="35"/>
  <c r="AO207" i="35"/>
  <c r="BI207" i="35" s="1"/>
  <c r="AV224" i="35"/>
  <c r="AX223" i="35"/>
  <c r="AZ222" i="35"/>
  <c r="BB221" i="35"/>
  <c r="BD220" i="35"/>
  <c r="BF219" i="35"/>
  <c r="AP219" i="35"/>
  <c r="AR218" i="35"/>
  <c r="AT217" i="35"/>
  <c r="AV216" i="35"/>
  <c r="AX215" i="35"/>
  <c r="AZ214" i="35"/>
  <c r="BB213" i="35"/>
  <c r="BD212" i="35"/>
  <c r="BF211" i="35"/>
  <c r="AP211" i="35"/>
  <c r="AR210" i="35"/>
  <c r="BI210" i="35" s="1"/>
  <c r="AT209" i="35"/>
  <c r="AV208" i="35"/>
  <c r="AX207" i="35"/>
  <c r="AW223" i="35"/>
  <c r="BE219" i="35"/>
  <c r="AU216" i="35"/>
  <c r="BC212" i="35"/>
  <c r="AS209" i="35"/>
  <c r="AU224" i="35"/>
  <c r="AS217" i="35"/>
  <c r="AQ210" i="35"/>
  <c r="AY222" i="35"/>
  <c r="AO219" i="35"/>
  <c r="AW215" i="35"/>
  <c r="BI215" i="35" s="1"/>
  <c r="BE211" i="35"/>
  <c r="AU208" i="35"/>
  <c r="BA221" i="35"/>
  <c r="AQ218" i="35"/>
  <c r="AY214" i="35"/>
  <c r="AO211" i="35"/>
  <c r="AW207" i="35"/>
  <c r="BC220" i="35"/>
  <c r="BA213" i="35"/>
  <c r="AU207" i="35"/>
  <c r="AS208" i="35"/>
  <c r="AQ209" i="35"/>
  <c r="BI209" i="35" s="1"/>
  <c r="AO210" i="35"/>
  <c r="BE210" i="35"/>
  <c r="BC211" i="35"/>
  <c r="BA212" i="35"/>
  <c r="AY213" i="35"/>
  <c r="AW214" i="35"/>
  <c r="AU215" i="35"/>
  <c r="AS216" i="35"/>
  <c r="AQ217" i="35"/>
  <c r="AO218" i="35"/>
  <c r="BE218" i="35"/>
  <c r="BC219" i="35"/>
  <c r="BA220" i="35"/>
  <c r="AY221" i="35"/>
  <c r="AW222" i="35"/>
  <c r="AU223" i="35"/>
  <c r="AS224" i="35"/>
  <c r="AR207" i="35"/>
  <c r="AP208" i="35"/>
  <c r="BI208" i="35" s="1"/>
  <c r="BF208" i="35"/>
  <c r="BD209" i="35"/>
  <c r="BB210" i="35"/>
  <c r="AZ211" i="35"/>
  <c r="AX212" i="35"/>
  <c r="AV213" i="35"/>
  <c r="AT214" i="35"/>
  <c r="AR215" i="35"/>
  <c r="AP216" i="35"/>
  <c r="BF216" i="35"/>
  <c r="BD217" i="35"/>
  <c r="BB218" i="35"/>
  <c r="AZ219" i="35"/>
  <c r="AX220" i="35"/>
  <c r="AV221" i="35"/>
  <c r="AT222" i="35"/>
  <c r="AR223" i="35"/>
  <c r="AP224" i="35"/>
  <c r="AY207" i="35"/>
  <c r="AW208" i="35"/>
  <c r="AU209" i="35"/>
  <c r="AS210" i="35"/>
  <c r="AQ211" i="35"/>
  <c r="AO212" i="35"/>
  <c r="BE212" i="35"/>
  <c r="BC213" i="35"/>
  <c r="BA214" i="35"/>
  <c r="AY215" i="35"/>
  <c r="AW216" i="35"/>
  <c r="AU217" i="35"/>
  <c r="AS218" i="35"/>
  <c r="AQ219" i="35"/>
  <c r="AO220" i="35"/>
  <c r="BE220" i="35"/>
  <c r="BC221" i="35"/>
  <c r="BI221" i="35" s="1"/>
  <c r="BA222" i="35"/>
  <c r="AY223" i="35"/>
  <c r="AW224" i="35"/>
  <c r="AV207" i="35"/>
  <c r="AT208" i="35"/>
  <c r="AR209" i="35"/>
  <c r="AP210" i="35"/>
  <c r="BF210" i="35"/>
  <c r="BD211" i="35"/>
  <c r="BB212" i="35"/>
  <c r="AZ213" i="35"/>
  <c r="AX214" i="35"/>
  <c r="AV215" i="35"/>
  <c r="AT216" i="35"/>
  <c r="AR217" i="35"/>
  <c r="AP218" i="35"/>
  <c r="BF218" i="35"/>
  <c r="BD219" i="35"/>
  <c r="BB220" i="35"/>
  <c r="BI220" i="35" s="1"/>
  <c r="AZ221" i="35"/>
  <c r="AX222" i="35"/>
  <c r="AV223" i="35"/>
  <c r="AT224" i="35"/>
  <c r="BC207" i="35"/>
  <c r="BA208" i="35"/>
  <c r="AY209" i="35"/>
  <c r="AW210" i="35"/>
  <c r="AU211" i="35"/>
  <c r="AS212" i="35"/>
  <c r="AQ213" i="35"/>
  <c r="AO214" i="35"/>
  <c r="BE214" i="35"/>
  <c r="BC215" i="35"/>
  <c r="BA216" i="35"/>
  <c r="AY217" i="35"/>
  <c r="BI217" i="35" s="1"/>
  <c r="AW218" i="35"/>
  <c r="AU219" i="35"/>
  <c r="AS220" i="35"/>
  <c r="AQ221" i="35"/>
  <c r="AO222" i="35"/>
  <c r="BE222" i="35"/>
  <c r="BC223" i="35"/>
  <c r="BA224" i="35"/>
  <c r="AZ207" i="35"/>
  <c r="AX208" i="35"/>
  <c r="AV209" i="35"/>
  <c r="AT210" i="35"/>
  <c r="AR211" i="35"/>
  <c r="AP212" i="35"/>
  <c r="BF212" i="35"/>
  <c r="BD213" i="35"/>
  <c r="BB214" i="35"/>
  <c r="AZ215" i="35"/>
  <c r="AX216" i="35"/>
  <c r="BI216" i="35" s="1"/>
  <c r="AV217" i="35"/>
  <c r="AT218" i="35"/>
  <c r="AR219" i="35"/>
  <c r="AP220" i="35"/>
  <c r="BF220" i="35"/>
  <c r="BD221" i="35"/>
  <c r="BB222" i="35"/>
  <c r="AZ223" i="35"/>
  <c r="AX224" i="35"/>
  <c r="BE208" i="35"/>
  <c r="AW212" i="35"/>
  <c r="AO216" i="35"/>
  <c r="AY219" i="35"/>
  <c r="AQ223" i="35"/>
  <c r="BB208" i="35"/>
  <c r="AT212" i="35"/>
  <c r="BI212" i="35" s="1"/>
  <c r="BD215" i="35"/>
  <c r="AV219" i="35"/>
  <c r="BF222" i="35"/>
  <c r="AY211" i="35"/>
  <c r="BA218" i="35"/>
  <c r="BD207" i="35"/>
  <c r="BF214" i="35"/>
  <c r="AP222" i="35"/>
  <c r="BC209" i="35"/>
  <c r="AU213" i="35"/>
  <c r="BI213" i="35" s="1"/>
  <c r="BE216" i="35"/>
  <c r="AW220" i="35"/>
  <c r="AO224" i="35"/>
  <c r="AZ209" i="35"/>
  <c r="AR213" i="35"/>
  <c r="BB216" i="35"/>
  <c r="AT220" i="35"/>
  <c r="BD223" i="35"/>
  <c r="AO208" i="35"/>
  <c r="AQ215" i="35"/>
  <c r="AS222" i="35"/>
  <c r="AV211" i="35"/>
  <c r="AX218" i="35"/>
  <c r="AQ207" i="35"/>
  <c r="BA210" i="35"/>
  <c r="AS214" i="35"/>
  <c r="BC217" i="35"/>
  <c r="AU221" i="35"/>
  <c r="BE224" i="35"/>
  <c r="AX210" i="35"/>
  <c r="AP214" i="35"/>
  <c r="AZ217" i="35"/>
  <c r="AR221" i="35"/>
  <c r="BB224" i="35"/>
  <c r="BF245" i="35"/>
  <c r="BI245" i="35" s="1"/>
  <c r="BC245" i="35"/>
  <c r="BE244" i="35"/>
  <c r="BI244" i="35" s="1"/>
  <c r="AO244" i="35"/>
  <c r="AQ243" i="35"/>
  <c r="AS242" i="35"/>
  <c r="AU241" i="35"/>
  <c r="AU245" i="35"/>
  <c r="AS244" i="35"/>
  <c r="BE242" i="35"/>
  <c r="BC241" i="35"/>
  <c r="BA240" i="35"/>
  <c r="BI240" i="35" s="1"/>
  <c r="BC239" i="35"/>
  <c r="BE238" i="35"/>
  <c r="AO238" i="35"/>
  <c r="AQ237" i="35"/>
  <c r="AS236" i="35"/>
  <c r="AU235" i="35"/>
  <c r="AW234" i="35"/>
  <c r="AY233" i="35"/>
  <c r="BA232" i="35"/>
  <c r="BC231" i="35"/>
  <c r="BE230" i="35"/>
  <c r="AO230" i="35"/>
  <c r="AQ229" i="35"/>
  <c r="AS228" i="35"/>
  <c r="AQ245" i="35"/>
  <c r="BC243" i="35"/>
  <c r="BA242" i="35"/>
  <c r="AY241" i="35"/>
  <c r="AW240" i="35"/>
  <c r="AY239" i="35"/>
  <c r="BA238" i="35"/>
  <c r="BC237" i="35"/>
  <c r="BE236" i="35"/>
  <c r="AO236" i="35"/>
  <c r="AQ235" i="35"/>
  <c r="AS234" i="35"/>
  <c r="AU233" i="35"/>
  <c r="AW232" i="35"/>
  <c r="AY231" i="35"/>
  <c r="BA230" i="35"/>
  <c r="BC229" i="35"/>
  <c r="BE228" i="35"/>
  <c r="AO228" i="35"/>
  <c r="BI228" i="35" s="1"/>
  <c r="AW244" i="35"/>
  <c r="AO242" i="35"/>
  <c r="AO240" i="35"/>
  <c r="AS238" i="35"/>
  <c r="AW236" i="35"/>
  <c r="BI236" i="35" s="1"/>
  <c r="BA234" i="35"/>
  <c r="BE232" i="35"/>
  <c r="AQ231" i="35"/>
  <c r="AU229" i="35"/>
  <c r="AY243" i="35"/>
  <c r="AQ241" i="35"/>
  <c r="AU239" i="35"/>
  <c r="AY237" i="35"/>
  <c r="BC235" i="35"/>
  <c r="AO234" i="35"/>
  <c r="AS232" i="35"/>
  <c r="BI232" i="35" s="1"/>
  <c r="AW230" i="35"/>
  <c r="BA228" i="35"/>
  <c r="AY245" i="35"/>
  <c r="AU243" i="35"/>
  <c r="BE240" i="35"/>
  <c r="AQ239" i="35"/>
  <c r="AU237" i="35"/>
  <c r="AY235" i="35"/>
  <c r="BC233" i="35"/>
  <c r="AO232" i="35"/>
  <c r="AS230" i="35"/>
  <c r="AW228" i="35"/>
  <c r="AW238" i="35"/>
  <c r="AU231" i="35"/>
  <c r="AW242" i="35"/>
  <c r="AQ233" i="35"/>
  <c r="BA244" i="35"/>
  <c r="BA236" i="35"/>
  <c r="AY229" i="35"/>
  <c r="BE234" i="35"/>
  <c r="AS240" i="35"/>
  <c r="BB228" i="35"/>
  <c r="AZ229" i="35"/>
  <c r="AX230" i="35"/>
  <c r="AV231" i="35"/>
  <c r="AT232" i="35"/>
  <c r="AR233" i="35"/>
  <c r="AP234" i="35"/>
  <c r="BF234" i="35"/>
  <c r="BD235" i="35"/>
  <c r="BB236" i="35"/>
  <c r="AZ237" i="35"/>
  <c r="AX238" i="35"/>
  <c r="AV239" i="35"/>
  <c r="AT240" i="35"/>
  <c r="AR241" i="35"/>
  <c r="AP242" i="35"/>
  <c r="BF242" i="35"/>
  <c r="BD243" i="35"/>
  <c r="BI243" i="35" s="1"/>
  <c r="BB244" i="35"/>
  <c r="AZ245" i="35"/>
  <c r="AY228" i="35"/>
  <c r="AW229" i="35"/>
  <c r="AU230" i="35"/>
  <c r="AS231" i="35"/>
  <c r="AQ232" i="35"/>
  <c r="AO233" i="35"/>
  <c r="BE233" i="35"/>
  <c r="BC234" i="35"/>
  <c r="BA235" i="35"/>
  <c r="AY236" i="35"/>
  <c r="AW237" i="35"/>
  <c r="AU238" i="35"/>
  <c r="AS239" i="35"/>
  <c r="AQ240" i="35"/>
  <c r="AP228" i="35"/>
  <c r="AR229" i="35"/>
  <c r="AT230" i="35"/>
  <c r="AZ231" i="35"/>
  <c r="BB232" i="35"/>
  <c r="BD233" i="35"/>
  <c r="AR235" i="35"/>
  <c r="AT236" i="35"/>
  <c r="AV237" i="35"/>
  <c r="BB238" i="35"/>
  <c r="BD239" i="35"/>
  <c r="BF240" i="35"/>
  <c r="AT242" i="35"/>
  <c r="AV243" i="35"/>
  <c r="AX244" i="35"/>
  <c r="BD245" i="35"/>
  <c r="AO229" i="35"/>
  <c r="AQ230" i="35"/>
  <c r="BI230" i="35" s="1"/>
  <c r="AW231" i="35"/>
  <c r="AY232" i="35"/>
  <c r="BA233" i="35"/>
  <c r="AO235" i="35"/>
  <c r="AQ236" i="35"/>
  <c r="AS237" i="35"/>
  <c r="AY238" i="35"/>
  <c r="BI238" i="35" s="1"/>
  <c r="BA239" i="35"/>
  <c r="BC240" i="35"/>
  <c r="BA241" i="35"/>
  <c r="AY242" i="35"/>
  <c r="AW243" i="35"/>
  <c r="AU244" i="35"/>
  <c r="AS245" i="35"/>
  <c r="AR228" i="35"/>
  <c r="AP229" i="35"/>
  <c r="BI229" i="35" s="1"/>
  <c r="BF229" i="35"/>
  <c r="BD230" i="35"/>
  <c r="BB231" i="35"/>
  <c r="AZ232" i="35"/>
  <c r="AX233" i="35"/>
  <c r="AV234" i="35"/>
  <c r="AT235" i="35"/>
  <c r="AR236" i="35"/>
  <c r="AP237" i="35"/>
  <c r="BF237" i="35"/>
  <c r="BD238" i="35"/>
  <c r="BB239" i="35"/>
  <c r="AZ240" i="35"/>
  <c r="AX241" i="35"/>
  <c r="AV242" i="35"/>
  <c r="AT243" i="35"/>
  <c r="AR244" i="35"/>
  <c r="AP245" i="35"/>
  <c r="AT228" i="35"/>
  <c r="AV229" i="35"/>
  <c r="BB230" i="35"/>
  <c r="BD231" i="35"/>
  <c r="BF232" i="35"/>
  <c r="AT234" i="35"/>
  <c r="AV235" i="35"/>
  <c r="BI235" i="35" s="1"/>
  <c r="AX236" i="35"/>
  <c r="BD237" i="35"/>
  <c r="BF238" i="35"/>
  <c r="AP240" i="35"/>
  <c r="AV241" i="35"/>
  <c r="AX242" i="35"/>
  <c r="AZ243" i="35"/>
  <c r="BF244" i="35"/>
  <c r="AQ228" i="35"/>
  <c r="AS229" i="35"/>
  <c r="AY230" i="35"/>
  <c r="BA231" i="35"/>
  <c r="BC232" i="35"/>
  <c r="AQ234" i="35"/>
  <c r="AS235" i="35"/>
  <c r="AU236" i="35"/>
  <c r="BA237" i="35"/>
  <c r="BC238" i="35"/>
  <c r="BE239" i="35"/>
  <c r="AO241" i="35"/>
  <c r="BE241" i="35"/>
  <c r="BC242" i="35"/>
  <c r="BI242" i="35" s="1"/>
  <c r="BA243" i="35"/>
  <c r="AY244" i="35"/>
  <c r="AW245" i="35"/>
  <c r="AV228" i="35"/>
  <c r="AT229" i="35"/>
  <c r="AR230" i="35"/>
  <c r="AP231" i="35"/>
  <c r="BF231" i="35"/>
  <c r="BD232" i="35"/>
  <c r="BB233" i="35"/>
  <c r="AZ234" i="35"/>
  <c r="AX235" i="35"/>
  <c r="AV236" i="35"/>
  <c r="AT237" i="35"/>
  <c r="AR238" i="35"/>
  <c r="AP239" i="35"/>
  <c r="BF239" i="35"/>
  <c r="BD240" i="35"/>
  <c r="BB241" i="35"/>
  <c r="BI241" i="35" s="1"/>
  <c r="AZ242" i="35"/>
  <c r="AX243" i="35"/>
  <c r="AV244" i="35"/>
  <c r="AT245" i="35"/>
  <c r="AX228" i="35"/>
  <c r="BD229" i="35"/>
  <c r="BF230" i="35"/>
  <c r="AP232" i="35"/>
  <c r="AV233" i="35"/>
  <c r="AX234" i="35"/>
  <c r="AZ235" i="35"/>
  <c r="BF236" i="35"/>
  <c r="AP238" i="35"/>
  <c r="AR239" i="35"/>
  <c r="AX240" i="35"/>
  <c r="AZ241" i="35"/>
  <c r="BB242" i="35"/>
  <c r="AP244" i="35"/>
  <c r="AR245" i="35"/>
  <c r="AU228" i="35"/>
  <c r="BA229" i="35"/>
  <c r="BC230" i="35"/>
  <c r="BE231" i="35"/>
  <c r="AS233" i="35"/>
  <c r="AU234" i="35"/>
  <c r="BI234" i="35" s="1"/>
  <c r="AW235" i="35"/>
  <c r="BC236" i="35"/>
  <c r="BE237" i="35"/>
  <c r="AO239" i="35"/>
  <c r="AU240" i="35"/>
  <c r="AS241" i="35"/>
  <c r="AQ242" i="35"/>
  <c r="AO243" i="35"/>
  <c r="BE243" i="35"/>
  <c r="BC244" i="35"/>
  <c r="BA245" i="35"/>
  <c r="AZ228" i="35"/>
  <c r="AX229" i="35"/>
  <c r="AV230" i="35"/>
  <c r="AT231" i="35"/>
  <c r="AR232" i="35"/>
  <c r="AP233" i="35"/>
  <c r="BF233" i="35"/>
  <c r="BD234" i="35"/>
  <c r="BB235" i="35"/>
  <c r="AZ236" i="35"/>
  <c r="AX237" i="35"/>
  <c r="BI237" i="35" s="1"/>
  <c r="AV238" i="35"/>
  <c r="AT239" i="35"/>
  <c r="AR240" i="35"/>
  <c r="AP241" i="35"/>
  <c r="BF241" i="35"/>
  <c r="BD242" i="35"/>
  <c r="BB243" i="35"/>
  <c r="AZ244" i="35"/>
  <c r="AX245" i="35"/>
  <c r="AP230" i="35"/>
  <c r="BB234" i="35"/>
  <c r="AZ239" i="35"/>
  <c r="BI239" i="35" s="1"/>
  <c r="AT244" i="35"/>
  <c r="AO231" i="35"/>
  <c r="BE235" i="35"/>
  <c r="AY240" i="35"/>
  <c r="AQ244" i="35"/>
  <c r="BB229" i="35"/>
  <c r="AT233" i="35"/>
  <c r="BI233" i="35" s="1"/>
  <c r="BD236" i="35"/>
  <c r="AV240" i="35"/>
  <c r="BF243" i="35"/>
  <c r="BF228" i="35"/>
  <c r="AT238" i="35"/>
  <c r="BE229" i="35"/>
  <c r="AW239" i="35"/>
  <c r="BD228" i="35"/>
  <c r="BF235" i="35"/>
  <c r="AP243" i="35"/>
  <c r="AR231" i="35"/>
  <c r="BI231" i="35" s="1"/>
  <c r="AP236" i="35"/>
  <c r="BB240" i="35"/>
  <c r="AV245" i="35"/>
  <c r="AU232" i="35"/>
  <c r="AO237" i="35"/>
  <c r="AW241" i="35"/>
  <c r="AO245" i="35"/>
  <c r="AZ230" i="35"/>
  <c r="AR234" i="35"/>
  <c r="BB237" i="35"/>
  <c r="AT241" i="35"/>
  <c r="BD244" i="35"/>
  <c r="AZ233" i="35"/>
  <c r="AR243" i="35"/>
  <c r="AY234" i="35"/>
  <c r="AS243" i="35"/>
  <c r="AV232" i="35"/>
  <c r="AX239" i="35"/>
  <c r="AX232" i="35"/>
  <c r="AR237" i="35"/>
  <c r="BD241" i="35"/>
  <c r="BC228" i="35"/>
  <c r="AW233" i="35"/>
  <c r="AQ238" i="35"/>
  <c r="AU242" i="35"/>
  <c r="BE245" i="35"/>
  <c r="AX231" i="35"/>
  <c r="AP235" i="35"/>
  <c r="AZ238" i="35"/>
  <c r="AR242" i="35"/>
  <c r="BB245" i="35"/>
  <c r="BB375" i="35"/>
  <c r="AT379" i="35"/>
  <c r="BD382" i="35"/>
  <c r="AV386" i="35"/>
  <c r="BF389" i="35"/>
  <c r="AY375" i="35"/>
  <c r="AQ379" i="35"/>
  <c r="BA382" i="35"/>
  <c r="AS386" i="35"/>
  <c r="BC389" i="35"/>
  <c r="BI389" i="35" s="1"/>
  <c r="AV375" i="35"/>
  <c r="BF378" i="35"/>
  <c r="AX382" i="35"/>
  <c r="AP386" i="35"/>
  <c r="AZ389" i="35"/>
  <c r="AP375" i="35"/>
  <c r="AZ378" i="35"/>
  <c r="AR382" i="35"/>
  <c r="BB385" i="35"/>
  <c r="AT389" i="35"/>
  <c r="BD392" i="35"/>
  <c r="AW378" i="35"/>
  <c r="AO382" i="35"/>
  <c r="AY385" i="35"/>
  <c r="BI385" i="35" s="1"/>
  <c r="AQ389" i="35"/>
  <c r="BA392" i="35"/>
  <c r="AT378" i="35"/>
  <c r="BD381" i="35"/>
  <c r="AV385" i="35"/>
  <c r="BF388" i="35"/>
  <c r="AX392" i="35"/>
  <c r="BE381" i="35"/>
  <c r="AO389" i="35"/>
  <c r="BE375" i="35"/>
  <c r="AW379" i="35"/>
  <c r="AO383" i="35"/>
  <c r="AY386" i="35"/>
  <c r="AQ390" i="35"/>
  <c r="BA375" i="35"/>
  <c r="BC382" i="35"/>
  <c r="BE389" i="35"/>
  <c r="AO377" i="35"/>
  <c r="AY380" i="35"/>
  <c r="AQ384" i="35"/>
  <c r="BA387" i="35"/>
  <c r="BI387" i="35" s="1"/>
  <c r="AS391" i="35"/>
  <c r="AS377" i="35"/>
  <c r="BC380" i="35"/>
  <c r="AU384" i="35"/>
  <c r="BE387" i="35"/>
  <c r="AW391" i="35"/>
  <c r="AP377" i="35"/>
  <c r="AZ380" i="35"/>
  <c r="AR384" i="35"/>
  <c r="BB387" i="35"/>
  <c r="AT391" i="35"/>
  <c r="BE376" i="35"/>
  <c r="AW380" i="35"/>
  <c r="AO384" i="35"/>
  <c r="AY387" i="35"/>
  <c r="AQ391" i="35"/>
  <c r="BB376" i="35"/>
  <c r="AT380" i="35"/>
  <c r="BI380" i="35" s="1"/>
  <c r="BD383" i="35"/>
  <c r="AV387" i="35"/>
  <c r="BF390" i="35"/>
  <c r="AV376" i="35"/>
  <c r="BF379" i="35"/>
  <c r="AX383" i="35"/>
  <c r="AP387" i="35"/>
  <c r="AZ390" i="35"/>
  <c r="AS376" i="35"/>
  <c r="BC379" i="35"/>
  <c r="AU383" i="35"/>
  <c r="BE386" i="35"/>
  <c r="AW390" i="35"/>
  <c r="AP376" i="35"/>
  <c r="BI376" i="35" s="1"/>
  <c r="AZ379" i="35"/>
  <c r="AR383" i="35"/>
  <c r="BB386" i="35"/>
  <c r="AT390" i="35"/>
  <c r="AZ376" i="35"/>
  <c r="AR380" i="35"/>
  <c r="BB383" i="35"/>
  <c r="AT387" i="35"/>
  <c r="BD390" i="35"/>
  <c r="BI390" i="35" s="1"/>
  <c r="AW376" i="35"/>
  <c r="AO380" i="35"/>
  <c r="AY383" i="35"/>
  <c r="AQ387" i="35"/>
  <c r="BA390" i="35"/>
  <c r="AT376" i="35"/>
  <c r="BD379" i="35"/>
  <c r="AV383" i="35"/>
  <c r="BF386" i="35"/>
  <c r="AX390" i="35"/>
  <c r="BF375" i="35"/>
  <c r="AX379" i="35"/>
  <c r="AP383" i="35"/>
  <c r="AZ386" i="35"/>
  <c r="BI386" i="35" s="1"/>
  <c r="AR390" i="35"/>
  <c r="BC375" i="35"/>
  <c r="AU379" i="35"/>
  <c r="BE382" i="35"/>
  <c r="AW386" i="35"/>
  <c r="AO390" i="35"/>
  <c r="AZ375" i="35"/>
  <c r="AR379" i="35"/>
  <c r="BB382" i="35"/>
  <c r="AT386" i="35"/>
  <c r="BD389" i="35"/>
  <c r="AY376" i="35"/>
  <c r="BA383" i="35"/>
  <c r="BC390" i="35"/>
  <c r="BC376" i="35"/>
  <c r="AU380" i="35"/>
  <c r="BE383" i="35"/>
  <c r="AW387" i="35"/>
  <c r="AO391" i="35"/>
  <c r="AW377" i="35"/>
  <c r="AY384" i="35"/>
  <c r="BA391" i="35"/>
  <c r="BE377" i="35"/>
  <c r="AW381" i="35"/>
  <c r="AO385" i="35"/>
  <c r="AY388" i="35"/>
  <c r="AQ392" i="35"/>
  <c r="AQ378" i="35"/>
  <c r="BA381" i="35"/>
  <c r="AS385" i="35"/>
  <c r="BC388" i="35"/>
  <c r="AU392" i="35"/>
  <c r="BF377" i="35"/>
  <c r="AX381" i="35"/>
  <c r="AP385" i="35"/>
  <c r="AZ388" i="35"/>
  <c r="AR392" i="35"/>
  <c r="BC377" i="35"/>
  <c r="AU381" i="35"/>
  <c r="BI381" i="35" s="1"/>
  <c r="BE384" i="35"/>
  <c r="AW388" i="35"/>
  <c r="AO392" i="35"/>
  <c r="AZ377" i="35"/>
  <c r="AR381" i="35"/>
  <c r="BB384" i="35"/>
  <c r="AT388" i="35"/>
  <c r="BD391" i="35"/>
  <c r="AT377" i="35"/>
  <c r="BD380" i="35"/>
  <c r="AV384" i="35"/>
  <c r="BF387" i="35"/>
  <c r="AX391" i="35"/>
  <c r="AQ377" i="35"/>
  <c r="BI377" i="35" s="1"/>
  <c r="BA380" i="35"/>
  <c r="AS384" i="35"/>
  <c r="BC387" i="35"/>
  <c r="AU391" i="35"/>
  <c r="BF376" i="35"/>
  <c r="AX380" i="35"/>
  <c r="AP384" i="35"/>
  <c r="AZ387" i="35"/>
  <c r="AR391" i="35"/>
  <c r="AX377" i="35"/>
  <c r="AP381" i="35"/>
  <c r="AZ384" i="35"/>
  <c r="AR388" i="35"/>
  <c r="BB391" i="35"/>
  <c r="AU377" i="35"/>
  <c r="BE380" i="35"/>
  <c r="AW384" i="35"/>
  <c r="AO388" i="35"/>
  <c r="AY391" i="35"/>
  <c r="AR377" i="35"/>
  <c r="BB380" i="35"/>
  <c r="AT384" i="35"/>
  <c r="BD387" i="35"/>
  <c r="AV391" i="35"/>
  <c r="BD376" i="35"/>
  <c r="AV380" i="35"/>
  <c r="BF383" i="35"/>
  <c r="AX387" i="35"/>
  <c r="AP391" i="35"/>
  <c r="BA376" i="35"/>
  <c r="AS380" i="35"/>
  <c r="BC383" i="35"/>
  <c r="AU387" i="35"/>
  <c r="BE390" i="35"/>
  <c r="AX376" i="35"/>
  <c r="AP380" i="35"/>
  <c r="AZ383" i="35"/>
  <c r="AR387" i="35"/>
  <c r="BB390" i="35"/>
  <c r="AU378" i="35"/>
  <c r="AW385" i="35"/>
  <c r="AY392" i="35"/>
  <c r="BA377" i="35"/>
  <c r="AS381" i="35"/>
  <c r="BC384" i="35"/>
  <c r="AU388" i="35"/>
  <c r="BE391" i="35"/>
  <c r="BI391" i="35" s="1"/>
  <c r="AS379" i="35"/>
  <c r="BI379" i="35" s="1"/>
  <c r="AU386" i="35"/>
  <c r="AS375" i="35"/>
  <c r="BC378" i="35"/>
  <c r="AU382" i="35"/>
  <c r="BE385" i="35"/>
  <c r="AW389" i="35"/>
  <c r="AW375" i="35"/>
  <c r="AO379" i="35"/>
  <c r="AY382" i="35"/>
  <c r="AQ386" i="35"/>
  <c r="BA389" i="35"/>
  <c r="BF392" i="35"/>
  <c r="BI392" i="35" s="1"/>
  <c r="BD378" i="35"/>
  <c r="AV382" i="35"/>
  <c r="BI382" i="35" s="1"/>
  <c r="BF385" i="35"/>
  <c r="AX389" i="35"/>
  <c r="AQ375" i="35"/>
  <c r="BA378" i="35"/>
  <c r="AS382" i="35"/>
  <c r="BC385" i="35"/>
  <c r="AU389" i="35"/>
  <c r="BE392" i="35"/>
  <c r="AX378" i="35"/>
  <c r="AP382" i="35"/>
  <c r="AZ385" i="35"/>
  <c r="AR389" i="35"/>
  <c r="BB392" i="35"/>
  <c r="AR378" i="35"/>
  <c r="BI378" i="35" s="1"/>
  <c r="BB381" i="35"/>
  <c r="AT385" i="35"/>
  <c r="BD388" i="35"/>
  <c r="AV392" i="35"/>
  <c r="AO378" i="35"/>
  <c r="AY381" i="35"/>
  <c r="AQ385" i="35"/>
  <c r="BA388" i="35"/>
  <c r="AS392" i="35"/>
  <c r="BD377" i="35"/>
  <c r="AV381" i="35"/>
  <c r="BF384" i="35"/>
  <c r="AX388" i="35"/>
  <c r="AP392" i="35"/>
  <c r="R28" i="35"/>
  <c r="N29" i="35"/>
  <c r="AK6" i="35"/>
  <c r="AK17" i="35"/>
  <c r="AK5" i="35"/>
  <c r="R31" i="35"/>
  <c r="O29" i="35"/>
  <c r="Q29" i="35"/>
  <c r="AG21" i="35"/>
  <c r="AG8" i="35"/>
  <c r="AN8" i="35" s="1"/>
  <c r="AG10" i="35"/>
  <c r="O31" i="35"/>
  <c r="N28" i="35"/>
  <c r="O27" i="35"/>
  <c r="P28" i="35"/>
  <c r="O28" i="35"/>
  <c r="AK4" i="35"/>
  <c r="AK16" i="35"/>
  <c r="AK12" i="35"/>
  <c r="AK15" i="35"/>
  <c r="AG18" i="35"/>
  <c r="AG13" i="35"/>
  <c r="AK20" i="35"/>
  <c r="R30" i="35"/>
  <c r="N31" i="35"/>
  <c r="Q31" i="35"/>
  <c r="R27" i="35"/>
  <c r="AK7" i="35"/>
  <c r="AK14" i="35"/>
  <c r="AG17" i="35"/>
  <c r="AH18" i="35"/>
  <c r="AH17" i="35"/>
  <c r="AH12" i="35"/>
  <c r="AG20" i="35"/>
  <c r="AG16" i="35"/>
  <c r="AG15" i="35"/>
  <c r="P31" i="35"/>
  <c r="N30" i="35"/>
  <c r="P27" i="35"/>
  <c r="Q28" i="35"/>
  <c r="R29" i="35"/>
  <c r="N27" i="35"/>
  <c r="AG6" i="35"/>
  <c r="AH8" i="35"/>
  <c r="AO8" i="35" s="1"/>
  <c r="AH10" i="35"/>
  <c r="AG11" i="35"/>
  <c r="AH13" i="35"/>
  <c r="AG19" i="35"/>
  <c r="AH9" i="35"/>
  <c r="AH11" i="35"/>
  <c r="AH16" i="35"/>
  <c r="AG14" i="35"/>
  <c r="AH20" i="35"/>
  <c r="AH21" i="35"/>
  <c r="AH4" i="35"/>
  <c r="AH19" i="35"/>
  <c r="AH14" i="35"/>
  <c r="AH5" i="35"/>
  <c r="AH6" i="35"/>
  <c r="AH15" i="35"/>
  <c r="O18" i="30"/>
  <c r="L18" i="30"/>
  <c r="N18" i="30"/>
  <c r="P16" i="30"/>
  <c r="S16" i="30" s="1"/>
  <c r="K86" i="33"/>
  <c r="L86" i="33" s="1"/>
  <c r="E86" i="33"/>
  <c r="F86" i="33" s="1"/>
  <c r="E64" i="33"/>
  <c r="F64" i="33" s="1"/>
  <c r="AF188" i="32"/>
  <c r="AH62" i="32"/>
  <c r="G62" i="32"/>
  <c r="E83" i="32"/>
  <c r="E167" i="32"/>
  <c r="AF41" i="32"/>
  <c r="AF125" i="32"/>
  <c r="AH23" i="32"/>
  <c r="AH41" i="32" s="1"/>
  <c r="AI41" i="32" s="1"/>
  <c r="AH107" i="32"/>
  <c r="AH125" i="32" s="1"/>
  <c r="AH170" i="32"/>
  <c r="AH188" i="32" s="1"/>
  <c r="AI188" i="32" s="1"/>
  <c r="AF83" i="32"/>
  <c r="AF104" i="32"/>
  <c r="AH83" i="32"/>
  <c r="AH167" i="32"/>
  <c r="AH86" i="32"/>
  <c r="AH104" i="32" s="1"/>
  <c r="AF62" i="32"/>
  <c r="AI62" i="32" s="1"/>
  <c r="AF167" i="32"/>
  <c r="E104" i="32"/>
  <c r="E188" i="32"/>
  <c r="E41" i="32"/>
  <c r="G125" i="32"/>
  <c r="G65" i="32"/>
  <c r="G83" i="32" s="1"/>
  <c r="G149" i="32"/>
  <c r="G167" i="32" s="1"/>
  <c r="H167" i="32" s="1"/>
  <c r="G26" i="32"/>
  <c r="G41" i="32" s="1"/>
  <c r="H41" i="32" s="1"/>
  <c r="E62" i="32"/>
  <c r="E125" i="32"/>
  <c r="G86" i="32"/>
  <c r="G104" i="32" s="1"/>
  <c r="H104" i="32" s="1"/>
  <c r="G170" i="32"/>
  <c r="G188" i="32" s="1"/>
  <c r="T7" i="28"/>
  <c r="P17" i="30"/>
  <c r="S17" i="30" s="1"/>
  <c r="N19" i="30"/>
  <c r="L3" i="30"/>
  <c r="L7" i="30"/>
  <c r="L11" i="30"/>
  <c r="L15" i="30"/>
  <c r="L19" i="30"/>
  <c r="O3" i="30"/>
  <c r="N4" i="30"/>
  <c r="M5" i="30"/>
  <c r="Q5" i="30"/>
  <c r="P6" i="30"/>
  <c r="S6" i="30" s="1"/>
  <c r="O7" i="30"/>
  <c r="N8" i="30"/>
  <c r="M9" i="30"/>
  <c r="Q9" i="30"/>
  <c r="P10" i="30"/>
  <c r="S10" i="30" s="1"/>
  <c r="O11" i="30"/>
  <c r="N12" i="30"/>
  <c r="M13" i="30"/>
  <c r="Q13" i="30"/>
  <c r="P14" i="30"/>
  <c r="S14" i="30" s="1"/>
  <c r="O15" i="30"/>
  <c r="N16" i="30"/>
  <c r="M17" i="30"/>
  <c r="Q17" i="30"/>
  <c r="P18" i="30"/>
  <c r="S18" i="30" s="1"/>
  <c r="O19" i="30"/>
  <c r="N20" i="30"/>
  <c r="L4" i="30"/>
  <c r="L8" i="30"/>
  <c r="L12" i="30"/>
  <c r="L16" i="30"/>
  <c r="L20" i="30"/>
  <c r="P3" i="30"/>
  <c r="S3" i="30" s="1"/>
  <c r="O4" i="30"/>
  <c r="N5" i="30"/>
  <c r="M6" i="30"/>
  <c r="Q6" i="30"/>
  <c r="P7" i="30"/>
  <c r="S7" i="30" s="1"/>
  <c r="O8" i="30"/>
  <c r="N9" i="30"/>
  <c r="M10" i="30"/>
  <c r="Q10" i="30"/>
  <c r="P11" i="30"/>
  <c r="S11" i="30" s="1"/>
  <c r="O12" i="30"/>
  <c r="N13" i="30"/>
  <c r="M14" i="30"/>
  <c r="Q14" i="30"/>
  <c r="P15" i="30"/>
  <c r="S15" i="30" s="1"/>
  <c r="O16" i="30"/>
  <c r="N17" i="30"/>
  <c r="M18" i="30"/>
  <c r="Q18" i="30"/>
  <c r="P19" i="30"/>
  <c r="S19" i="30" s="1"/>
  <c r="O20" i="30"/>
  <c r="L5" i="30"/>
  <c r="L9" i="30"/>
  <c r="L13" i="30"/>
  <c r="L17" i="30"/>
  <c r="M3" i="30"/>
  <c r="Q3" i="30"/>
  <c r="P4" i="30"/>
  <c r="S4" i="30" s="1"/>
  <c r="O5" i="30"/>
  <c r="N6" i="30"/>
  <c r="M7" i="30"/>
  <c r="Q7" i="30"/>
  <c r="P8" i="30"/>
  <c r="S8" i="30" s="1"/>
  <c r="O9" i="30"/>
  <c r="N10" i="30"/>
  <c r="M11" i="30"/>
  <c r="Q11" i="30"/>
  <c r="P12" i="30"/>
  <c r="S12" i="30" s="1"/>
  <c r="O13" i="30"/>
  <c r="N14" i="30"/>
  <c r="M15" i="30"/>
  <c r="Q15" i="30"/>
  <c r="O17" i="30"/>
  <c r="M19" i="30"/>
  <c r="Q19" i="30"/>
  <c r="P20" i="30"/>
  <c r="S20" i="30" s="1"/>
  <c r="L6" i="30"/>
  <c r="L10" i="30"/>
  <c r="L14" i="30"/>
  <c r="N3" i="30"/>
  <c r="M4" i="30"/>
  <c r="Q4" i="30"/>
  <c r="P5" i="30"/>
  <c r="S5" i="30" s="1"/>
  <c r="O6" i="30"/>
  <c r="N7" i="30"/>
  <c r="M8" i="30"/>
  <c r="Q8" i="30"/>
  <c r="P9" i="30"/>
  <c r="S9" i="30" s="1"/>
  <c r="O10" i="30"/>
  <c r="N11" i="30"/>
  <c r="M12" i="30"/>
  <c r="Q12" i="30"/>
  <c r="P13" i="30"/>
  <c r="S13" i="30" s="1"/>
  <c r="O14" i="30"/>
  <c r="N15" i="30"/>
  <c r="M16" i="30"/>
  <c r="Q16" i="30"/>
  <c r="O24" i="16"/>
  <c r="P24" i="16" s="1"/>
  <c r="O13" i="16"/>
  <c r="P13" i="16" s="1"/>
  <c r="O21" i="16"/>
  <c r="P21" i="16" s="1"/>
  <c r="O10" i="16"/>
  <c r="P10" i="16" s="1"/>
  <c r="O14" i="16"/>
  <c r="P14" i="16" s="1"/>
  <c r="O18" i="16"/>
  <c r="P18" i="16" s="1"/>
  <c r="O22" i="16"/>
  <c r="P22" i="16" s="1"/>
  <c r="O8" i="16"/>
  <c r="P8" i="16" s="1"/>
  <c r="O12" i="16"/>
  <c r="P12" i="16" s="1"/>
  <c r="O16" i="16"/>
  <c r="P16" i="16" s="1"/>
  <c r="O20" i="16"/>
  <c r="P20" i="16" s="1"/>
  <c r="O9" i="16"/>
  <c r="P9" i="16" s="1"/>
  <c r="O7" i="16"/>
  <c r="P7" i="16" s="1"/>
  <c r="O11" i="16"/>
  <c r="P11" i="16" s="1"/>
  <c r="O15" i="16"/>
  <c r="P15" i="16" s="1"/>
  <c r="O19" i="16"/>
  <c r="P19" i="16" s="1"/>
  <c r="AE609" i="29"/>
  <c r="AE693" i="29"/>
  <c r="AC147" i="29"/>
  <c r="AC525" i="29"/>
  <c r="AE504" i="29"/>
  <c r="AE507" i="29"/>
  <c r="AE525" i="29" s="1"/>
  <c r="AE588" i="29"/>
  <c r="AE672" i="29"/>
  <c r="AC84" i="29"/>
  <c r="AC546" i="29"/>
  <c r="AE528" i="29"/>
  <c r="AE546" i="29" s="1"/>
  <c r="AC609" i="29"/>
  <c r="AC630" i="29"/>
  <c r="AE612" i="29"/>
  <c r="AC693" i="29"/>
  <c r="AC63" i="29"/>
  <c r="AE45" i="29"/>
  <c r="AE63" i="29" s="1"/>
  <c r="AC42" i="29"/>
  <c r="AC483" i="29"/>
  <c r="AC567" i="29"/>
  <c r="AC651" i="29"/>
  <c r="AE24" i="29"/>
  <c r="AE465" i="29"/>
  <c r="AE483" i="29" s="1"/>
  <c r="AF483" i="29" s="1"/>
  <c r="AC504" i="29"/>
  <c r="AE549" i="29"/>
  <c r="AE567" i="29" s="1"/>
  <c r="AC588" i="29"/>
  <c r="AE633" i="29"/>
  <c r="AE651" i="29" s="1"/>
  <c r="AC672" i="29"/>
  <c r="AE189" i="29"/>
  <c r="AE42" i="29"/>
  <c r="AF42" i="29" s="1"/>
  <c r="AC126" i="29"/>
  <c r="AC294" i="29"/>
  <c r="AC441" i="29"/>
  <c r="AE294" i="29"/>
  <c r="AE273" i="29"/>
  <c r="AC357" i="29"/>
  <c r="AE126" i="29"/>
  <c r="AE66" i="29"/>
  <c r="AE84" i="29" s="1"/>
  <c r="AC105" i="29"/>
  <c r="AC168" i="29"/>
  <c r="AE231" i="29"/>
  <c r="AC252" i="29"/>
  <c r="AC315" i="29"/>
  <c r="AE297" i="29"/>
  <c r="AE315" i="29" s="1"/>
  <c r="AE318" i="29"/>
  <c r="AE336" i="29" s="1"/>
  <c r="AC336" i="29"/>
  <c r="AE402" i="29"/>
  <c r="AE420" i="29" s="1"/>
  <c r="AC420" i="29"/>
  <c r="AC210" i="29"/>
  <c r="AE210" i="29"/>
  <c r="AC231" i="29"/>
  <c r="AC378" i="29"/>
  <c r="AE105" i="29"/>
  <c r="AE147" i="29"/>
  <c r="AE168" i="29"/>
  <c r="AC189" i="29"/>
  <c r="AE252" i="29"/>
  <c r="AC273" i="29"/>
  <c r="AE381" i="29"/>
  <c r="AE399" i="29" s="1"/>
  <c r="AC399" i="29"/>
  <c r="AE357" i="29"/>
  <c r="AE441" i="29"/>
  <c r="AE630" i="29"/>
  <c r="AF630" i="29" s="1"/>
  <c r="AE378" i="29"/>
  <c r="AF378" i="29" s="1"/>
  <c r="AE462" i="29"/>
  <c r="AC462" i="29"/>
  <c r="G672" i="29"/>
  <c r="G126" i="29"/>
  <c r="G168" i="29"/>
  <c r="G630" i="29"/>
  <c r="G378" i="29"/>
  <c r="G210" i="29"/>
  <c r="G63" i="29"/>
  <c r="I654" i="29"/>
  <c r="I672" i="29" s="1"/>
  <c r="I504" i="29"/>
  <c r="G462" i="29"/>
  <c r="G588" i="29"/>
  <c r="I360" i="29"/>
  <c r="I378" i="29" s="1"/>
  <c r="G231" i="29"/>
  <c r="G105" i="29"/>
  <c r="G42" i="29"/>
  <c r="G651" i="29"/>
  <c r="I612" i="29"/>
  <c r="I630" i="29" s="1"/>
  <c r="G609" i="29"/>
  <c r="I570" i="29"/>
  <c r="I588" i="29" s="1"/>
  <c r="J588" i="29" s="1"/>
  <c r="G567" i="29"/>
  <c r="G336" i="29"/>
  <c r="G315" i="29"/>
  <c r="G294" i="29"/>
  <c r="G273" i="29"/>
  <c r="G252" i="29"/>
  <c r="I192" i="29"/>
  <c r="I210" i="29" s="1"/>
  <c r="J210" i="29" s="1"/>
  <c r="G693" i="29"/>
  <c r="I633" i="29"/>
  <c r="I651" i="29" s="1"/>
  <c r="J651" i="29" s="1"/>
  <c r="I591" i="29"/>
  <c r="I609" i="29" s="1"/>
  <c r="I549" i="29"/>
  <c r="I567" i="29" s="1"/>
  <c r="G546" i="29"/>
  <c r="I528" i="29"/>
  <c r="I546" i="29" s="1"/>
  <c r="I444" i="29"/>
  <c r="I462" i="29" s="1"/>
  <c r="G420" i="29"/>
  <c r="G441" i="29"/>
  <c r="I441" i="29"/>
  <c r="I402" i="29"/>
  <c r="I420" i="29" s="1"/>
  <c r="G399" i="29"/>
  <c r="I381" i="29"/>
  <c r="I399" i="29" s="1"/>
  <c r="G189" i="29"/>
  <c r="I150" i="29"/>
  <c r="I168" i="29" s="1"/>
  <c r="G147" i="29"/>
  <c r="I108" i="29"/>
  <c r="I126" i="29" s="1"/>
  <c r="I87" i="29"/>
  <c r="I105" i="29" s="1"/>
  <c r="G84" i="29"/>
  <c r="I45" i="29"/>
  <c r="I63" i="29" s="1"/>
  <c r="I24" i="29"/>
  <c r="I42" i="29" s="1"/>
  <c r="I357" i="29"/>
  <c r="G357" i="29"/>
  <c r="I318" i="29"/>
  <c r="I336" i="29" s="1"/>
  <c r="I297" i="29"/>
  <c r="I315" i="29" s="1"/>
  <c r="I276" i="29"/>
  <c r="I294" i="29" s="1"/>
  <c r="I255" i="29"/>
  <c r="I273" i="29" s="1"/>
  <c r="I234" i="29"/>
  <c r="I252" i="29" s="1"/>
  <c r="I213" i="29"/>
  <c r="I231" i="29" s="1"/>
  <c r="I171" i="29"/>
  <c r="I189" i="29" s="1"/>
  <c r="I129" i="29"/>
  <c r="I147" i="29" s="1"/>
  <c r="I66" i="29"/>
  <c r="I84" i="29" s="1"/>
  <c r="G483" i="29"/>
  <c r="I465" i="29"/>
  <c r="I483" i="29" s="1"/>
  <c r="I525" i="29"/>
  <c r="I693" i="29"/>
  <c r="G504" i="29"/>
  <c r="G525" i="29"/>
  <c r="X44" i="28"/>
  <c r="Y44" i="28" s="1"/>
  <c r="S31" i="28"/>
  <c r="T31" i="28" s="1"/>
  <c r="X39" i="28"/>
  <c r="Y39" i="28" s="1"/>
  <c r="Z39" i="28" s="1"/>
  <c r="AA39" i="28" s="1"/>
  <c r="X40" i="28"/>
  <c r="Y40" i="28" s="1"/>
  <c r="Z40" i="28" s="1"/>
  <c r="S38" i="28"/>
  <c r="T38" i="28" s="1"/>
  <c r="U38" i="28" s="1"/>
  <c r="U9" i="28"/>
  <c r="V9" i="28" s="1"/>
  <c r="Z13" i="28"/>
  <c r="AA13" i="28" s="1"/>
  <c r="U15" i="28"/>
  <c r="V15" i="28" s="1"/>
  <c r="V22" i="28"/>
  <c r="Z32" i="28"/>
  <c r="AA32" i="28"/>
  <c r="Z36" i="28"/>
  <c r="AA36" i="28" s="1"/>
  <c r="Z7" i="28"/>
  <c r="AA7" i="28" s="1"/>
  <c r="Z9" i="28"/>
  <c r="AA9" i="28" s="1"/>
  <c r="Z15" i="28"/>
  <c r="AA15" i="28" s="1"/>
  <c r="Z21" i="28"/>
  <c r="AA21" i="28" s="1"/>
  <c r="Z23" i="28"/>
  <c r="AA23" i="28" s="1"/>
  <c r="Z33" i="28"/>
  <c r="AA33" i="28" s="1"/>
  <c r="Z35" i="28"/>
  <c r="AA35" i="28" s="1"/>
  <c r="Z37" i="28"/>
  <c r="AA37" i="28" s="1"/>
  <c r="U40" i="28"/>
  <c r="V40" i="28"/>
  <c r="AA8" i="28"/>
  <c r="Z12" i="28"/>
  <c r="AA12" i="28"/>
  <c r="Z20" i="28"/>
  <c r="AA20" i="28" s="1"/>
  <c r="U23" i="28"/>
  <c r="V23" i="28" s="1"/>
  <c r="Z34" i="28"/>
  <c r="AA34" i="28" s="1"/>
  <c r="Z16" i="28"/>
  <c r="AA16" i="28" s="1"/>
  <c r="U19" i="28"/>
  <c r="V19" i="28" s="1"/>
  <c r="Z24" i="28"/>
  <c r="AA24" i="28"/>
  <c r="U31" i="28"/>
  <c r="V31" i="28" s="1"/>
  <c r="Z38" i="28"/>
  <c r="AA38" i="28" s="1"/>
  <c r="Z10" i="28"/>
  <c r="AA10" i="28" s="1"/>
  <c r="U13" i="28"/>
  <c r="V13" i="28" s="1"/>
  <c r="Z17" i="28"/>
  <c r="AA17" i="28"/>
  <c r="AA19" i="28"/>
  <c r="Z19" i="28"/>
  <c r="Z29" i="28"/>
  <c r="AA29" i="28" s="1"/>
  <c r="Z31" i="28"/>
  <c r="AA31" i="28" s="1"/>
  <c r="Z59" i="28"/>
  <c r="AA59" i="28" s="1"/>
  <c r="AA63" i="28"/>
  <c r="Z63" i="28"/>
  <c r="X88" i="28"/>
  <c r="Y88" i="28" s="1"/>
  <c r="S88" i="28"/>
  <c r="T88" i="28" s="1"/>
  <c r="AA133" i="28"/>
  <c r="Z133" i="28"/>
  <c r="U8" i="28"/>
  <c r="V8" i="28" s="1"/>
  <c r="Z8" i="28"/>
  <c r="D10" i="28"/>
  <c r="E10" i="28" s="1"/>
  <c r="F10" i="28" s="1"/>
  <c r="S10" i="28"/>
  <c r="T10" i="28" s="1"/>
  <c r="C11" i="28"/>
  <c r="U11" i="28"/>
  <c r="V11" i="28" s="1"/>
  <c r="Z11" i="28"/>
  <c r="AA11" i="28" s="1"/>
  <c r="U14" i="28"/>
  <c r="V14" i="28" s="1"/>
  <c r="Z14" i="28"/>
  <c r="AA14" i="28" s="1"/>
  <c r="S16" i="28"/>
  <c r="T16" i="28" s="1"/>
  <c r="U18" i="28"/>
  <c r="V18" i="28" s="1"/>
  <c r="Z18" i="28"/>
  <c r="AA18" i="28" s="1"/>
  <c r="S20" i="28"/>
  <c r="T20" i="28" s="1"/>
  <c r="U22" i="28"/>
  <c r="Z22" i="28"/>
  <c r="AA22" i="28" s="1"/>
  <c r="S24" i="28"/>
  <c r="T24" i="28" s="1"/>
  <c r="U30" i="28"/>
  <c r="V30" i="28" s="1"/>
  <c r="Z30" i="28"/>
  <c r="AA30" i="28" s="1"/>
  <c r="S32" i="28"/>
  <c r="T32" i="28" s="1"/>
  <c r="S34" i="28"/>
  <c r="T34" i="28" s="1"/>
  <c r="S36" i="28"/>
  <c r="T36" i="28" s="1"/>
  <c r="Z43" i="28"/>
  <c r="AA43" i="28" s="1"/>
  <c r="Z44" i="28"/>
  <c r="AA44" i="28" s="1"/>
  <c r="U51" i="28"/>
  <c r="V51" i="28" s="1"/>
  <c r="X53" i="28"/>
  <c r="Y53" i="28" s="1"/>
  <c r="S53" i="28"/>
  <c r="T53" i="28" s="1"/>
  <c r="Z55" i="28"/>
  <c r="AA55" i="28" s="1"/>
  <c r="Z57" i="28"/>
  <c r="AA57" i="28" s="1"/>
  <c r="X67" i="28"/>
  <c r="Y67" i="28" s="1"/>
  <c r="S67" i="28"/>
  <c r="T67" i="28" s="1"/>
  <c r="Z124" i="28"/>
  <c r="AA124" i="28" s="1"/>
  <c r="V128" i="28"/>
  <c r="U128" i="28"/>
  <c r="U130" i="28"/>
  <c r="V130" i="28" s="1"/>
  <c r="V38" i="28"/>
  <c r="U39" i="28"/>
  <c r="V39" i="28" s="1"/>
  <c r="X41" i="28"/>
  <c r="Y41" i="28" s="1"/>
  <c r="S41" i="28"/>
  <c r="T41" i="28" s="1"/>
  <c r="AA60" i="28"/>
  <c r="Z60" i="28"/>
  <c r="Z66" i="28"/>
  <c r="AA66" i="28" s="1"/>
  <c r="V74" i="28"/>
  <c r="U74" i="28"/>
  <c r="Z90" i="28"/>
  <c r="AA90" i="28" s="1"/>
  <c r="S12" i="28"/>
  <c r="T12" i="28" s="1"/>
  <c r="S17" i="28"/>
  <c r="T17" i="28" s="1"/>
  <c r="S21" i="28"/>
  <c r="T21" i="28" s="1"/>
  <c r="S29" i="28"/>
  <c r="T29" i="28" s="1"/>
  <c r="S33" i="28"/>
  <c r="T33" i="28" s="1"/>
  <c r="S35" i="28"/>
  <c r="T35" i="28" s="1"/>
  <c r="S37" i="28"/>
  <c r="T37" i="28" s="1"/>
  <c r="V52" i="28"/>
  <c r="U52" i="28"/>
  <c r="X61" i="28"/>
  <c r="Y61" i="28" s="1"/>
  <c r="S61" i="28"/>
  <c r="T61" i="28" s="1"/>
  <c r="AA62" i="28"/>
  <c r="V73" i="28"/>
  <c r="U73" i="28"/>
  <c r="X76" i="28"/>
  <c r="Y76" i="28" s="1"/>
  <c r="S76" i="28"/>
  <c r="T76" i="28" s="1"/>
  <c r="AA83" i="28"/>
  <c r="Z83" i="28"/>
  <c r="U86" i="28"/>
  <c r="V86" i="28" s="1"/>
  <c r="U44" i="28"/>
  <c r="V44" i="28" s="1"/>
  <c r="Z42" i="28"/>
  <c r="AA42" i="28" s="1"/>
  <c r="U43" i="28"/>
  <c r="V43" i="28" s="1"/>
  <c r="X45" i="28"/>
  <c r="Y45" i="28" s="1"/>
  <c r="S45" i="28"/>
  <c r="T45" i="28" s="1"/>
  <c r="AA46" i="28"/>
  <c r="Z51" i="28"/>
  <c r="AA51" i="28" s="1"/>
  <c r="Z52" i="28"/>
  <c r="AA52" i="28" s="1"/>
  <c r="Z54" i="28"/>
  <c r="AA54" i="28" s="1"/>
  <c r="U55" i="28"/>
  <c r="V55" i="28" s="1"/>
  <c r="Z56" i="28"/>
  <c r="AA56" i="28" s="1"/>
  <c r="U57" i="28"/>
  <c r="V57" i="28" s="1"/>
  <c r="Z58" i="28"/>
  <c r="AA58" i="28" s="1"/>
  <c r="V59" i="28"/>
  <c r="U59" i="28"/>
  <c r="U60" i="28"/>
  <c r="V60" i="28" s="1"/>
  <c r="V66" i="28"/>
  <c r="U66" i="28"/>
  <c r="X80" i="28"/>
  <c r="Y80" i="28" s="1"/>
  <c r="S80" i="28"/>
  <c r="T80" i="28" s="1"/>
  <c r="AA82" i="28"/>
  <c r="Z82" i="28"/>
  <c r="X64" i="28"/>
  <c r="Y64" i="28" s="1"/>
  <c r="S64" i="28"/>
  <c r="T64" i="28" s="1"/>
  <c r="U75" i="28"/>
  <c r="V75" i="28" s="1"/>
  <c r="AA77" i="28"/>
  <c r="AA81" i="28"/>
  <c r="U87" i="28"/>
  <c r="V87" i="28" s="1"/>
  <c r="Z102" i="28"/>
  <c r="AA102" i="28" s="1"/>
  <c r="Z105" i="28"/>
  <c r="AA105" i="28" s="1"/>
  <c r="Z108" i="28"/>
  <c r="AA108" i="28" s="1"/>
  <c r="U112" i="28"/>
  <c r="V112" i="28" s="1"/>
  <c r="U118" i="28"/>
  <c r="V118" i="28" s="1"/>
  <c r="Z121" i="28"/>
  <c r="AA121" i="28" s="1"/>
  <c r="U122" i="28"/>
  <c r="V122" i="28" s="1"/>
  <c r="S42" i="28"/>
  <c r="T42" i="28" s="1"/>
  <c r="S46" i="28"/>
  <c r="T46" i="28" s="1"/>
  <c r="S54" i="28"/>
  <c r="T54" i="28" s="1"/>
  <c r="S56" i="28"/>
  <c r="T56" i="28" s="1"/>
  <c r="S58" i="28"/>
  <c r="T58" i="28" s="1"/>
  <c r="S62" i="28"/>
  <c r="T62" i="28" s="1"/>
  <c r="V65" i="28"/>
  <c r="Z65" i="28"/>
  <c r="AA65" i="28" s="1"/>
  <c r="Z74" i="28"/>
  <c r="AA74" i="28" s="1"/>
  <c r="Z75" i="28"/>
  <c r="AA75" i="28" s="1"/>
  <c r="X78" i="28"/>
  <c r="Y78" i="28" s="1"/>
  <c r="S78" i="28"/>
  <c r="T78" i="28" s="1"/>
  <c r="U82" i="28"/>
  <c r="V82" i="28" s="1"/>
  <c r="X84" i="28"/>
  <c r="Y84" i="28" s="1"/>
  <c r="S84" i="28"/>
  <c r="T84" i="28" s="1"/>
  <c r="Z86" i="28"/>
  <c r="AA86" i="28" s="1"/>
  <c r="Z87" i="28"/>
  <c r="AA87" i="28" s="1"/>
  <c r="U90" i="28"/>
  <c r="V90" i="28" s="1"/>
  <c r="Z125" i="28"/>
  <c r="AA125" i="28" s="1"/>
  <c r="X127" i="28"/>
  <c r="Y127" i="28" s="1"/>
  <c r="S127" i="28"/>
  <c r="T127" i="28" s="1"/>
  <c r="Z129" i="28"/>
  <c r="AA129" i="28" s="1"/>
  <c r="Z132" i="28"/>
  <c r="AA132" i="28" s="1"/>
  <c r="S63" i="28"/>
  <c r="T63" i="28" s="1"/>
  <c r="U65" i="28"/>
  <c r="X68" i="28"/>
  <c r="Y68" i="28" s="1"/>
  <c r="S68" i="28"/>
  <c r="T68" i="28" s="1"/>
  <c r="AA73" i="28"/>
  <c r="AA79" i="28"/>
  <c r="U83" i="28"/>
  <c r="V83" i="28" s="1"/>
  <c r="AA85" i="28"/>
  <c r="U106" i="28"/>
  <c r="V106" i="28" s="1"/>
  <c r="AA109" i="28"/>
  <c r="Z109" i="28"/>
  <c r="X111" i="28"/>
  <c r="Y111" i="28" s="1"/>
  <c r="S111" i="28"/>
  <c r="T111" i="28" s="1"/>
  <c r="AA117" i="28"/>
  <c r="Z117" i="28"/>
  <c r="Z120" i="28"/>
  <c r="AA120" i="28" s="1"/>
  <c r="AA123" i="28"/>
  <c r="Z123" i="28"/>
  <c r="AA96" i="28"/>
  <c r="X97" i="28"/>
  <c r="Y97" i="28" s="1"/>
  <c r="S97" i="28"/>
  <c r="T97" i="28" s="1"/>
  <c r="V98" i="28"/>
  <c r="V100" i="28"/>
  <c r="AA104" i="28"/>
  <c r="AA106" i="28"/>
  <c r="Z106" i="28"/>
  <c r="Z118" i="28"/>
  <c r="AA118" i="28" s="1"/>
  <c r="AA130" i="28"/>
  <c r="Z130" i="28"/>
  <c r="X103" i="28"/>
  <c r="Y103" i="28" s="1"/>
  <c r="S103" i="28"/>
  <c r="T103" i="28" s="1"/>
  <c r="X107" i="28"/>
  <c r="Y107" i="28" s="1"/>
  <c r="S107" i="28"/>
  <c r="T107" i="28" s="1"/>
  <c r="U110" i="28"/>
  <c r="V110" i="28" s="1"/>
  <c r="X119" i="28"/>
  <c r="Y119" i="28" s="1"/>
  <c r="S119" i="28"/>
  <c r="T119" i="28" s="1"/>
  <c r="V120" i="28"/>
  <c r="U126" i="28"/>
  <c r="V126" i="28" s="1"/>
  <c r="X131" i="28"/>
  <c r="Y131" i="28" s="1"/>
  <c r="S131" i="28"/>
  <c r="T131" i="28" s="1"/>
  <c r="V132" i="28"/>
  <c r="U134" i="28"/>
  <c r="V134" i="28" s="1"/>
  <c r="X95" i="28"/>
  <c r="Y95" i="28" s="1"/>
  <c r="S95" i="28"/>
  <c r="T95" i="28" s="1"/>
  <c r="V96" i="28"/>
  <c r="AA98" i="28"/>
  <c r="X99" i="28"/>
  <c r="Y99" i="28" s="1"/>
  <c r="S99" i="28"/>
  <c r="T99" i="28" s="1"/>
  <c r="AA100" i="28"/>
  <c r="X101" i="28"/>
  <c r="Y101" i="28" s="1"/>
  <c r="S101" i="28"/>
  <c r="T101" i="28" s="1"/>
  <c r="V102" i="28"/>
  <c r="U102" i="28"/>
  <c r="V104" i="28"/>
  <c r="U108" i="28"/>
  <c r="V108" i="28" s="1"/>
  <c r="AA110" i="28"/>
  <c r="Z110" i="28"/>
  <c r="Z112" i="28"/>
  <c r="AA112" i="28" s="1"/>
  <c r="U120" i="28"/>
  <c r="Z122" i="28"/>
  <c r="AA122" i="28" s="1"/>
  <c r="U124" i="28"/>
  <c r="V124" i="28" s="1"/>
  <c r="Z126" i="28"/>
  <c r="AA126" i="28" s="1"/>
  <c r="Z128" i="28"/>
  <c r="AA128" i="28" s="1"/>
  <c r="U132" i="28"/>
  <c r="Z134" i="28"/>
  <c r="AA134" i="28" s="1"/>
  <c r="S105" i="28"/>
  <c r="T105" i="28" s="1"/>
  <c r="S109" i="28"/>
  <c r="T109" i="28" s="1"/>
  <c r="S117" i="28"/>
  <c r="T117" i="28" s="1"/>
  <c r="S121" i="28"/>
  <c r="T121" i="28" s="1"/>
  <c r="S123" i="28"/>
  <c r="T123" i="28" s="1"/>
  <c r="S125" i="28"/>
  <c r="T125" i="28" s="1"/>
  <c r="S129" i="28"/>
  <c r="T129" i="28" s="1"/>
  <c r="S133" i="28"/>
  <c r="T133" i="28" s="1"/>
  <c r="AB7" i="16"/>
  <c r="AC7" i="16" s="1"/>
  <c r="AB15" i="16"/>
  <c r="AC15" i="16" s="1"/>
  <c r="AB23" i="16"/>
  <c r="AC23" i="16" s="1"/>
  <c r="AB12" i="16"/>
  <c r="AC12" i="16" s="1"/>
  <c r="AB24" i="16"/>
  <c r="AC24" i="16" s="1"/>
  <c r="AB21" i="16"/>
  <c r="AC21" i="16" s="1"/>
  <c r="AB11" i="16"/>
  <c r="AC11" i="16" s="1"/>
  <c r="AB19" i="16"/>
  <c r="AC19" i="16" s="1"/>
  <c r="AB8" i="16"/>
  <c r="AC8" i="16" s="1"/>
  <c r="AB16" i="16"/>
  <c r="AC16" i="16" s="1"/>
  <c r="AB20" i="16"/>
  <c r="AC20" i="16" s="1"/>
  <c r="AB9" i="16"/>
  <c r="AC9" i="16" s="1"/>
  <c r="AB13" i="16"/>
  <c r="AC13" i="16" s="1"/>
  <c r="AB10" i="16"/>
  <c r="AC10" i="16" s="1"/>
  <c r="AB14" i="16"/>
  <c r="AC14" i="16" s="1"/>
  <c r="AB18" i="16"/>
  <c r="AC18" i="16" s="1"/>
  <c r="AA158" i="22"/>
  <c r="AC158" i="22"/>
  <c r="AA23" i="22"/>
  <c r="AA45" i="22"/>
  <c r="E68" i="22"/>
  <c r="E113" i="22"/>
  <c r="AA90" i="22"/>
  <c r="G113" i="22"/>
  <c r="E158" i="22"/>
  <c r="AA180" i="22"/>
  <c r="AA68" i="22"/>
  <c r="AA135" i="22"/>
  <c r="G140" i="22"/>
  <c r="G158" i="22" s="1"/>
  <c r="AC162" i="22"/>
  <c r="AC180" i="22" s="1"/>
  <c r="G23" i="22"/>
  <c r="G45" i="22"/>
  <c r="E23" i="22"/>
  <c r="AC27" i="22"/>
  <c r="AC45" i="22" s="1"/>
  <c r="AC50" i="22"/>
  <c r="AC68" i="22" s="1"/>
  <c r="E90" i="22"/>
  <c r="E45" i="22"/>
  <c r="G90" i="22"/>
  <c r="AC5" i="22"/>
  <c r="AC23" i="22" s="1"/>
  <c r="AD23" i="22" s="1"/>
  <c r="G68" i="22"/>
  <c r="G180" i="22"/>
  <c r="AA113" i="22"/>
  <c r="AC95" i="22"/>
  <c r="AC113" i="22" s="1"/>
  <c r="G135" i="22"/>
  <c r="E135" i="22"/>
  <c r="AC72" i="22"/>
  <c r="AC90" i="22" s="1"/>
  <c r="E180" i="22"/>
  <c r="AC117" i="22"/>
  <c r="AC135" i="22" s="1"/>
  <c r="AC175" i="17"/>
  <c r="AB243" i="17"/>
  <c r="AB620" i="17"/>
  <c r="AB403" i="17"/>
  <c r="AB421" i="17" s="1"/>
  <c r="AB492" i="17"/>
  <c r="AB510" i="17" s="1"/>
  <c r="AC510" i="17" s="1"/>
  <c r="AB581" i="17"/>
  <c r="AB599" i="17" s="1"/>
  <c r="AB714" i="17"/>
  <c r="AB732" i="17" s="1"/>
  <c r="AB47" i="17"/>
  <c r="AB65" i="17" s="1"/>
  <c r="AB688" i="17"/>
  <c r="AB554" i="17"/>
  <c r="AB332" i="17"/>
  <c r="AB154" i="17"/>
  <c r="AC154" i="17" s="1"/>
  <c r="AB310" i="17"/>
  <c r="AB132" i="17"/>
  <c r="AB43" i="17"/>
  <c r="AB559" i="17"/>
  <c r="AB577" i="17" s="1"/>
  <c r="AB264" i="17"/>
  <c r="AB353" i="17"/>
  <c r="AB86" i="17"/>
  <c r="AB109" i="17"/>
  <c r="AC109" i="17" s="1"/>
  <c r="AB203" i="17"/>
  <c r="AB221" i="17" s="1"/>
  <c r="AB287" i="17"/>
  <c r="AC198" i="17"/>
  <c r="AB531" i="17"/>
  <c r="AB709" i="17"/>
  <c r="AB358" i="17"/>
  <c r="AB376" i="17" s="1"/>
  <c r="AB399" i="17"/>
  <c r="AC399" i="17" s="1"/>
  <c r="AB442" i="17"/>
  <c r="AB465" i="17"/>
  <c r="AB666" i="17"/>
  <c r="AB488" i="17"/>
  <c r="AB643" i="17"/>
  <c r="J175" i="17"/>
  <c r="J198" i="17"/>
  <c r="I86" i="17"/>
  <c r="I732" i="17"/>
  <c r="G709" i="17"/>
  <c r="G688" i="17"/>
  <c r="I243" i="17"/>
  <c r="G554" i="17"/>
  <c r="G488" i="17"/>
  <c r="G421" i="17"/>
  <c r="I132" i="17"/>
  <c r="I109" i="17"/>
  <c r="I65" i="17"/>
  <c r="G732" i="17"/>
  <c r="I693" i="17"/>
  <c r="I709" i="17" s="1"/>
  <c r="I672" i="17"/>
  <c r="I688" i="17" s="1"/>
  <c r="G666" i="17"/>
  <c r="I663" i="17"/>
  <c r="I666" i="17" s="1"/>
  <c r="G599" i="17"/>
  <c r="I554" i="17"/>
  <c r="G531" i="17"/>
  <c r="I515" i="17"/>
  <c r="I531" i="17" s="1"/>
  <c r="G510" i="17"/>
  <c r="I494" i="17"/>
  <c r="I510" i="17" s="1"/>
  <c r="I472" i="17"/>
  <c r="I488" i="17" s="1"/>
  <c r="J488" i="17" s="1"/>
  <c r="I442" i="17"/>
  <c r="G376" i="17"/>
  <c r="I376" i="17"/>
  <c r="I353" i="17"/>
  <c r="G353" i="17"/>
  <c r="I332" i="17"/>
  <c r="G332" i="17"/>
  <c r="G310" i="17"/>
  <c r="I310" i="17"/>
  <c r="I154" i="17"/>
  <c r="G154" i="17"/>
  <c r="G132" i="17"/>
  <c r="G109" i="17"/>
  <c r="G86" i="17"/>
  <c r="G65" i="17"/>
  <c r="G43" i="17"/>
  <c r="I643" i="17"/>
  <c r="G643" i="17"/>
  <c r="I581" i="17"/>
  <c r="I599" i="17" s="1"/>
  <c r="G577" i="17"/>
  <c r="G465" i="17"/>
  <c r="I447" i="17"/>
  <c r="I465" i="17" s="1"/>
  <c r="I403" i="17"/>
  <c r="I421" i="17" s="1"/>
  <c r="G399" i="17"/>
  <c r="I620" i="17"/>
  <c r="I381" i="17"/>
  <c r="I399" i="17" s="1"/>
  <c r="I559" i="17"/>
  <c r="I577" i="17" s="1"/>
  <c r="G442" i="17"/>
  <c r="G620" i="17"/>
  <c r="G264" i="17"/>
  <c r="I246" i="17"/>
  <c r="I264" i="17" s="1"/>
  <c r="I221" i="17"/>
  <c r="I287" i="17"/>
  <c r="G243" i="17"/>
  <c r="G221" i="17"/>
  <c r="G287" i="17"/>
  <c r="I43" i="17"/>
  <c r="L24" i="16"/>
  <c r="M24" i="16" s="1"/>
  <c r="J554" i="17" l="1"/>
  <c r="AR10" i="35"/>
  <c r="AY10" i="35" s="1"/>
  <c r="AL9" i="35"/>
  <c r="AS9" i="35" s="1"/>
  <c r="AL4" i="35"/>
  <c r="AL15" i="35"/>
  <c r="AS15" i="35" s="1"/>
  <c r="AL16" i="35"/>
  <c r="AO19" i="35"/>
  <c r="AN17" i="35"/>
  <c r="AR19" i="35"/>
  <c r="AY19" i="35" s="1"/>
  <c r="AL14" i="35"/>
  <c r="AR18" i="35"/>
  <c r="AR14" i="35"/>
  <c r="AY14" i="35" s="1"/>
  <c r="AR12" i="35"/>
  <c r="AY12" i="35" s="1"/>
  <c r="AL19" i="35"/>
  <c r="AL13" i="35"/>
  <c r="AS13" i="35" s="1"/>
  <c r="AL18" i="35"/>
  <c r="AN14" i="35"/>
  <c r="AR7" i="35"/>
  <c r="AL10" i="35"/>
  <c r="AS10" i="35" s="1"/>
  <c r="AL20" i="35"/>
  <c r="AN7" i="35"/>
  <c r="AN19" i="35"/>
  <c r="AN15" i="35"/>
  <c r="AL7" i="35"/>
  <c r="AL6" i="35"/>
  <c r="AS6" i="35" s="1"/>
  <c r="AN18" i="35"/>
  <c r="AR11" i="35"/>
  <c r="AY11" i="35" s="1"/>
  <c r="AL12" i="35"/>
  <c r="AL17" i="35"/>
  <c r="AS17" i="35" s="1"/>
  <c r="AL5" i="35"/>
  <c r="AS5" i="35" s="1"/>
  <c r="AL21" i="35"/>
  <c r="AS21" i="35" s="1"/>
  <c r="AZ21" i="35" s="1"/>
  <c r="AM6" i="35"/>
  <c r="AM18" i="35"/>
  <c r="AO9" i="35"/>
  <c r="AV9" i="35" s="1"/>
  <c r="AM17" i="35"/>
  <c r="AM10" i="35"/>
  <c r="AM11" i="35"/>
  <c r="AM4" i="35"/>
  <c r="AM7" i="35"/>
  <c r="AM12" i="35"/>
  <c r="AM13" i="35"/>
  <c r="AM5" i="35"/>
  <c r="AM15" i="35"/>
  <c r="AM14" i="35"/>
  <c r="AM16" i="35"/>
  <c r="AM20" i="35"/>
  <c r="AM9" i="35"/>
  <c r="AM21" i="35"/>
  <c r="AM19" i="35"/>
  <c r="BG43" i="35"/>
  <c r="BI42" i="35"/>
  <c r="AS11" i="35"/>
  <c r="AO20" i="35"/>
  <c r="AV20" i="35" s="1"/>
  <c r="AR17" i="35"/>
  <c r="AY17" i="35" s="1"/>
  <c r="AN12" i="35"/>
  <c r="AR20" i="35"/>
  <c r="AY20" i="35" s="1"/>
  <c r="AR6" i="35"/>
  <c r="AY6" i="35" s="1"/>
  <c r="AR8" i="35"/>
  <c r="AY8" i="35" s="1"/>
  <c r="AN6" i="35"/>
  <c r="AN16" i="35"/>
  <c r="AN13" i="35"/>
  <c r="AR15" i="35"/>
  <c r="AY15" i="35" s="1"/>
  <c r="AR4" i="35"/>
  <c r="AY4" i="35" s="1"/>
  <c r="AN21" i="35"/>
  <c r="AN5" i="35"/>
  <c r="AN9" i="35"/>
  <c r="AR13" i="35"/>
  <c r="AY13" i="35" s="1"/>
  <c r="AR21" i="35"/>
  <c r="AY21" i="35" s="1"/>
  <c r="AN11" i="35"/>
  <c r="AN20" i="35"/>
  <c r="AU20" i="35" s="1"/>
  <c r="AN4" i="35"/>
  <c r="AR16" i="35"/>
  <c r="AY16" i="35" s="1"/>
  <c r="AR5" i="35"/>
  <c r="AY5" i="35" s="1"/>
  <c r="AN10" i="35"/>
  <c r="AO15" i="35"/>
  <c r="AV15" i="35" s="1"/>
  <c r="AO5" i="35"/>
  <c r="AO16" i="35"/>
  <c r="AO13" i="35"/>
  <c r="AO17" i="35"/>
  <c r="AV17" i="35" s="1"/>
  <c r="AO11" i="35"/>
  <c r="AO12" i="35"/>
  <c r="AO18" i="35"/>
  <c r="AO6" i="35"/>
  <c r="AV6" i="35" s="1"/>
  <c r="AO4" i="35"/>
  <c r="AO7" i="35"/>
  <c r="AO10" i="35"/>
  <c r="AO14" i="35"/>
  <c r="AV14" i="35" s="1"/>
  <c r="AO21" i="35"/>
  <c r="AY18" i="35"/>
  <c r="AY9" i="35"/>
  <c r="AY7" i="35"/>
  <c r="H62" i="32"/>
  <c r="AI125" i="32"/>
  <c r="AI104" i="32"/>
  <c r="H83" i="32"/>
  <c r="H188" i="32"/>
  <c r="AI83" i="32"/>
  <c r="AI167" i="32"/>
  <c r="H125" i="32"/>
  <c r="U7" i="28"/>
  <c r="V7" i="28" s="1"/>
  <c r="AC332" i="17"/>
  <c r="AC732" i="17"/>
  <c r="AC554" i="17"/>
  <c r="AC421" i="17"/>
  <c r="AF189" i="29"/>
  <c r="AF609" i="29"/>
  <c r="AF525" i="29"/>
  <c r="AF651" i="29"/>
  <c r="AF693" i="29"/>
  <c r="AF546" i="29"/>
  <c r="AF210" i="29"/>
  <c r="AF147" i="29"/>
  <c r="AF168" i="29"/>
  <c r="AF84" i="29"/>
  <c r="AF357" i="29"/>
  <c r="AF105" i="29"/>
  <c r="AF567" i="29"/>
  <c r="AF126" i="29"/>
  <c r="AF63" i="29"/>
  <c r="AF252" i="29"/>
  <c r="AF420" i="29"/>
  <c r="AF273" i="29"/>
  <c r="AF504" i="29"/>
  <c r="AF672" i="29"/>
  <c r="AF588" i="29"/>
  <c r="AF399" i="29"/>
  <c r="AF336" i="29"/>
  <c r="AF231" i="29"/>
  <c r="AF462" i="29"/>
  <c r="AF441" i="29"/>
  <c r="AF315" i="29"/>
  <c r="AF294" i="29"/>
  <c r="J147" i="29"/>
  <c r="J462" i="29"/>
  <c r="J672" i="29"/>
  <c r="J63" i="29"/>
  <c r="J168" i="29"/>
  <c r="J294" i="29"/>
  <c r="J105" i="29"/>
  <c r="J441" i="29"/>
  <c r="J609" i="29"/>
  <c r="J630" i="29"/>
  <c r="J504" i="29"/>
  <c r="J567" i="29"/>
  <c r="J483" i="29"/>
  <c r="J231" i="29"/>
  <c r="J546" i="29"/>
  <c r="J420" i="29"/>
  <c r="J378" i="29"/>
  <c r="J252" i="29"/>
  <c r="J189" i="29"/>
  <c r="J126" i="29"/>
  <c r="J84" i="29"/>
  <c r="J336" i="29"/>
  <c r="J315" i="29"/>
  <c r="J273" i="29"/>
  <c r="J42" i="29"/>
  <c r="J693" i="29"/>
  <c r="J357" i="29"/>
  <c r="J399" i="29"/>
  <c r="J525" i="29"/>
  <c r="AA40" i="28"/>
  <c r="U105" i="28"/>
  <c r="V105" i="28" s="1"/>
  <c r="U99" i="28"/>
  <c r="V99" i="28"/>
  <c r="Z107" i="28"/>
  <c r="AA107" i="28"/>
  <c r="U29" i="28"/>
  <c r="V29" i="28"/>
  <c r="Z67" i="28"/>
  <c r="AA67" i="28"/>
  <c r="U133" i="28"/>
  <c r="V133" i="28" s="1"/>
  <c r="U121" i="28"/>
  <c r="V121" i="28" s="1"/>
  <c r="U101" i="28"/>
  <c r="V101" i="28"/>
  <c r="Z99" i="28"/>
  <c r="AA99" i="28"/>
  <c r="Z95" i="28"/>
  <c r="AA95" i="28"/>
  <c r="U131" i="28"/>
  <c r="V131" i="28"/>
  <c r="U119" i="28"/>
  <c r="V119" i="28"/>
  <c r="U103" i="28"/>
  <c r="V103" i="28"/>
  <c r="Z97" i="28"/>
  <c r="AA97" i="28"/>
  <c r="U111" i="28"/>
  <c r="V111" i="28"/>
  <c r="Z68" i="28"/>
  <c r="AA68" i="28" s="1"/>
  <c r="Z127" i="28"/>
  <c r="AA127" i="28"/>
  <c r="U54" i="28"/>
  <c r="V54" i="28" s="1"/>
  <c r="U64" i="28"/>
  <c r="V64" i="28" s="1"/>
  <c r="U80" i="28"/>
  <c r="V80" i="28"/>
  <c r="U45" i="28"/>
  <c r="V45" i="28" s="1"/>
  <c r="Z76" i="28"/>
  <c r="AA76" i="28"/>
  <c r="U61" i="28"/>
  <c r="V61" i="28"/>
  <c r="U37" i="28"/>
  <c r="V37" i="28" s="1"/>
  <c r="U21" i="28"/>
  <c r="V21" i="28" s="1"/>
  <c r="Z41" i="28"/>
  <c r="AA41" i="28" s="1"/>
  <c r="Z53" i="28"/>
  <c r="AA53" i="28"/>
  <c r="U16" i="28"/>
  <c r="V16" i="28" s="1"/>
  <c r="U88" i="28"/>
  <c r="V88" i="28"/>
  <c r="U123" i="28"/>
  <c r="V123" i="28" s="1"/>
  <c r="U68" i="28"/>
  <c r="V68" i="28" s="1"/>
  <c r="U56" i="28"/>
  <c r="V56" i="28" s="1"/>
  <c r="U76" i="28"/>
  <c r="V76" i="28"/>
  <c r="U53" i="28"/>
  <c r="V53" i="28"/>
  <c r="U129" i="28"/>
  <c r="V129" i="28" s="1"/>
  <c r="U117" i="28"/>
  <c r="V117" i="28" s="1"/>
  <c r="Z101" i="28"/>
  <c r="AA101" i="28"/>
  <c r="Z131" i="28"/>
  <c r="AA131" i="28"/>
  <c r="Z119" i="28"/>
  <c r="AA119" i="28"/>
  <c r="Z103" i="28"/>
  <c r="AA103" i="28"/>
  <c r="Z111" i="28"/>
  <c r="AA111" i="28"/>
  <c r="U84" i="28"/>
  <c r="V84" i="28"/>
  <c r="U78" i="28"/>
  <c r="V78" i="28"/>
  <c r="U62" i="28"/>
  <c r="V62" i="28" s="1"/>
  <c r="U46" i="28"/>
  <c r="V46" i="28" s="1"/>
  <c r="Z64" i="28"/>
  <c r="AA64" i="28" s="1"/>
  <c r="Z80" i="28"/>
  <c r="AA80" i="28" s="1"/>
  <c r="Z45" i="28"/>
  <c r="AA45" i="28"/>
  <c r="Z61" i="28"/>
  <c r="AA61" i="28"/>
  <c r="U35" i="28"/>
  <c r="V35" i="28" s="1"/>
  <c r="U17" i="28"/>
  <c r="V17" i="28" s="1"/>
  <c r="U36" i="28"/>
  <c r="V36" i="28" s="1"/>
  <c r="U20" i="28"/>
  <c r="V20" i="28"/>
  <c r="C12" i="28"/>
  <c r="E11" i="28"/>
  <c r="F11" i="28" s="1"/>
  <c r="D11" i="28"/>
  <c r="Z88" i="28"/>
  <c r="AA88" i="28"/>
  <c r="U95" i="28"/>
  <c r="V95" i="28" s="1"/>
  <c r="U97" i="28"/>
  <c r="V97" i="28"/>
  <c r="U127" i="28"/>
  <c r="V127" i="28" s="1"/>
  <c r="U41" i="28"/>
  <c r="V41" i="28" s="1"/>
  <c r="U32" i="28"/>
  <c r="V32" i="28" s="1"/>
  <c r="U125" i="28"/>
  <c r="V125" i="28" s="1"/>
  <c r="V109" i="28"/>
  <c r="U109" i="28"/>
  <c r="U107" i="28"/>
  <c r="V107" i="28"/>
  <c r="V63" i="28"/>
  <c r="U63" i="28"/>
  <c r="Z84" i="28"/>
  <c r="AA84" i="28"/>
  <c r="Z78" i="28"/>
  <c r="AA78" i="28" s="1"/>
  <c r="U58" i="28"/>
  <c r="V58" i="28" s="1"/>
  <c r="U42" i="28"/>
  <c r="V42" i="28" s="1"/>
  <c r="U33" i="28"/>
  <c r="V33" i="28" s="1"/>
  <c r="V12" i="28"/>
  <c r="U12" i="28"/>
  <c r="U67" i="28"/>
  <c r="V67" i="28"/>
  <c r="U34" i="28"/>
  <c r="V34" i="28" s="1"/>
  <c r="U24" i="28"/>
  <c r="V24" i="28"/>
  <c r="U10" i="28"/>
  <c r="V10" i="28" s="1"/>
  <c r="AD158" i="22"/>
  <c r="H158" i="22"/>
  <c r="AD180" i="22"/>
  <c r="H68" i="22"/>
  <c r="H113" i="22"/>
  <c r="AD135" i="22"/>
  <c r="AD68" i="22"/>
  <c r="AD45" i="22"/>
  <c r="AD113" i="22"/>
  <c r="AD90" i="22"/>
  <c r="H90" i="22"/>
  <c r="H135" i="22"/>
  <c r="H45" i="22"/>
  <c r="H180" i="22"/>
  <c r="H23" i="22"/>
  <c r="AC666" i="17"/>
  <c r="AC465" i="17"/>
  <c r="AC243" i="17"/>
  <c r="AC620" i="17"/>
  <c r="AC65" i="17"/>
  <c r="AC221" i="17"/>
  <c r="AC599" i="17"/>
  <c r="AC376" i="17"/>
  <c r="AC353" i="17"/>
  <c r="AC310" i="17"/>
  <c r="AC688" i="17"/>
  <c r="J599" i="17"/>
  <c r="AC488" i="17"/>
  <c r="AC442" i="17"/>
  <c r="AC287" i="17"/>
  <c r="AC531" i="17"/>
  <c r="AC643" i="17"/>
  <c r="AC577" i="17"/>
  <c r="AC132" i="17"/>
  <c r="AC709" i="17"/>
  <c r="AC86" i="17"/>
  <c r="AC264" i="17"/>
  <c r="AC43" i="17"/>
  <c r="J86" i="17"/>
  <c r="J442" i="17"/>
  <c r="J43" i="17"/>
  <c r="J709" i="17"/>
  <c r="J109" i="17"/>
  <c r="J310" i="17"/>
  <c r="J531" i="17"/>
  <c r="J666" i="17"/>
  <c r="J732" i="17"/>
  <c r="J421" i="17"/>
  <c r="J154" i="17"/>
  <c r="J132" i="17"/>
  <c r="J264" i="17"/>
  <c r="J577" i="17"/>
  <c r="J510" i="17"/>
  <c r="J332" i="17"/>
  <c r="J65" i="17"/>
  <c r="J688" i="17"/>
  <c r="J353" i="17"/>
  <c r="J287" i="17"/>
  <c r="J243" i="17"/>
  <c r="J376" i="17"/>
  <c r="J465" i="17"/>
  <c r="J399" i="17"/>
  <c r="J643" i="17"/>
  <c r="J620" i="17"/>
  <c r="J221" i="17"/>
  <c r="L8" i="16"/>
  <c r="M8" i="16" s="1"/>
  <c r="L23" i="16"/>
  <c r="M23" i="16" s="1"/>
  <c r="M7" i="16"/>
  <c r="L14" i="16"/>
  <c r="M14" i="16" s="1"/>
  <c r="L20" i="16"/>
  <c r="M20" i="16" s="1"/>
  <c r="L21" i="16"/>
  <c r="M21" i="16" s="1"/>
  <c r="L19" i="16"/>
  <c r="M19" i="16" s="1"/>
  <c r="L17" i="16"/>
  <c r="M17" i="16" s="1"/>
  <c r="L10" i="16"/>
  <c r="M10" i="16" s="1"/>
  <c r="L16" i="16"/>
  <c r="M16" i="16" s="1"/>
  <c r="L13" i="16"/>
  <c r="M13" i="16" s="1"/>
  <c r="L15" i="16"/>
  <c r="M15" i="16" s="1"/>
  <c r="L22" i="16"/>
  <c r="M22" i="16" s="1"/>
  <c r="L12" i="16"/>
  <c r="M12" i="16" s="1"/>
  <c r="L9" i="16"/>
  <c r="M9" i="16" s="1"/>
  <c r="L11" i="16"/>
  <c r="M11" i="16" s="1"/>
  <c r="L18" i="16"/>
  <c r="M18" i="16" s="1"/>
  <c r="AS4" i="35" l="1"/>
  <c r="AS19" i="35"/>
  <c r="AS14" i="35"/>
  <c r="AS16" i="35"/>
  <c r="AZ16" i="35" s="1"/>
  <c r="AV8" i="35"/>
  <c r="AV19" i="35"/>
  <c r="AV10" i="35"/>
  <c r="BC10" i="35" s="1"/>
  <c r="AV18" i="35"/>
  <c r="AV13" i="35"/>
  <c r="AV7" i="35"/>
  <c r="AV12" i="35"/>
  <c r="AV16" i="35"/>
  <c r="AS8" i="35"/>
  <c r="AZ8" i="35" s="1"/>
  <c r="AS12" i="35"/>
  <c r="AZ12" i="35" s="1"/>
  <c r="AS7" i="35"/>
  <c r="AS20" i="35"/>
  <c r="AZ20" i="35" s="1"/>
  <c r="AS18" i="35"/>
  <c r="AZ18" i="35" s="1"/>
  <c r="AV21" i="35"/>
  <c r="AV4" i="35"/>
  <c r="AV11" i="35"/>
  <c r="AV5" i="35"/>
  <c r="AZ13" i="35"/>
  <c r="AZ10" i="35"/>
  <c r="AZ9" i="35"/>
  <c r="AT19" i="35"/>
  <c r="AT16" i="35"/>
  <c r="AT13" i="35"/>
  <c r="BC20" i="35"/>
  <c r="AZ17" i="35"/>
  <c r="AT21" i="35"/>
  <c r="AT7" i="35"/>
  <c r="AT17" i="35"/>
  <c r="AZ5" i="35"/>
  <c r="AZ6" i="35"/>
  <c r="AZ14" i="35"/>
  <c r="AZ4" i="35"/>
  <c r="AZ15" i="35"/>
  <c r="AZ7" i="35"/>
  <c r="AZ19" i="35"/>
  <c r="AZ11" i="35"/>
  <c r="BG11" i="35" s="1"/>
  <c r="AT14" i="35"/>
  <c r="AT12" i="35"/>
  <c r="AT4" i="35"/>
  <c r="AT9" i="35"/>
  <c r="AT8" i="35"/>
  <c r="AT15" i="35"/>
  <c r="AT11" i="35"/>
  <c r="AT18" i="35"/>
  <c r="AT20" i="35"/>
  <c r="AT5" i="35"/>
  <c r="AT10" i="35"/>
  <c r="AT6" i="35"/>
  <c r="BG44" i="35"/>
  <c r="BI43" i="35"/>
  <c r="AU9" i="35"/>
  <c r="AU15" i="35"/>
  <c r="AU14" i="35"/>
  <c r="BF18" i="35"/>
  <c r="AU7" i="35"/>
  <c r="AU11" i="35"/>
  <c r="AU6" i="35"/>
  <c r="AU18" i="35"/>
  <c r="AU16" i="35"/>
  <c r="AU10" i="35"/>
  <c r="BB10" i="35" s="1"/>
  <c r="AU4" i="35"/>
  <c r="AU5" i="35"/>
  <c r="AU13" i="35"/>
  <c r="AU12" i="35"/>
  <c r="BB12" i="35" s="1"/>
  <c r="AU17" i="35"/>
  <c r="AU21" i="35"/>
  <c r="AU19" i="35"/>
  <c r="AU8" i="35"/>
  <c r="BF21" i="35"/>
  <c r="BF6" i="35"/>
  <c r="BF13" i="35"/>
  <c r="BF4" i="35"/>
  <c r="BC19" i="35"/>
  <c r="BC6" i="35"/>
  <c r="BC12" i="35"/>
  <c r="BC4" i="35"/>
  <c r="BC9" i="35"/>
  <c r="BC7" i="35"/>
  <c r="BC16" i="35"/>
  <c r="BC15" i="35"/>
  <c r="BC14" i="35"/>
  <c r="BC17" i="35"/>
  <c r="BF11" i="35"/>
  <c r="BF16" i="35"/>
  <c r="BF15" i="35"/>
  <c r="BF7" i="35"/>
  <c r="BF19" i="35"/>
  <c r="BF5" i="35"/>
  <c r="BF14" i="35"/>
  <c r="BF8" i="35"/>
  <c r="BF17" i="35"/>
  <c r="BF9" i="35"/>
  <c r="BF20" i="35"/>
  <c r="BF12" i="35"/>
  <c r="BF10" i="35"/>
  <c r="C13" i="28"/>
  <c r="D12" i="28"/>
  <c r="E12" i="28"/>
  <c r="F12" i="28" s="1"/>
  <c r="BC5" i="35" l="1"/>
  <c r="BC13" i="35"/>
  <c r="BC8" i="35"/>
  <c r="BC21" i="35"/>
  <c r="BA17" i="35"/>
  <c r="BC11" i="35"/>
  <c r="BJ11" i="35" s="1"/>
  <c r="BG20" i="35"/>
  <c r="BC18" i="35"/>
  <c r="BG13" i="35"/>
  <c r="BG5" i="35"/>
  <c r="BG6" i="35"/>
  <c r="BA7" i="35"/>
  <c r="BG16" i="35"/>
  <c r="BG14" i="35"/>
  <c r="BG15" i="35"/>
  <c r="BG18" i="35"/>
  <c r="BG10" i="35"/>
  <c r="BG7" i="35"/>
  <c r="BG9" i="35"/>
  <c r="BA20" i="35"/>
  <c r="BA8" i="35"/>
  <c r="BA14" i="35"/>
  <c r="BG19" i="35"/>
  <c r="BG4" i="35"/>
  <c r="BG8" i="35"/>
  <c r="BG12" i="35"/>
  <c r="BN12" i="35" s="1"/>
  <c r="BG17" i="35"/>
  <c r="BA6" i="35"/>
  <c r="BA18" i="35"/>
  <c r="BB19" i="35"/>
  <c r="BA9" i="35"/>
  <c r="BB18" i="35"/>
  <c r="BA10" i="35"/>
  <c r="BA13" i="35"/>
  <c r="BA21" i="35"/>
  <c r="BA11" i="35"/>
  <c r="BH11" i="35" s="1"/>
  <c r="BA4" i="35"/>
  <c r="BA16" i="35"/>
  <c r="BB8" i="35"/>
  <c r="BB17" i="35"/>
  <c r="BB4" i="35"/>
  <c r="BA5" i="35"/>
  <c r="BA15" i="35"/>
  <c r="BA12" i="35"/>
  <c r="BG21" i="35"/>
  <c r="BA19" i="35"/>
  <c r="BG45" i="35"/>
  <c r="BI44" i="35"/>
  <c r="BB6" i="35"/>
  <c r="BB14" i="35"/>
  <c r="BB21" i="35"/>
  <c r="BB13" i="35"/>
  <c r="BB16" i="35"/>
  <c r="BB11" i="35"/>
  <c r="BI11" i="35" s="1"/>
  <c r="BB15" i="35"/>
  <c r="BB5" i="35"/>
  <c r="BB20" i="35"/>
  <c r="BB7" i="35"/>
  <c r="BB9" i="35"/>
  <c r="BM8" i="35"/>
  <c r="BJ9" i="35"/>
  <c r="BJ19" i="35"/>
  <c r="BJ5" i="35"/>
  <c r="BM12" i="35"/>
  <c r="BM6" i="35"/>
  <c r="BM13" i="35"/>
  <c r="BT13" i="35" s="1"/>
  <c r="BM7" i="35"/>
  <c r="BM20" i="35"/>
  <c r="BM14" i="35"/>
  <c r="BM15" i="35"/>
  <c r="BM9" i="35"/>
  <c r="BM5" i="35"/>
  <c r="BM16" i="35"/>
  <c r="BM18" i="35"/>
  <c r="BM10" i="35"/>
  <c r="BM17" i="35"/>
  <c r="BM4" i="35"/>
  <c r="BM19" i="35"/>
  <c r="BM11" i="35"/>
  <c r="BM21" i="35"/>
  <c r="D13" i="28"/>
  <c r="C14" i="28"/>
  <c r="E13" i="28"/>
  <c r="F13" i="28" s="1"/>
  <c r="BJ4" i="35" l="1"/>
  <c r="BJ6" i="35"/>
  <c r="BJ12" i="35"/>
  <c r="BQ12" i="35" s="1"/>
  <c r="BJ14" i="35"/>
  <c r="BQ14" i="35" s="1"/>
  <c r="BJ20" i="35"/>
  <c r="BJ8" i="35"/>
  <c r="BJ10" i="35"/>
  <c r="BQ10" i="35" s="1"/>
  <c r="BJ7" i="35"/>
  <c r="BQ7" i="35" s="1"/>
  <c r="BJ16" i="35"/>
  <c r="BJ21" i="35"/>
  <c r="BJ13" i="35"/>
  <c r="BQ13" i="35" s="1"/>
  <c r="BX13" i="35" s="1"/>
  <c r="BJ17" i="35"/>
  <c r="BQ17" i="35" s="1"/>
  <c r="BJ15" i="35"/>
  <c r="BJ18" i="35"/>
  <c r="BN5" i="35"/>
  <c r="BN19" i="35"/>
  <c r="BU19" i="35" s="1"/>
  <c r="BN13" i="35"/>
  <c r="BU12" i="35" s="1"/>
  <c r="BN15" i="35"/>
  <c r="BN14" i="35"/>
  <c r="BN4" i="35"/>
  <c r="BN18" i="35"/>
  <c r="BN21" i="35"/>
  <c r="BN17" i="35"/>
  <c r="BN6" i="35"/>
  <c r="BN9" i="35"/>
  <c r="BU9" i="35" s="1"/>
  <c r="BN7" i="35"/>
  <c r="BN16" i="35"/>
  <c r="BT11" i="35"/>
  <c r="BN11" i="35"/>
  <c r="BU11" i="35" s="1"/>
  <c r="BN8" i="35"/>
  <c r="BN10" i="35"/>
  <c r="BN20" i="35"/>
  <c r="BH15" i="35"/>
  <c r="BT10" i="35"/>
  <c r="BI17" i="35"/>
  <c r="BH14" i="35"/>
  <c r="BH19" i="35"/>
  <c r="BH5" i="35"/>
  <c r="BH8" i="35"/>
  <c r="BH21" i="35"/>
  <c r="BH9" i="35"/>
  <c r="BH20" i="35"/>
  <c r="BI7" i="35"/>
  <c r="BH16" i="35"/>
  <c r="BH13" i="35"/>
  <c r="BH18" i="35"/>
  <c r="BH7" i="35"/>
  <c r="BH12" i="35"/>
  <c r="BO12" i="35" s="1"/>
  <c r="BH4" i="35"/>
  <c r="BH10" i="35"/>
  <c r="BH6" i="35"/>
  <c r="BH17" i="35"/>
  <c r="BI16" i="35"/>
  <c r="BI18" i="35"/>
  <c r="BI10" i="35"/>
  <c r="BI5" i="35"/>
  <c r="BI13" i="35"/>
  <c r="BI8" i="35"/>
  <c r="BI12" i="35"/>
  <c r="BP12" i="35" s="1"/>
  <c r="BG46" i="35"/>
  <c r="BI45" i="35"/>
  <c r="BI20" i="35"/>
  <c r="BI9" i="35"/>
  <c r="BI15" i="35"/>
  <c r="BI21" i="35"/>
  <c r="BI14" i="35"/>
  <c r="BU18" i="35"/>
  <c r="BI19" i="35"/>
  <c r="BI6" i="35"/>
  <c r="BI4" i="35"/>
  <c r="BT5" i="35"/>
  <c r="BT20" i="35"/>
  <c r="BT6" i="35"/>
  <c r="BT18" i="35"/>
  <c r="BT15" i="35"/>
  <c r="BQ18" i="35"/>
  <c r="BT19" i="35"/>
  <c r="BT9" i="35"/>
  <c r="BT8" i="35"/>
  <c r="BT4" i="35"/>
  <c r="BT12" i="35"/>
  <c r="BT21" i="35"/>
  <c r="BT17" i="35"/>
  <c r="BT16" i="35"/>
  <c r="BT14" i="35"/>
  <c r="CA13" i="35" s="1"/>
  <c r="BT7" i="35"/>
  <c r="BQ8" i="35"/>
  <c r="BQ11" i="35"/>
  <c r="BQ9" i="35"/>
  <c r="C15" i="28"/>
  <c r="D14" i="28"/>
  <c r="E14" i="28" s="1"/>
  <c r="F14" i="28" s="1"/>
  <c r="BO17" i="35" l="1"/>
  <c r="BQ21" i="35"/>
  <c r="BQ4" i="35"/>
  <c r="BQ19" i="35"/>
  <c r="BX19" i="35" s="1"/>
  <c r="BQ6" i="35"/>
  <c r="BX6" i="35" s="1"/>
  <c r="BQ20" i="35"/>
  <c r="BX20" i="35" s="1"/>
  <c r="BQ5" i="35"/>
  <c r="BQ15" i="35"/>
  <c r="BX15" i="35" s="1"/>
  <c r="BQ16" i="35"/>
  <c r="BX16" i="35" s="1"/>
  <c r="BU20" i="35"/>
  <c r="BU13" i="35"/>
  <c r="BU10" i="35"/>
  <c r="CB10" i="35" s="1"/>
  <c r="BU7" i="35"/>
  <c r="BU15" i="35"/>
  <c r="BU5" i="35"/>
  <c r="BU8" i="35"/>
  <c r="BU21" i="35"/>
  <c r="BU16" i="35"/>
  <c r="BU17" i="35"/>
  <c r="BU14" i="35"/>
  <c r="CB14" i="35" s="1"/>
  <c r="BU6" i="35"/>
  <c r="BU4" i="35"/>
  <c r="BP15" i="35"/>
  <c r="BX11" i="35"/>
  <c r="BP6" i="35"/>
  <c r="BO6" i="35"/>
  <c r="BO20" i="35"/>
  <c r="BO10" i="35"/>
  <c r="BO13" i="35"/>
  <c r="BV13" i="35" s="1"/>
  <c r="BO9" i="35"/>
  <c r="BO19" i="35"/>
  <c r="BO18" i="35"/>
  <c r="BO5" i="35"/>
  <c r="BV5" i="35" s="1"/>
  <c r="BP14" i="35"/>
  <c r="BP20" i="35"/>
  <c r="BO4" i="35"/>
  <c r="BO11" i="35"/>
  <c r="BV11" i="35" s="1"/>
  <c r="BO16" i="35"/>
  <c r="BO21" i="35"/>
  <c r="BX4" i="35"/>
  <c r="BX12" i="35"/>
  <c r="BX21" i="35"/>
  <c r="BX7" i="35"/>
  <c r="BO14" i="35"/>
  <c r="BX10" i="35"/>
  <c r="BX9" i="35"/>
  <c r="BX14" i="35"/>
  <c r="BX17" i="35"/>
  <c r="BO7" i="35"/>
  <c r="BO8" i="35"/>
  <c r="BO15" i="35"/>
  <c r="BP5" i="35"/>
  <c r="BP10" i="35"/>
  <c r="BP8" i="35"/>
  <c r="BP18" i="35"/>
  <c r="BP17" i="35"/>
  <c r="BP9" i="35"/>
  <c r="CB11" i="35"/>
  <c r="BP11" i="35"/>
  <c r="BP7" i="35"/>
  <c r="BP4" i="35"/>
  <c r="BP19" i="35"/>
  <c r="BP21" i="35"/>
  <c r="BG47" i="35"/>
  <c r="BI46" i="35"/>
  <c r="BP13" i="35"/>
  <c r="BW13" i="35" s="1"/>
  <c r="BP16" i="35"/>
  <c r="BX8" i="35"/>
  <c r="BX5" i="35"/>
  <c r="CA7" i="35"/>
  <c r="CA21" i="35"/>
  <c r="CA4" i="35"/>
  <c r="CA9" i="35"/>
  <c r="BX18" i="35"/>
  <c r="CA15" i="35"/>
  <c r="CA6" i="35"/>
  <c r="CA14" i="35"/>
  <c r="CA5" i="35"/>
  <c r="CA19" i="35"/>
  <c r="CA18" i="35"/>
  <c r="CA10" i="35"/>
  <c r="CA16" i="35"/>
  <c r="CA17" i="35"/>
  <c r="CA12" i="35"/>
  <c r="CA8" i="35"/>
  <c r="CA20" i="35"/>
  <c r="CA11" i="35"/>
  <c r="D15" i="28"/>
  <c r="E15" i="28" s="1"/>
  <c r="F15" i="28" s="1"/>
  <c r="C16" i="28"/>
  <c r="CE15" i="35" l="1"/>
  <c r="CL15" i="35" s="1"/>
  <c r="CB15" i="35"/>
  <c r="CB12" i="35"/>
  <c r="CB5" i="35"/>
  <c r="CI5" i="35" s="1"/>
  <c r="CB6" i="35"/>
  <c r="CB21" i="35"/>
  <c r="CB7" i="35"/>
  <c r="CE6" i="35"/>
  <c r="CL6" i="35" s="1"/>
  <c r="CE5" i="35"/>
  <c r="CB9" i="35"/>
  <c r="CE13" i="35"/>
  <c r="CL13" i="35" s="1"/>
  <c r="CB8" i="35"/>
  <c r="CI8" i="35" s="1"/>
  <c r="CB20" i="35"/>
  <c r="CI20" i="35" s="1"/>
  <c r="CB19" i="35"/>
  <c r="CI19" i="35" s="1"/>
  <c r="CB4" i="35"/>
  <c r="CI4" i="35" s="1"/>
  <c r="CB13" i="35"/>
  <c r="CI13" i="35" s="1"/>
  <c r="CB18" i="35"/>
  <c r="CI18" i="35" s="1"/>
  <c r="CB16" i="35"/>
  <c r="CI16" i="35" s="1"/>
  <c r="CP16" i="35" s="1"/>
  <c r="CB17" i="35"/>
  <c r="CI17" i="35" s="1"/>
  <c r="CE17" i="35"/>
  <c r="CL17" i="35" s="1"/>
  <c r="CE12" i="35"/>
  <c r="CE19" i="35"/>
  <c r="CL19" i="35" s="1"/>
  <c r="CE18" i="35"/>
  <c r="CL18" i="35" s="1"/>
  <c r="CE20" i="35"/>
  <c r="CL20" i="35" s="1"/>
  <c r="BV7" i="35"/>
  <c r="CE14" i="35"/>
  <c r="CL14" i="35" s="1"/>
  <c r="CE10" i="35"/>
  <c r="CL10" i="35" s="1"/>
  <c r="CE11" i="35"/>
  <c r="CL11" i="35" s="1"/>
  <c r="CE8" i="35"/>
  <c r="CL8" i="35" s="1"/>
  <c r="CE16" i="35"/>
  <c r="CE7" i="35"/>
  <c r="CL7" i="35" s="1"/>
  <c r="BW4" i="35"/>
  <c r="CE21" i="35"/>
  <c r="CL21" i="35" s="1"/>
  <c r="BV12" i="35"/>
  <c r="BV14" i="35"/>
  <c r="BV19" i="35"/>
  <c r="BV4" i="35"/>
  <c r="BV18" i="35"/>
  <c r="BV10" i="35"/>
  <c r="CC10" i="35" s="1"/>
  <c r="CL5" i="35"/>
  <c r="CL12" i="35"/>
  <c r="BV15" i="35"/>
  <c r="CC15" i="35" s="1"/>
  <c r="CJ15" i="35" s="1"/>
  <c r="BV17" i="35"/>
  <c r="CE9" i="35"/>
  <c r="CL9" i="35" s="1"/>
  <c r="BV21" i="35"/>
  <c r="BV9" i="35"/>
  <c r="CC9" i="35" s="1"/>
  <c r="BV20" i="35"/>
  <c r="BW17" i="35"/>
  <c r="BW8" i="35"/>
  <c r="BV8" i="35"/>
  <c r="BV16" i="35"/>
  <c r="BV6" i="35"/>
  <c r="CH10" i="35"/>
  <c r="CH20" i="35"/>
  <c r="CL16" i="35"/>
  <c r="CS16" i="35" s="1"/>
  <c r="BW6" i="35"/>
  <c r="CE4" i="35"/>
  <c r="CL4" i="35" s="1"/>
  <c r="CI15" i="35"/>
  <c r="CI6" i="35"/>
  <c r="CI14" i="35"/>
  <c r="CI10" i="35"/>
  <c r="CI7" i="35"/>
  <c r="CI12" i="35"/>
  <c r="BW15" i="35"/>
  <c r="BW7" i="35"/>
  <c r="CI11" i="35"/>
  <c r="BW9" i="35"/>
  <c r="BW18" i="35"/>
  <c r="BW5" i="35"/>
  <c r="CI9" i="35"/>
  <c r="CI21" i="35"/>
  <c r="BW21" i="35"/>
  <c r="BW14" i="35"/>
  <c r="BW10" i="35"/>
  <c r="CH4" i="35"/>
  <c r="BW16" i="35"/>
  <c r="BG48" i="35"/>
  <c r="BI47" i="35"/>
  <c r="BW19" i="35"/>
  <c r="BW11" i="35"/>
  <c r="BW20" i="35"/>
  <c r="BW12" i="35"/>
  <c r="CH8" i="35"/>
  <c r="CH16" i="35"/>
  <c r="CO16" i="35" s="1"/>
  <c r="CH19" i="35"/>
  <c r="CH15" i="35"/>
  <c r="CH7" i="35"/>
  <c r="CH9" i="35"/>
  <c r="CO9" i="35" s="1"/>
  <c r="CH12" i="35"/>
  <c r="CH18" i="35"/>
  <c r="CH5" i="35"/>
  <c r="CH21" i="35"/>
  <c r="CH11" i="35"/>
  <c r="CH17" i="35"/>
  <c r="CH14" i="35"/>
  <c r="CH6" i="35"/>
  <c r="CH13" i="35"/>
  <c r="C17" i="28"/>
  <c r="D16" i="28"/>
  <c r="E16" i="28" s="1"/>
  <c r="F16" i="28" s="1"/>
  <c r="CC4" i="35" l="1"/>
  <c r="CJ4" i="35" s="1"/>
  <c r="CJ9" i="35"/>
  <c r="CO14" i="35"/>
  <c r="CO4" i="35"/>
  <c r="CS11" i="35"/>
  <c r="CS20" i="35"/>
  <c r="CS4" i="35"/>
  <c r="CO20" i="35"/>
  <c r="CO5" i="35"/>
  <c r="CO18" i="35"/>
  <c r="CC6" i="35"/>
  <c r="CJ6" i="35" s="1"/>
  <c r="CO12" i="35"/>
  <c r="CO13" i="35"/>
  <c r="CP21" i="35"/>
  <c r="CD9" i="35"/>
  <c r="CS19" i="35"/>
  <c r="CS14" i="35"/>
  <c r="CS12" i="35"/>
  <c r="CS9" i="35"/>
  <c r="CS5" i="35"/>
  <c r="CS15" i="35"/>
  <c r="CD19" i="35"/>
  <c r="CP8" i="35"/>
  <c r="CP20" i="35"/>
  <c r="CS10" i="35"/>
  <c r="CS6" i="35"/>
  <c r="CS18" i="35"/>
  <c r="CP17" i="35"/>
  <c r="CW17" i="35" s="1"/>
  <c r="CD6" i="35"/>
  <c r="CS7" i="35"/>
  <c r="CS17" i="35"/>
  <c r="CZ17" i="35" s="1"/>
  <c r="CJ10" i="35"/>
  <c r="CC18" i="35"/>
  <c r="CJ18" i="35" s="1"/>
  <c r="CC21" i="35"/>
  <c r="CJ21" i="35" s="1"/>
  <c r="CC12" i="35"/>
  <c r="CJ12" i="35" s="1"/>
  <c r="CO19" i="35"/>
  <c r="CD20" i="35"/>
  <c r="CD11" i="35"/>
  <c r="CD16" i="35"/>
  <c r="CD10" i="35"/>
  <c r="CD15" i="35"/>
  <c r="CK15" i="35" s="1"/>
  <c r="CC5" i="35"/>
  <c r="CJ5" i="35" s="1"/>
  <c r="CC13" i="35"/>
  <c r="CJ13" i="35" s="1"/>
  <c r="CC16" i="35"/>
  <c r="CJ16" i="35" s="1"/>
  <c r="CQ16" i="35" s="1"/>
  <c r="CC11" i="35"/>
  <c r="CJ11" i="35" s="1"/>
  <c r="CC7" i="35"/>
  <c r="CJ7" i="35" s="1"/>
  <c r="CC14" i="35"/>
  <c r="CJ14" i="35" s="1"/>
  <c r="CC8" i="35"/>
  <c r="CJ8" i="35" s="1"/>
  <c r="CC20" i="35"/>
  <c r="CJ20" i="35" s="1"/>
  <c r="CC17" i="35"/>
  <c r="CJ17" i="35" s="1"/>
  <c r="CC19" i="35"/>
  <c r="CJ19" i="35" s="1"/>
  <c r="CS13" i="35"/>
  <c r="CS21" i="35"/>
  <c r="CO17" i="35"/>
  <c r="CV17" i="35" s="1"/>
  <c r="CO7" i="35"/>
  <c r="CD5" i="35"/>
  <c r="CS8" i="35"/>
  <c r="CO10" i="35"/>
  <c r="CO21" i="35"/>
  <c r="CD18" i="35"/>
  <c r="CD13" i="35"/>
  <c r="CD14" i="35"/>
  <c r="CD7" i="35"/>
  <c r="CP12" i="35"/>
  <c r="CD8" i="35"/>
  <c r="CD4" i="35"/>
  <c r="CP6" i="35"/>
  <c r="CP14" i="35"/>
  <c r="CP13" i="35"/>
  <c r="CP9" i="35"/>
  <c r="CP11" i="35"/>
  <c r="CP5" i="35"/>
  <c r="CO8" i="35"/>
  <c r="CP4" i="35"/>
  <c r="CO6" i="35"/>
  <c r="CO11" i="35"/>
  <c r="CD12" i="35"/>
  <c r="CP19" i="35"/>
  <c r="BG49" i="35"/>
  <c r="BI48" i="35"/>
  <c r="CD21" i="35"/>
  <c r="CP18" i="35"/>
  <c r="CP7" i="35"/>
  <c r="CD17" i="35"/>
  <c r="CP10" i="35"/>
  <c r="CP15" i="35"/>
  <c r="CO15" i="35"/>
  <c r="CV16" i="35"/>
  <c r="C18" i="28"/>
  <c r="D17" i="28"/>
  <c r="E17" i="28" s="1"/>
  <c r="F17" i="28" s="1"/>
  <c r="CZ9" i="35" l="1"/>
  <c r="CW10" i="35"/>
  <c r="CW13" i="35"/>
  <c r="CK17" i="35"/>
  <c r="CK18" i="35"/>
  <c r="CQ15" i="35"/>
  <c r="CW21" i="35"/>
  <c r="CQ6" i="35"/>
  <c r="CW12" i="35"/>
  <c r="CW20" i="35"/>
  <c r="CV21" i="35"/>
  <c r="CW5" i="35"/>
  <c r="CW6" i="35"/>
  <c r="CQ7" i="35"/>
  <c r="CQ19" i="35"/>
  <c r="CW7" i="35"/>
  <c r="CW11" i="35"/>
  <c r="CW16" i="35"/>
  <c r="CQ21" i="35"/>
  <c r="CQ17" i="35"/>
  <c r="CX17" i="35" s="1"/>
  <c r="CW14" i="35"/>
  <c r="CQ14" i="35"/>
  <c r="CV15" i="35"/>
  <c r="CW15" i="35"/>
  <c r="CW18" i="35"/>
  <c r="DD18" i="35" s="1"/>
  <c r="CW19" i="35"/>
  <c r="CW4" i="35"/>
  <c r="CW9" i="35"/>
  <c r="CQ11" i="35"/>
  <c r="CQ18" i="35"/>
  <c r="CK6" i="35"/>
  <c r="CK7" i="35"/>
  <c r="CK4" i="35"/>
  <c r="CK14" i="35"/>
  <c r="CW8" i="35"/>
  <c r="CK21" i="35"/>
  <c r="CK12" i="35"/>
  <c r="CK8" i="35"/>
  <c r="CK13" i="35"/>
  <c r="CQ20" i="35"/>
  <c r="CX20" i="35" s="1"/>
  <c r="CZ18" i="35"/>
  <c r="DG18" i="35" s="1"/>
  <c r="CZ8" i="35"/>
  <c r="CZ13" i="35"/>
  <c r="CX6" i="35"/>
  <c r="CZ14" i="35"/>
  <c r="CZ6" i="35"/>
  <c r="CZ20" i="35"/>
  <c r="CX7" i="35"/>
  <c r="CZ16" i="35"/>
  <c r="CZ7" i="35"/>
  <c r="CZ10" i="35"/>
  <c r="CZ19" i="35"/>
  <c r="CZ15" i="35"/>
  <c r="CZ11" i="35"/>
  <c r="CZ5" i="35"/>
  <c r="CZ12" i="35"/>
  <c r="CZ4" i="35"/>
  <c r="CZ21" i="35"/>
  <c r="CK19" i="35"/>
  <c r="CQ5" i="35"/>
  <c r="CX5" i="35" s="1"/>
  <c r="CV11" i="35"/>
  <c r="CK5" i="35"/>
  <c r="CV12" i="35"/>
  <c r="CQ8" i="35"/>
  <c r="CQ4" i="35"/>
  <c r="CQ13" i="35"/>
  <c r="CK16" i="35"/>
  <c r="CR16" i="35" s="1"/>
  <c r="CQ12" i="35"/>
  <c r="CV19" i="35"/>
  <c r="CV6" i="35"/>
  <c r="CV18" i="35"/>
  <c r="DC18" i="35" s="1"/>
  <c r="CV7" i="35"/>
  <c r="CK11" i="35"/>
  <c r="CK20" i="35"/>
  <c r="CQ9" i="35"/>
  <c r="CV8" i="35"/>
  <c r="CK9" i="35"/>
  <c r="CK10" i="35"/>
  <c r="CQ10" i="35"/>
  <c r="CV4" i="35"/>
  <c r="CV14" i="35"/>
  <c r="CV20" i="35"/>
  <c r="CV5" i="35"/>
  <c r="CV10" i="35"/>
  <c r="CV9" i="35"/>
  <c r="CV13" i="35"/>
  <c r="BG50" i="35"/>
  <c r="BI49" i="35"/>
  <c r="DG20" i="35"/>
  <c r="C19" i="28"/>
  <c r="D18" i="28"/>
  <c r="E18" i="28" s="1"/>
  <c r="F18" i="28" s="1"/>
  <c r="CX9" i="35" l="1"/>
  <c r="CX15" i="35"/>
  <c r="CX12" i="35"/>
  <c r="CX8" i="35"/>
  <c r="CX16" i="35"/>
  <c r="CX11" i="35"/>
  <c r="DD11" i="35"/>
  <c r="DD17" i="35"/>
  <c r="DD10" i="35"/>
  <c r="DG12" i="35"/>
  <c r="DG19" i="35"/>
  <c r="DN12" i="35" s="1"/>
  <c r="DD20" i="35"/>
  <c r="CX10" i="35"/>
  <c r="CX13" i="35"/>
  <c r="CX14" i="35"/>
  <c r="CX4" i="35"/>
  <c r="CX18" i="35"/>
  <c r="DE18" i="35" s="1"/>
  <c r="CR20" i="35"/>
  <c r="DC19" i="35"/>
  <c r="DJ19" i="35" s="1"/>
  <c r="DD14" i="35"/>
  <c r="DD6" i="35"/>
  <c r="DD12" i="35"/>
  <c r="DD16" i="35"/>
  <c r="DG5" i="35"/>
  <c r="DN5" i="35" s="1"/>
  <c r="DD21" i="35"/>
  <c r="DD8" i="35"/>
  <c r="CX21" i="35"/>
  <c r="DG21" i="35"/>
  <c r="DN21" i="35" s="1"/>
  <c r="DD5" i="35"/>
  <c r="DG9" i="35"/>
  <c r="DD13" i="35"/>
  <c r="DD7" i="35"/>
  <c r="DD9" i="35"/>
  <c r="DE17" i="35"/>
  <c r="DD4" i="35"/>
  <c r="DG4" i="35"/>
  <c r="DN4" i="35" s="1"/>
  <c r="CX19" i="35"/>
  <c r="DG15" i="35"/>
  <c r="DN15" i="35" s="1"/>
  <c r="DG16" i="35"/>
  <c r="DG14" i="35"/>
  <c r="DG8" i="35"/>
  <c r="DN8" i="35" s="1"/>
  <c r="DD19" i="35"/>
  <c r="DK19" i="35" s="1"/>
  <c r="DG17" i="35"/>
  <c r="DE12" i="35"/>
  <c r="DG10" i="35"/>
  <c r="DE10" i="35"/>
  <c r="DG11" i="35"/>
  <c r="DG7" i="35"/>
  <c r="DN7" i="35" s="1"/>
  <c r="DG6" i="35"/>
  <c r="DG13" i="35"/>
  <c r="DD15" i="35"/>
  <c r="DK16" i="35"/>
  <c r="DC10" i="35"/>
  <c r="CR9" i="35"/>
  <c r="CR18" i="35"/>
  <c r="DC7" i="35"/>
  <c r="DJ7" i="35" s="1"/>
  <c r="DC11" i="35"/>
  <c r="CR12" i="35"/>
  <c r="CR19" i="35"/>
  <c r="CR21" i="35"/>
  <c r="CR17" i="35"/>
  <c r="CR15" i="35"/>
  <c r="CR11" i="35"/>
  <c r="CR14" i="35"/>
  <c r="CR5" i="35"/>
  <c r="DC13" i="35"/>
  <c r="DC21" i="35"/>
  <c r="CR10" i="35"/>
  <c r="CR13" i="35"/>
  <c r="CR4" i="35"/>
  <c r="CR6" i="35"/>
  <c r="CR8" i="35"/>
  <c r="CR7" i="35"/>
  <c r="DC12" i="35"/>
  <c r="DC20" i="35"/>
  <c r="DC6" i="35"/>
  <c r="DC4" i="35"/>
  <c r="DJ4" i="35" s="1"/>
  <c r="DC16" i="35"/>
  <c r="DC8" i="35"/>
  <c r="DC17" i="35"/>
  <c r="DC9" i="35"/>
  <c r="DJ9" i="35" s="1"/>
  <c r="DC5" i="35"/>
  <c r="DC14" i="35"/>
  <c r="DC15" i="35"/>
  <c r="DN11" i="35"/>
  <c r="BG51" i="35"/>
  <c r="BI50" i="35"/>
  <c r="DN17" i="35"/>
  <c r="DN20" i="35"/>
  <c r="DU20" i="35" s="1"/>
  <c r="DN19" i="35"/>
  <c r="DN10" i="35"/>
  <c r="DN9" i="35"/>
  <c r="C20" i="28"/>
  <c r="D19" i="28"/>
  <c r="E19" i="28" s="1"/>
  <c r="F19" i="28" s="1"/>
  <c r="DE16" i="35" l="1"/>
  <c r="DJ15" i="35"/>
  <c r="DE9" i="35"/>
  <c r="DE19" i="35"/>
  <c r="DL19" i="35" s="1"/>
  <c r="DK5" i="35"/>
  <c r="DE4" i="35"/>
  <c r="DK17" i="35"/>
  <c r="DU5" i="35"/>
  <c r="DJ8" i="35"/>
  <c r="DE11" i="35"/>
  <c r="DE15" i="35"/>
  <c r="DE7" i="35"/>
  <c r="DL7" i="35" s="1"/>
  <c r="DE14" i="35"/>
  <c r="DJ20" i="35"/>
  <c r="DQ20" i="35" s="1"/>
  <c r="DJ21" i="35"/>
  <c r="DJ5" i="35"/>
  <c r="DJ16" i="35"/>
  <c r="DJ12" i="35"/>
  <c r="DJ13" i="35"/>
  <c r="DQ13" i="35" s="1"/>
  <c r="DE20" i="35"/>
  <c r="DE8" i="35"/>
  <c r="DE21" i="35"/>
  <c r="DE6" i="35"/>
  <c r="DL6" i="35" s="1"/>
  <c r="DE5" i="35"/>
  <c r="DE13" i="35"/>
  <c r="DN18" i="35"/>
  <c r="DU18" i="35" s="1"/>
  <c r="DL18" i="35"/>
  <c r="DN13" i="35"/>
  <c r="DN14" i="35"/>
  <c r="DU14" i="35" s="1"/>
  <c r="DJ14" i="35"/>
  <c r="DJ17" i="35"/>
  <c r="DJ6" i="35"/>
  <c r="DQ6" i="35" s="1"/>
  <c r="DJ18" i="35"/>
  <c r="DJ10" i="35"/>
  <c r="DJ11" i="35"/>
  <c r="DN6" i="35"/>
  <c r="DU6" i="35" s="1"/>
  <c r="DL8" i="35"/>
  <c r="DN16" i="35"/>
  <c r="DK4" i="35"/>
  <c r="DK13" i="35"/>
  <c r="DK8" i="35"/>
  <c r="DK9" i="35"/>
  <c r="DK11" i="35"/>
  <c r="DK7" i="35"/>
  <c r="DK18" i="35"/>
  <c r="DK10" i="35"/>
  <c r="DK21" i="35"/>
  <c r="DK6" i="35"/>
  <c r="DK20" i="35"/>
  <c r="DR20" i="35" s="1"/>
  <c r="DK15" i="35"/>
  <c r="DK14" i="35"/>
  <c r="DK12" i="35"/>
  <c r="CY5" i="35"/>
  <c r="CY4" i="35"/>
  <c r="CY7" i="35"/>
  <c r="CY13" i="35"/>
  <c r="CY14" i="35"/>
  <c r="DQ7" i="35"/>
  <c r="CY17" i="35"/>
  <c r="CY20" i="35"/>
  <c r="CY19" i="35"/>
  <c r="CY16" i="35"/>
  <c r="CY21" i="35"/>
  <c r="CY12" i="35"/>
  <c r="DQ10" i="35"/>
  <c r="CY8" i="35"/>
  <c r="CY10" i="35"/>
  <c r="CY11" i="35"/>
  <c r="CY18" i="35"/>
  <c r="CY6" i="35"/>
  <c r="CY15" i="35"/>
  <c r="CY9" i="35"/>
  <c r="DQ12" i="35"/>
  <c r="BG52" i="35"/>
  <c r="BI51" i="35"/>
  <c r="DU7" i="35"/>
  <c r="DU4" i="35"/>
  <c r="DU21" i="35"/>
  <c r="EB21" i="35" s="1"/>
  <c r="DU17" i="35"/>
  <c r="DU15" i="35"/>
  <c r="DU19" i="35"/>
  <c r="DU12" i="35"/>
  <c r="DU10" i="35"/>
  <c r="DU16" i="35"/>
  <c r="DU9" i="35"/>
  <c r="DU8" i="35"/>
  <c r="DU13" i="35"/>
  <c r="DU11" i="35"/>
  <c r="C21" i="28"/>
  <c r="D20" i="28"/>
  <c r="E20" i="28" s="1"/>
  <c r="F20" i="28" s="1"/>
  <c r="DL16" i="35" l="1"/>
  <c r="DL21" i="35"/>
  <c r="DS21" i="35" s="1"/>
  <c r="DL15" i="35"/>
  <c r="DS15" i="35" s="1"/>
  <c r="DZ15" i="35" s="1"/>
  <c r="DL9" i="35"/>
  <c r="DS9" i="35" s="1"/>
  <c r="DZ9" i="35" s="1"/>
  <c r="DL20" i="35"/>
  <c r="DL11" i="35"/>
  <c r="DL13" i="35"/>
  <c r="DL10" i="35"/>
  <c r="DS10" i="35" s="1"/>
  <c r="DZ10" i="35" s="1"/>
  <c r="DF6" i="35"/>
  <c r="DL4" i="35"/>
  <c r="DL5" i="35"/>
  <c r="DL14" i="35"/>
  <c r="DQ11" i="35"/>
  <c r="DQ15" i="35"/>
  <c r="DQ16" i="35"/>
  <c r="DQ17" i="35"/>
  <c r="DX17" i="35" s="1"/>
  <c r="DQ8" i="35"/>
  <c r="DQ9" i="35"/>
  <c r="DQ14" i="35"/>
  <c r="DL17" i="35"/>
  <c r="DS17" i="35" s="1"/>
  <c r="DZ17" i="35" s="1"/>
  <c r="DQ19" i="35"/>
  <c r="DQ21" i="35"/>
  <c r="DQ5" i="35"/>
  <c r="DQ4" i="35"/>
  <c r="DX4" i="35" s="1"/>
  <c r="DQ18" i="35"/>
  <c r="DL12" i="35"/>
  <c r="DR12" i="35"/>
  <c r="DR14" i="35"/>
  <c r="DS6" i="35"/>
  <c r="DZ6" i="35" s="1"/>
  <c r="DS8" i="35"/>
  <c r="DR7" i="35"/>
  <c r="DR18" i="35"/>
  <c r="DR9" i="35"/>
  <c r="DR16" i="35"/>
  <c r="DR6" i="35"/>
  <c r="DR4" i="35"/>
  <c r="DR10" i="35"/>
  <c r="DR8" i="35"/>
  <c r="DR19" i="35"/>
  <c r="DS16" i="35"/>
  <c r="DZ16" i="35" s="1"/>
  <c r="DS7" i="35"/>
  <c r="DR21" i="35"/>
  <c r="DY18" i="35" s="1"/>
  <c r="DR5" i="35"/>
  <c r="DR11" i="35"/>
  <c r="DR17" i="35"/>
  <c r="DR15" i="35"/>
  <c r="DS4" i="35"/>
  <c r="DZ4" i="35" s="1"/>
  <c r="DR13" i="35"/>
  <c r="DS13" i="35"/>
  <c r="DZ13" i="35" s="1"/>
  <c r="DS18" i="35"/>
  <c r="DZ18" i="35" s="1"/>
  <c r="DS20" i="35"/>
  <c r="DZ20" i="35" s="1"/>
  <c r="DS19" i="35"/>
  <c r="DZ19" i="35" s="1"/>
  <c r="DS11" i="35"/>
  <c r="DZ11" i="35" s="1"/>
  <c r="DS5" i="35"/>
  <c r="DZ5" i="35" s="1"/>
  <c r="DS12" i="35"/>
  <c r="DZ12" i="35" s="1"/>
  <c r="DX9" i="35"/>
  <c r="DZ8" i="35"/>
  <c r="DZ21" i="35"/>
  <c r="DZ7" i="35"/>
  <c r="DX11" i="35"/>
  <c r="EB10" i="35"/>
  <c r="EB18" i="35"/>
  <c r="EB17" i="35"/>
  <c r="DX19" i="35"/>
  <c r="DX6" i="35"/>
  <c r="DF11" i="35"/>
  <c r="DF12" i="35"/>
  <c r="DF19" i="35"/>
  <c r="DM19" i="35" s="1"/>
  <c r="DF9" i="35"/>
  <c r="DF10" i="35"/>
  <c r="DF21" i="35"/>
  <c r="DX12" i="35"/>
  <c r="DF15" i="35"/>
  <c r="DF8" i="35"/>
  <c r="EB13" i="35"/>
  <c r="EB16" i="35"/>
  <c r="EB19" i="35"/>
  <c r="DX13" i="35"/>
  <c r="DF20" i="35"/>
  <c r="DF17" i="35"/>
  <c r="DF5" i="35"/>
  <c r="DF4" i="35"/>
  <c r="DF7" i="35"/>
  <c r="DF18" i="35"/>
  <c r="DF14" i="35"/>
  <c r="DF13" i="35"/>
  <c r="DF16" i="35"/>
  <c r="DX16" i="35"/>
  <c r="DX5" i="35"/>
  <c r="DX14" i="35"/>
  <c r="DX10" i="35"/>
  <c r="DX21" i="35"/>
  <c r="DX15" i="35"/>
  <c r="DX20" i="35"/>
  <c r="DX7" i="35"/>
  <c r="DX8" i="35"/>
  <c r="DX18" i="35"/>
  <c r="EB12" i="35"/>
  <c r="EB4" i="35"/>
  <c r="EB8" i="35"/>
  <c r="EB15" i="35"/>
  <c r="EB11" i="35"/>
  <c r="EB9" i="35"/>
  <c r="EB5" i="35"/>
  <c r="EB20" i="35"/>
  <c r="BG53" i="35"/>
  <c r="BI52" i="35"/>
  <c r="EB14" i="35"/>
  <c r="EB6" i="35"/>
  <c r="EB7" i="35"/>
  <c r="C22" i="28"/>
  <c r="D21" i="28"/>
  <c r="E21" i="28" s="1"/>
  <c r="F21" i="28" s="1"/>
  <c r="DS14" i="35" l="1"/>
  <c r="DZ14" i="35" s="1"/>
  <c r="DY17" i="35"/>
  <c r="DY13" i="35"/>
  <c r="DY11" i="35"/>
  <c r="DY20" i="35"/>
  <c r="DY4" i="35"/>
  <c r="DY9" i="35"/>
  <c r="DY15" i="35"/>
  <c r="DY5" i="35"/>
  <c r="DY19" i="35"/>
  <c r="DY6" i="35"/>
  <c r="DY21" i="35"/>
  <c r="DY7" i="35"/>
  <c r="DY8" i="35"/>
  <c r="DY16" i="35"/>
  <c r="DY12" i="35"/>
  <c r="DM13" i="35"/>
  <c r="DM4" i="35"/>
  <c r="DY10" i="35"/>
  <c r="DY14" i="35"/>
  <c r="DM6" i="35"/>
  <c r="DM14" i="35"/>
  <c r="DM5" i="35"/>
  <c r="DM10" i="35"/>
  <c r="DM21" i="35"/>
  <c r="DM12" i="35"/>
  <c r="DM18" i="35"/>
  <c r="DM17" i="35"/>
  <c r="DM8" i="35"/>
  <c r="DM11" i="35"/>
  <c r="DM16" i="35"/>
  <c r="DM7" i="35"/>
  <c r="DM20" i="35"/>
  <c r="DT20" i="35" s="1"/>
  <c r="DM15" i="35"/>
  <c r="DM9" i="35"/>
  <c r="BG54" i="35"/>
  <c r="BI54" i="35" s="1"/>
  <c r="BI53" i="35"/>
  <c r="C23" i="28"/>
  <c r="D22" i="28"/>
  <c r="E22" i="28"/>
  <c r="F22" i="28" s="1"/>
  <c r="DT13" i="35" l="1"/>
  <c r="DT15" i="35"/>
  <c r="DT11" i="35"/>
  <c r="DT12" i="35"/>
  <c r="DT14" i="35"/>
  <c r="DT8" i="35"/>
  <c r="DT21" i="35"/>
  <c r="DT6" i="35"/>
  <c r="DT7" i="35"/>
  <c r="DT17" i="35"/>
  <c r="DT10" i="35"/>
  <c r="EA10" i="35" s="1"/>
  <c r="DT4" i="35"/>
  <c r="DT9" i="35"/>
  <c r="DT16" i="35"/>
  <c r="DT18" i="35"/>
  <c r="DT5" i="35"/>
  <c r="DT19" i="35"/>
  <c r="D23" i="28"/>
  <c r="E23" i="28"/>
  <c r="F23" i="28" s="1"/>
  <c r="C24" i="28"/>
  <c r="EA11" i="35" l="1"/>
  <c r="EA16" i="35"/>
  <c r="EA9" i="35"/>
  <c r="EA7" i="35"/>
  <c r="EA14" i="35"/>
  <c r="EA19" i="35"/>
  <c r="EA5" i="35"/>
  <c r="EA13" i="35"/>
  <c r="EA18" i="35"/>
  <c r="EA4" i="35"/>
  <c r="EA6" i="35"/>
  <c r="EA21" i="35"/>
  <c r="EA20" i="35"/>
  <c r="EA15" i="35"/>
  <c r="EA17" i="35"/>
  <c r="EA8" i="35"/>
  <c r="EA12" i="35"/>
  <c r="C25" i="28"/>
  <c r="D24" i="28"/>
  <c r="E24" i="28" s="1"/>
  <c r="F24" i="28" s="1"/>
  <c r="D25" i="28" l="1"/>
  <c r="E25" i="28" s="1"/>
  <c r="F25" i="28" s="1"/>
  <c r="C26" i="28"/>
  <c r="D26" i="28" l="1"/>
  <c r="E26" i="28" s="1"/>
  <c r="F26" i="28" s="1"/>
  <c r="C27" i="28"/>
  <c r="D27" i="28" l="1"/>
  <c r="E27" i="28" s="1"/>
  <c r="F27" i="28" s="1"/>
  <c r="C28" i="28"/>
  <c r="D28" i="28" l="1"/>
  <c r="E28" i="28" s="1"/>
  <c r="F28" i="28" s="1"/>
  <c r="C29" i="28"/>
  <c r="C30" i="28" l="1"/>
  <c r="D29" i="28"/>
  <c r="E29" i="28" s="1"/>
  <c r="F29" i="28" s="1"/>
  <c r="C31" i="28" l="1"/>
  <c r="D30" i="28"/>
  <c r="E30" i="28" s="1"/>
  <c r="F30" i="28" s="1"/>
  <c r="C32" i="28" l="1"/>
  <c r="D31" i="28"/>
  <c r="E31" i="28" s="1"/>
  <c r="F31" i="28" s="1"/>
  <c r="C33" i="28" l="1"/>
  <c r="D32" i="28"/>
  <c r="E32" i="28" s="1"/>
  <c r="F32" i="28" s="1"/>
  <c r="C34" i="28" l="1"/>
  <c r="D33" i="28"/>
  <c r="E33" i="28" s="1"/>
  <c r="F33" i="28" s="1"/>
  <c r="D34" i="28" l="1"/>
  <c r="E34" i="28"/>
  <c r="F34" i="28" s="1"/>
  <c r="C35" i="28"/>
  <c r="C36" i="28" l="1"/>
  <c r="D35" i="28"/>
  <c r="E35" i="28" s="1"/>
  <c r="F35" i="28" s="1"/>
  <c r="D36" i="28" l="1"/>
  <c r="E36" i="28"/>
  <c r="F36" i="28" s="1"/>
  <c r="C37" i="28"/>
  <c r="E37" i="28" l="1"/>
  <c r="F37" i="28" s="1"/>
  <c r="C38" i="28"/>
  <c r="D37" i="28"/>
  <c r="C39" i="28" l="1"/>
  <c r="D38" i="28"/>
  <c r="E38" i="28"/>
  <c r="F38" i="28" s="1"/>
  <c r="C40" i="28" l="1"/>
  <c r="D39" i="28"/>
  <c r="E39" i="28" s="1"/>
  <c r="F39" i="28" s="1"/>
  <c r="C41" i="28" l="1"/>
  <c r="D40" i="28"/>
  <c r="E40" i="28" s="1"/>
  <c r="F40" i="28" s="1"/>
  <c r="C42" i="28" l="1"/>
  <c r="D41" i="28"/>
  <c r="E41" i="28" s="1"/>
  <c r="F41" i="28" s="1"/>
  <c r="C43" i="28" l="1"/>
  <c r="D42" i="28"/>
  <c r="E42" i="28" s="1"/>
  <c r="F42" i="28" s="1"/>
  <c r="C44" i="28" l="1"/>
  <c r="D43" i="28"/>
  <c r="E43" i="28" s="1"/>
  <c r="F43" i="28" s="1"/>
  <c r="C45" i="28" l="1"/>
  <c r="D44" i="28"/>
  <c r="E44" i="28" s="1"/>
  <c r="F44" i="28" s="1"/>
  <c r="C46" i="28" l="1"/>
  <c r="D45" i="28"/>
  <c r="E45" i="28" s="1"/>
  <c r="F45" i="28" s="1"/>
  <c r="C47" i="28" l="1"/>
  <c r="D46" i="28"/>
  <c r="E46" i="28" s="1"/>
  <c r="F46" i="28" s="1"/>
  <c r="D47" i="28" l="1"/>
  <c r="C48" i="28"/>
  <c r="E47" i="28"/>
  <c r="F47" i="28" s="1"/>
  <c r="D48" i="28" l="1"/>
  <c r="C49" i="28"/>
  <c r="E48" i="28"/>
  <c r="F48" i="28" s="1"/>
  <c r="D49" i="28" l="1"/>
  <c r="C50" i="28"/>
  <c r="E49" i="28"/>
  <c r="F49" i="28" s="1"/>
  <c r="D50" i="28" l="1"/>
  <c r="C51" i="28"/>
  <c r="E50" i="28"/>
  <c r="F50" i="28" s="1"/>
  <c r="C52" i="28" l="1"/>
  <c r="D51" i="28"/>
  <c r="E51" i="28"/>
  <c r="F51" i="28" s="1"/>
  <c r="C53" i="28" l="1"/>
  <c r="D52" i="28"/>
  <c r="E52" i="28" s="1"/>
  <c r="F52" i="28" s="1"/>
  <c r="E53" i="28" l="1"/>
  <c r="F53" i="28" s="1"/>
  <c r="C54" i="28"/>
  <c r="D53" i="28"/>
  <c r="C55" i="28" l="1"/>
  <c r="D54" i="28"/>
  <c r="E54" i="28" s="1"/>
  <c r="F54" i="28" s="1"/>
  <c r="C56" i="28" l="1"/>
  <c r="D55" i="28"/>
  <c r="E55" i="28"/>
  <c r="F55" i="28" s="1"/>
  <c r="C57" i="28" l="1"/>
  <c r="D56" i="28"/>
  <c r="E56" i="28" s="1"/>
  <c r="F56" i="28" s="1"/>
  <c r="C58" i="28" l="1"/>
  <c r="D57" i="28"/>
  <c r="E57" i="28" s="1"/>
  <c r="F57" i="28" s="1"/>
  <c r="C59" i="28" l="1"/>
  <c r="D58" i="28"/>
  <c r="E58" i="28" s="1"/>
  <c r="F58" i="28" s="1"/>
  <c r="C60" i="28" l="1"/>
  <c r="D59" i="28"/>
  <c r="E59" i="28" s="1"/>
  <c r="F59" i="28" s="1"/>
  <c r="C61" i="28" l="1"/>
  <c r="D60" i="28"/>
  <c r="E60" i="28" s="1"/>
  <c r="F60" i="28" s="1"/>
  <c r="C62" i="28" l="1"/>
  <c r="D61" i="28"/>
  <c r="E61" i="28" s="1"/>
  <c r="F61" i="28" s="1"/>
  <c r="C63" i="28" l="1"/>
  <c r="D62" i="28"/>
  <c r="E62" i="28" s="1"/>
  <c r="F62" i="28" s="1"/>
  <c r="C64" i="28" l="1"/>
  <c r="D63" i="28"/>
  <c r="E63" i="28" s="1"/>
  <c r="F63" i="28" s="1"/>
  <c r="C65" i="28" l="1"/>
  <c r="D64" i="28"/>
  <c r="E64" i="28" s="1"/>
  <c r="F64" i="28" s="1"/>
  <c r="C66" i="28" l="1"/>
  <c r="D65" i="28"/>
  <c r="E65" i="28"/>
  <c r="F65" i="28" s="1"/>
  <c r="D66" i="28" l="1"/>
  <c r="C67" i="28"/>
  <c r="E66" i="28"/>
  <c r="F66" i="28" s="1"/>
  <c r="D67" i="28" l="1"/>
  <c r="E67" i="28" s="1"/>
  <c r="F67" i="28" s="1"/>
  <c r="C68" i="28"/>
  <c r="C69" i="28" l="1"/>
  <c r="D68" i="28"/>
  <c r="E68" i="28" s="1"/>
  <c r="F68" i="28" s="1"/>
  <c r="D69" i="28" l="1"/>
  <c r="C70" i="28"/>
  <c r="E69" i="28"/>
  <c r="F69" i="28" s="1"/>
  <c r="D70" i="28" l="1"/>
  <c r="C71" i="28"/>
  <c r="E70" i="28"/>
  <c r="F70" i="28" s="1"/>
  <c r="D71" i="28" l="1"/>
  <c r="E71" i="28" s="1"/>
  <c r="F71" i="28" s="1"/>
  <c r="C72" i="28"/>
  <c r="D72" i="28" l="1"/>
  <c r="C73" i="28"/>
  <c r="E72" i="28"/>
  <c r="F72" i="28" s="1"/>
  <c r="C74" i="28" l="1"/>
  <c r="D73" i="28"/>
  <c r="E73" i="28"/>
  <c r="F73" i="28" s="1"/>
  <c r="C75" i="28" l="1"/>
  <c r="D74" i="28"/>
  <c r="E74" i="28"/>
  <c r="F74" i="28" s="1"/>
  <c r="C76" i="28" l="1"/>
  <c r="D75" i="28"/>
  <c r="E75" i="28" s="1"/>
  <c r="F75" i="28" s="1"/>
  <c r="C77" i="28" l="1"/>
  <c r="D76" i="28"/>
  <c r="E76" i="28" s="1"/>
  <c r="F76" i="28" s="1"/>
  <c r="C78" i="28" l="1"/>
  <c r="D77" i="28"/>
  <c r="E77" i="28" s="1"/>
  <c r="F77" i="28" s="1"/>
  <c r="D78" i="28" l="1"/>
  <c r="C79" i="28"/>
  <c r="E78" i="28"/>
  <c r="F78" i="28" s="1"/>
  <c r="C80" i="28" l="1"/>
  <c r="D79" i="28"/>
  <c r="E79" i="28" s="1"/>
  <c r="F79" i="28" s="1"/>
  <c r="D80" i="28" l="1"/>
  <c r="C81" i="28"/>
  <c r="E80" i="28"/>
  <c r="F80" i="28" s="1"/>
  <c r="C82" i="28" l="1"/>
  <c r="D81" i="28"/>
  <c r="E81" i="28" s="1"/>
  <c r="F81" i="28" s="1"/>
  <c r="C83" i="28" l="1"/>
  <c r="D82" i="28"/>
  <c r="E82" i="28" s="1"/>
  <c r="F82" i="28" s="1"/>
  <c r="C84" i="28" l="1"/>
  <c r="D83" i="28"/>
  <c r="E83" i="28" s="1"/>
  <c r="F83" i="28" s="1"/>
  <c r="C85" i="28" l="1"/>
  <c r="D84" i="28"/>
  <c r="E84" i="28" s="1"/>
  <c r="F84" i="28" s="1"/>
  <c r="C86" i="28" l="1"/>
  <c r="D85" i="28"/>
  <c r="E85" i="28" s="1"/>
  <c r="F85" i="28" s="1"/>
  <c r="C87" i="28" l="1"/>
  <c r="D86" i="28"/>
  <c r="E86" i="28" s="1"/>
  <c r="F86" i="28" s="1"/>
  <c r="C88" i="28" l="1"/>
  <c r="D87" i="28"/>
  <c r="E87" i="28" s="1"/>
  <c r="F87" i="28" s="1"/>
  <c r="C89" i="28" l="1"/>
  <c r="D88" i="28"/>
  <c r="E88" i="28" s="1"/>
  <c r="F88" i="28" s="1"/>
  <c r="C90" i="28" l="1"/>
  <c r="D89" i="28"/>
  <c r="E89" i="28" s="1"/>
  <c r="F89" i="28" s="1"/>
  <c r="C91" i="28" l="1"/>
  <c r="D90" i="28"/>
  <c r="E90" i="28"/>
  <c r="F90" i="28" s="1"/>
  <c r="C92" i="28" l="1"/>
  <c r="D91" i="28"/>
  <c r="E91" i="28" s="1"/>
  <c r="F91" i="28" s="1"/>
  <c r="C93" i="28" l="1"/>
  <c r="D92" i="28"/>
  <c r="E92" i="28" s="1"/>
  <c r="F92" i="28" s="1"/>
  <c r="D93" i="28" l="1"/>
  <c r="C94" i="28"/>
  <c r="E93" i="28"/>
  <c r="F93" i="28" s="1"/>
  <c r="D94" i="28" l="1"/>
  <c r="E94" i="28"/>
  <c r="F94" i="28" s="1"/>
  <c r="C95" i="28"/>
  <c r="C96" i="28" l="1"/>
  <c r="D95" i="28"/>
  <c r="E95" i="28"/>
  <c r="F95" i="28" s="1"/>
  <c r="C97" i="28" l="1"/>
  <c r="D96" i="28"/>
  <c r="E96" i="28" s="1"/>
  <c r="F96" i="28" s="1"/>
  <c r="C98" i="28" l="1"/>
  <c r="D97" i="28"/>
  <c r="E97" i="28"/>
  <c r="F97" i="28" s="1"/>
  <c r="D98" i="28" l="1"/>
  <c r="E98" i="28" s="1"/>
  <c r="F98" i="28" s="1"/>
  <c r="C99" i="28"/>
  <c r="C100" i="28" l="1"/>
  <c r="D99" i="28"/>
  <c r="E99" i="28" s="1"/>
  <c r="F99" i="28" s="1"/>
  <c r="C101" i="28" l="1"/>
  <c r="D100" i="28"/>
  <c r="E100" i="28" s="1"/>
  <c r="F100" i="28" s="1"/>
  <c r="C102" i="28" l="1"/>
  <c r="D101" i="28"/>
  <c r="E101" i="28"/>
  <c r="F101" i="28" s="1"/>
  <c r="D102" i="28" l="1"/>
  <c r="E102" i="28" s="1"/>
  <c r="F102" i="28" s="1"/>
  <c r="C103" i="28"/>
  <c r="C104" i="28" l="1"/>
  <c r="D103" i="28"/>
  <c r="E103" i="28" s="1"/>
  <c r="F103" i="28" s="1"/>
  <c r="C105" i="28" l="1"/>
  <c r="D104" i="28"/>
  <c r="E104" i="28" s="1"/>
  <c r="F104" i="28" s="1"/>
  <c r="D105" i="28" l="1"/>
  <c r="E105" i="28"/>
  <c r="F105" i="28" s="1"/>
</calcChain>
</file>

<file path=xl/sharedStrings.xml><?xml version="1.0" encoding="utf-8"?>
<sst xmlns="http://schemas.openxmlformats.org/spreadsheetml/2006/main" count="12627" uniqueCount="634">
  <si>
    <t>Case Id　</t>
    <phoneticPr fontId="1"/>
  </si>
  <si>
    <t>country</t>
    <phoneticPr fontId="1"/>
  </si>
  <si>
    <t>Austria</t>
    <phoneticPr fontId="1"/>
  </si>
  <si>
    <t>AUT</t>
    <phoneticPr fontId="1"/>
  </si>
  <si>
    <t>Belgim</t>
    <phoneticPr fontId="1"/>
  </si>
  <si>
    <t>BEL</t>
    <phoneticPr fontId="1"/>
  </si>
  <si>
    <t>CZE</t>
    <phoneticPr fontId="1"/>
  </si>
  <si>
    <t>Czech Slovakia</t>
    <phoneticPr fontId="1"/>
  </si>
  <si>
    <t>Estonia</t>
    <phoneticPr fontId="1"/>
  </si>
  <si>
    <t>EST</t>
    <phoneticPr fontId="1"/>
  </si>
  <si>
    <t>Finland</t>
    <phoneticPr fontId="1"/>
  </si>
  <si>
    <t>FIN</t>
    <phoneticPr fontId="1"/>
  </si>
  <si>
    <t>France</t>
    <phoneticPr fontId="1"/>
  </si>
  <si>
    <t>FRA</t>
    <phoneticPr fontId="1"/>
  </si>
  <si>
    <t>Germany</t>
    <phoneticPr fontId="1"/>
  </si>
  <si>
    <t>Greece</t>
    <phoneticPr fontId="1"/>
  </si>
  <si>
    <t>GRC</t>
    <phoneticPr fontId="1"/>
  </si>
  <si>
    <t>Hungary</t>
    <phoneticPr fontId="1"/>
  </si>
  <si>
    <t>HUN</t>
    <phoneticPr fontId="1"/>
  </si>
  <si>
    <t>Ireland</t>
    <phoneticPr fontId="1"/>
  </si>
  <si>
    <t>IRL</t>
    <phoneticPr fontId="1"/>
  </si>
  <si>
    <t>Italy</t>
    <phoneticPr fontId="1"/>
  </si>
  <si>
    <t>ITA</t>
    <phoneticPr fontId="1"/>
  </si>
  <si>
    <t>Netherland</t>
    <phoneticPr fontId="1"/>
  </si>
  <si>
    <t>NLD</t>
    <phoneticPr fontId="1"/>
  </si>
  <si>
    <t>Poland</t>
    <phoneticPr fontId="1"/>
  </si>
  <si>
    <t>POL</t>
    <phoneticPr fontId="1"/>
  </si>
  <si>
    <t>Portugal</t>
    <phoneticPr fontId="1"/>
  </si>
  <si>
    <t>PRT</t>
    <phoneticPr fontId="1"/>
  </si>
  <si>
    <t>Romania</t>
    <phoneticPr fontId="1"/>
  </si>
  <si>
    <t>ROU</t>
    <phoneticPr fontId="1"/>
  </si>
  <si>
    <t>Spain</t>
    <phoneticPr fontId="1"/>
  </si>
  <si>
    <t>ESP</t>
    <phoneticPr fontId="1"/>
  </si>
  <si>
    <t>Sweden</t>
    <phoneticPr fontId="1"/>
  </si>
  <si>
    <t>SWE</t>
    <phoneticPr fontId="1"/>
  </si>
  <si>
    <t>United Kingdom</t>
    <phoneticPr fontId="1"/>
  </si>
  <si>
    <t>GNP/CAP</t>
    <phoneticPr fontId="1"/>
  </si>
  <si>
    <t>Urbanization</t>
    <phoneticPr fontId="1"/>
  </si>
  <si>
    <t>Literacy</t>
    <phoneticPr fontId="1"/>
  </si>
  <si>
    <t>GNP/CAP: GNP per Capta at 1930 in $</t>
    <phoneticPr fontId="1"/>
  </si>
  <si>
    <t>Urbanization: percentage of urban population (Percentage of populatio living in city (20,000&lt;)</t>
    <phoneticPr fontId="1"/>
  </si>
  <si>
    <t>Literacy: Literacyrate in %</t>
    <phoneticPr fontId="1"/>
  </si>
  <si>
    <t>INDLAB</t>
    <phoneticPr fontId="1"/>
  </si>
  <si>
    <t>INDLAB: Industrial Labor rate %</t>
    <phoneticPr fontId="1"/>
  </si>
  <si>
    <t>Survival: Survival of democracy   Polity score  -10 to 10    undemcratic to democratic</t>
    <phoneticPr fontId="1"/>
  </si>
  <si>
    <t>SURVIVAL</t>
  </si>
  <si>
    <t>GOVSTAB</t>
  </si>
  <si>
    <t>GOVSTAB</t>
    <phoneticPr fontId="1"/>
  </si>
  <si>
    <t>A</t>
  </si>
  <si>
    <t>A</t>
    <phoneticPr fontId="1"/>
  </si>
  <si>
    <t>E</t>
  </si>
  <si>
    <t>B</t>
  </si>
  <si>
    <t>B</t>
    <phoneticPr fontId="1"/>
  </si>
  <si>
    <t>c</t>
    <phoneticPr fontId="1"/>
  </si>
  <si>
    <t>C</t>
  </si>
  <si>
    <t>F</t>
  </si>
  <si>
    <t>C</t>
    <phoneticPr fontId="1"/>
  </si>
  <si>
    <t>CZE</t>
  </si>
  <si>
    <t>EST</t>
  </si>
  <si>
    <t>FIN</t>
  </si>
  <si>
    <t>FRA</t>
  </si>
  <si>
    <t>DEU</t>
  </si>
  <si>
    <t>GRC</t>
  </si>
  <si>
    <t>HUN</t>
  </si>
  <si>
    <t>IRL</t>
  </si>
  <si>
    <t>ITA</t>
  </si>
  <si>
    <t>NLD</t>
  </si>
  <si>
    <t>D</t>
  </si>
  <si>
    <t>D</t>
    <phoneticPr fontId="1"/>
  </si>
  <si>
    <t>E</t>
    <phoneticPr fontId="1"/>
  </si>
  <si>
    <t>F</t>
    <phoneticPr fontId="1"/>
  </si>
  <si>
    <t xml:space="preserve"> </t>
    <phoneticPr fontId="1"/>
  </si>
  <si>
    <t>Interwar period 1919-1939</t>
    <phoneticPr fontId="1"/>
  </si>
  <si>
    <t>GNP/CAP</t>
  </si>
  <si>
    <t>Urbanization</t>
  </si>
  <si>
    <t>Literacy</t>
  </si>
  <si>
    <t>INDLAB</t>
  </si>
  <si>
    <t>country</t>
  </si>
  <si>
    <t>Case Id　</t>
  </si>
  <si>
    <t>Austria</t>
  </si>
  <si>
    <t>AUT</t>
  </si>
  <si>
    <t>Belgim</t>
  </si>
  <si>
    <t>BEL</t>
  </si>
  <si>
    <t>Czech Slovakia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</si>
  <si>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</si>
  <si>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</si>
  <si>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</si>
  <si>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</si>
  <si>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</si>
  <si>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</si>
  <si>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</si>
  <si>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</si>
  <si>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Netherland</t>
  </si>
  <si>
    <t>Poland</t>
  </si>
  <si>
    <t>POL</t>
  </si>
  <si>
    <t>Portugal</t>
  </si>
  <si>
    <t>PRT</t>
  </si>
  <si>
    <t>Romania</t>
  </si>
  <si>
    <t>ROU</t>
  </si>
  <si>
    <t>Spain</t>
  </si>
  <si>
    <t>ESP</t>
  </si>
  <si>
    <t>Sweden</t>
  </si>
  <si>
    <t>SWE</t>
  </si>
  <si>
    <t>United Kingdom</t>
  </si>
  <si>
    <t>GBR</t>
  </si>
  <si>
    <t>n</t>
  </si>
  <si>
    <t>n</t>
    <phoneticPr fontId="1"/>
  </si>
  <si>
    <t>F number</t>
  </si>
  <si>
    <t>contsnsity</t>
  </si>
  <si>
    <t>no case</t>
  </si>
  <si>
    <t>no case</t>
    <phoneticPr fontId="1"/>
  </si>
  <si>
    <t>Threshold</t>
    <phoneticPr fontId="1"/>
  </si>
  <si>
    <t>*</t>
    <phoneticPr fontId="1"/>
  </si>
  <si>
    <t>A*B*C*D*E</t>
  </si>
  <si>
    <t>A*B*C*D*E</t>
    <phoneticPr fontId="1"/>
  </si>
  <si>
    <t>A*B*C*D*e</t>
    <phoneticPr fontId="1"/>
  </si>
  <si>
    <t>A*B*C*d*E</t>
    <phoneticPr fontId="1"/>
  </si>
  <si>
    <t>A*B*C*d*e</t>
    <phoneticPr fontId="1"/>
  </si>
  <si>
    <t>A*B*c*D*E</t>
    <phoneticPr fontId="1"/>
  </si>
  <si>
    <t>A*B*c*D*e</t>
    <phoneticPr fontId="1"/>
  </si>
  <si>
    <t>A*B*c*d*E</t>
    <phoneticPr fontId="1"/>
  </si>
  <si>
    <t>A*B*c*d*e</t>
    <phoneticPr fontId="1"/>
  </si>
  <si>
    <t>A*b*C*D*E</t>
  </si>
  <si>
    <t>A*b*C*D*E</t>
    <phoneticPr fontId="1"/>
  </si>
  <si>
    <t>A*b*C*D*e</t>
    <phoneticPr fontId="1"/>
  </si>
  <si>
    <t>A*b*C*d*E</t>
  </si>
  <si>
    <t>A*b*C*d*E</t>
    <phoneticPr fontId="1"/>
  </si>
  <si>
    <t>A*b*C*d*e</t>
    <phoneticPr fontId="1"/>
  </si>
  <si>
    <t>A*b*c*D*E</t>
    <phoneticPr fontId="1"/>
  </si>
  <si>
    <t>A*b*c*D*e</t>
    <phoneticPr fontId="1"/>
  </si>
  <si>
    <t>A*b*c*d*E</t>
    <phoneticPr fontId="1"/>
  </si>
  <si>
    <t>A*b*c*d*e</t>
    <phoneticPr fontId="1"/>
  </si>
  <si>
    <t>a*B*C*D*E</t>
    <phoneticPr fontId="1"/>
  </si>
  <si>
    <t>a*B*C*D*e</t>
    <phoneticPr fontId="1"/>
  </si>
  <si>
    <t>a*B*C*d*E</t>
    <phoneticPr fontId="1"/>
  </si>
  <si>
    <t>a*B*C*d*e</t>
    <phoneticPr fontId="1"/>
  </si>
  <si>
    <t>a*B*c*D*E</t>
    <phoneticPr fontId="1"/>
  </si>
  <si>
    <t>a*B*c*D*e</t>
    <phoneticPr fontId="1"/>
  </si>
  <si>
    <t>a*B*c*d*E</t>
    <phoneticPr fontId="1"/>
  </si>
  <si>
    <t>a*B*c*d*e</t>
    <phoneticPr fontId="1"/>
  </si>
  <si>
    <t>a*b*C*D*E</t>
    <phoneticPr fontId="1"/>
  </si>
  <si>
    <t>a*b*C*D*e</t>
    <phoneticPr fontId="1"/>
  </si>
  <si>
    <t>a*b*C*d*E</t>
    <phoneticPr fontId="1"/>
  </si>
  <si>
    <t>a*b*C*d*e</t>
    <phoneticPr fontId="1"/>
  </si>
  <si>
    <t>a*b*c*D*E</t>
    <phoneticPr fontId="1"/>
  </si>
  <si>
    <t>a*b*c*D*e</t>
    <phoneticPr fontId="1"/>
  </si>
  <si>
    <t>a*b*c*d*E</t>
    <phoneticPr fontId="1"/>
  </si>
  <si>
    <t>a*b*c*d*e</t>
    <phoneticPr fontId="1"/>
  </si>
  <si>
    <t>A*C*E*B*D+A*C*E*b*D+A*C*E*b*D+A*C*E*b*D</t>
    <phoneticPr fontId="1"/>
  </si>
  <si>
    <t>GER</t>
    <phoneticPr fontId="1"/>
  </si>
  <si>
    <t>UK</t>
    <phoneticPr fontId="1"/>
  </si>
  <si>
    <t>UK</t>
  </si>
  <si>
    <t>A*B*C*D*e</t>
  </si>
  <si>
    <t>GER</t>
  </si>
  <si>
    <t>A*B*C*d*E</t>
  </si>
  <si>
    <t>A*B*C*d*e</t>
  </si>
  <si>
    <t>A*B*c*D*E</t>
  </si>
  <si>
    <t>A*B*c*D*e</t>
  </si>
  <si>
    <t>A*B*c*d*E</t>
  </si>
  <si>
    <t>A*B*c*d*e</t>
  </si>
  <si>
    <t>A*b*C*D*e</t>
  </si>
  <si>
    <t>A*b*C*d*e</t>
  </si>
  <si>
    <t>A*b*c*D*E</t>
  </si>
  <si>
    <t>A*b*c*D*e</t>
  </si>
  <si>
    <t>A*b*c*d*E</t>
  </si>
  <si>
    <t>A*b*c*d*e</t>
  </si>
  <si>
    <t>a*B*C*D*E</t>
  </si>
  <si>
    <t>a*B*C*D*e</t>
  </si>
  <si>
    <t>a*B*C*d*E</t>
  </si>
  <si>
    <t>a*B*C*d*e</t>
  </si>
  <si>
    <t>a*B*c*D*E</t>
  </si>
  <si>
    <t>a*B*c*D*e</t>
  </si>
  <si>
    <t>a*B*c*d*E</t>
  </si>
  <si>
    <t>a*B*c*d*e</t>
  </si>
  <si>
    <t>a*b*C*D*E</t>
  </si>
  <si>
    <t>a*b*C*D*e</t>
  </si>
  <si>
    <t>a*b*C*d*E</t>
  </si>
  <si>
    <t>a*b*C*d*e</t>
  </si>
  <si>
    <t>a*b*c*D*E</t>
  </si>
  <si>
    <t>a*b*c*D*e</t>
  </si>
  <si>
    <t>a*b*c*d*E</t>
  </si>
  <si>
    <t>a*b*c*d*e</t>
  </si>
  <si>
    <t>BEL,CZE,NLD,UK</t>
  </si>
  <si>
    <t>BEL,CZE,NLD,UK</t>
    <phoneticPr fontId="1"/>
  </si>
  <si>
    <t>FRA.SWE</t>
    <phoneticPr fontId="1"/>
  </si>
  <si>
    <t>FIN, FIN</t>
    <phoneticPr fontId="1"/>
  </si>
  <si>
    <t>Logical Remainder</t>
    <phoneticPr fontId="1"/>
  </si>
  <si>
    <t>FRA,SWE</t>
  </si>
  <si>
    <t>FRA,SWE</t>
    <phoneticPr fontId="1"/>
  </si>
  <si>
    <t>FIN,IRL</t>
    <phoneticPr fontId="1"/>
  </si>
  <si>
    <t>sets</t>
    <phoneticPr fontId="1"/>
  </si>
  <si>
    <t>country</t>
    <phoneticPr fontId="1"/>
  </si>
  <si>
    <t>set</t>
  </si>
  <si>
    <t>set</t>
    <phoneticPr fontId="1"/>
  </si>
  <si>
    <t>c1</t>
  </si>
  <si>
    <t>FIN,IRL</t>
  </si>
  <si>
    <t>Logical Remainder</t>
  </si>
  <si>
    <t>HUN,POL</t>
    <phoneticPr fontId="1"/>
  </si>
  <si>
    <t xml:space="preserve"> </t>
    <phoneticPr fontId="1"/>
  </si>
  <si>
    <t>BEL,CZE,NLD,UK</t>
    <phoneticPr fontId="1"/>
  </si>
  <si>
    <t>FRA,SWE</t>
    <phoneticPr fontId="1"/>
  </si>
  <si>
    <t>FIN,IRL</t>
    <phoneticPr fontId="1"/>
  </si>
  <si>
    <t>ITA.ROU</t>
    <phoneticPr fontId="1"/>
  </si>
  <si>
    <t>GRC, PRT,ESP</t>
    <phoneticPr fontId="1"/>
  </si>
  <si>
    <t>ITA,ROU</t>
    <phoneticPr fontId="1"/>
  </si>
  <si>
    <t>GRC,PRT,ESP</t>
    <phoneticPr fontId="1"/>
  </si>
  <si>
    <t>SUM</t>
    <phoneticPr fontId="1"/>
  </si>
  <si>
    <t>condition</t>
    <phoneticPr fontId="1"/>
  </si>
  <si>
    <t>Result</t>
    <phoneticPr fontId="1"/>
  </si>
  <si>
    <t>conditions</t>
    <phoneticPr fontId="1"/>
  </si>
  <si>
    <t>R</t>
    <phoneticPr fontId="1"/>
  </si>
  <si>
    <t>Explanation variables</t>
    <phoneticPr fontId="1"/>
  </si>
  <si>
    <t>URBANIZA</t>
    <phoneticPr fontId="1"/>
  </si>
  <si>
    <t>LITERACY</t>
    <phoneticPr fontId="1"/>
  </si>
  <si>
    <t>Objective</t>
    <phoneticPr fontId="1"/>
  </si>
  <si>
    <t>result</t>
    <phoneticPr fontId="1"/>
  </si>
  <si>
    <t>consistency</t>
    <phoneticPr fontId="1"/>
  </si>
  <si>
    <t>ITA.ROU</t>
  </si>
  <si>
    <t>HUN,POL</t>
  </si>
  <si>
    <t>GRC, PRT,ESP</t>
  </si>
  <si>
    <t>result</t>
  </si>
  <si>
    <t>condition</t>
  </si>
  <si>
    <t>Result</t>
  </si>
  <si>
    <t>c</t>
  </si>
  <si>
    <t>R</t>
  </si>
  <si>
    <t>GOVSTA: Stability of Government number of cabinets in 20 years from 1919</t>
    <phoneticPr fontId="1"/>
  </si>
  <si>
    <t>Ø</t>
  </si>
  <si>
    <t>Ø</t>
    <phoneticPr fontId="1"/>
  </si>
  <si>
    <t>a</t>
  </si>
  <si>
    <t>a</t>
    <phoneticPr fontId="1"/>
  </si>
  <si>
    <t>b</t>
  </si>
  <si>
    <t>b</t>
    <phoneticPr fontId="1"/>
  </si>
  <si>
    <t>d</t>
  </si>
  <si>
    <t>d</t>
    <phoneticPr fontId="1"/>
  </si>
  <si>
    <t>e</t>
  </si>
  <si>
    <t>e</t>
    <phoneticPr fontId="1"/>
  </si>
  <si>
    <t>r</t>
  </si>
  <si>
    <t>r</t>
    <phoneticPr fontId="1"/>
  </si>
  <si>
    <t>min</t>
  </si>
  <si>
    <t>min</t>
    <phoneticPr fontId="1"/>
  </si>
  <si>
    <t>GER(0.67)</t>
    <phoneticPr fontId="1"/>
  </si>
  <si>
    <t>ITA(0.51)</t>
    <phoneticPr fontId="1"/>
  </si>
  <si>
    <t>ROU(0.65)</t>
    <phoneticPr fontId="1"/>
  </si>
  <si>
    <t>subjective evaluation of happiness</t>
    <phoneticPr fontId="1"/>
  </si>
  <si>
    <t>Kyoto</t>
    <phoneticPr fontId="1"/>
  </si>
  <si>
    <t>Nikko</t>
    <phoneticPr fontId="1"/>
  </si>
  <si>
    <t>Hakone</t>
    <phoneticPr fontId="1"/>
  </si>
  <si>
    <t>Atami</t>
    <phoneticPr fontId="1"/>
  </si>
  <si>
    <t>Kawagoe</t>
    <phoneticPr fontId="1"/>
  </si>
  <si>
    <t>Tateyama</t>
    <phoneticPr fontId="1"/>
  </si>
  <si>
    <t>destination</t>
    <phoneticPr fontId="1"/>
  </si>
  <si>
    <t>SCE</t>
    <phoneticPr fontId="1"/>
  </si>
  <si>
    <t>TRD</t>
    <phoneticPr fontId="1"/>
  </si>
  <si>
    <t>CNV</t>
    <phoneticPr fontId="1"/>
  </si>
  <si>
    <t>FOD</t>
    <phoneticPr fontId="1"/>
  </si>
  <si>
    <t>AMS</t>
    <phoneticPr fontId="1"/>
  </si>
  <si>
    <t>PRC</t>
    <phoneticPr fontId="1"/>
  </si>
  <si>
    <t>TE</t>
    <phoneticPr fontId="1"/>
  </si>
  <si>
    <t>K</t>
    <phoneticPr fontId="1"/>
  </si>
  <si>
    <t>L</t>
    <phoneticPr fontId="1"/>
  </si>
  <si>
    <t>AUT(0.59)</t>
    <phoneticPr fontId="1"/>
  </si>
  <si>
    <t>IRL(0.53)</t>
    <phoneticPr fontId="1"/>
  </si>
  <si>
    <t>EST(0.71)</t>
    <phoneticPr fontId="1"/>
  </si>
  <si>
    <t xml:space="preserve"> </t>
  </si>
  <si>
    <t>UK(8.0),NLD(0.80,BEL(0.70)</t>
  </si>
  <si>
    <t>GER(0.67)</t>
  </si>
  <si>
    <t>FRA(0.70),SWE(0.62)</t>
  </si>
  <si>
    <t>FRA(0.70),SWE(0.62)</t>
    <phoneticPr fontId="1"/>
  </si>
  <si>
    <t>AUT(0.59)</t>
  </si>
  <si>
    <t>IRL(0.53)</t>
  </si>
  <si>
    <t>CZE(0.58)</t>
  </si>
  <si>
    <t>CZE(0.58)</t>
    <phoneticPr fontId="1"/>
  </si>
  <si>
    <t>EST(0.71)</t>
  </si>
  <si>
    <t>FIN(0.51)</t>
  </si>
  <si>
    <t>ITA(0.51)</t>
  </si>
  <si>
    <t>ROU(0.65)</t>
  </si>
  <si>
    <t>PRT(0.69),POL(0.57)</t>
  </si>
  <si>
    <t>UK(0.80),NLD(0.80,BEL(0.70)</t>
    <phoneticPr fontId="1"/>
  </si>
  <si>
    <t>A*C*E</t>
  </si>
  <si>
    <t>A*C*E</t>
    <phoneticPr fontId="1"/>
  </si>
  <si>
    <t>A*C*e</t>
  </si>
  <si>
    <t>A*C*e</t>
    <phoneticPr fontId="1"/>
  </si>
  <si>
    <t>A*c*E</t>
  </si>
  <si>
    <t>A*c*E</t>
    <phoneticPr fontId="1"/>
  </si>
  <si>
    <t>A*c*e</t>
  </si>
  <si>
    <t>A*c*e</t>
    <phoneticPr fontId="1"/>
  </si>
  <si>
    <t>a*C*E</t>
  </si>
  <si>
    <t>a*C*E</t>
    <phoneticPr fontId="1"/>
  </si>
  <si>
    <t>a*C*e</t>
  </si>
  <si>
    <t>a*C*e</t>
    <phoneticPr fontId="1"/>
  </si>
  <si>
    <t>a*c*E</t>
  </si>
  <si>
    <t>a*c*E</t>
    <phoneticPr fontId="1"/>
  </si>
  <si>
    <t>a*c*e</t>
  </si>
  <si>
    <t>a*c*e</t>
    <phoneticPr fontId="1"/>
  </si>
  <si>
    <t>UK(0.80),NLD(0.80,FRA(0.74),SWE(0.72),BEL(0.70)</t>
  </si>
  <si>
    <t>GER(0.67), AUT(0.59)</t>
  </si>
  <si>
    <t>GER(0.67), AUT(0.59)</t>
    <phoneticPr fontId="1"/>
  </si>
  <si>
    <t>FIN(0.51), HUN(0.51)</t>
  </si>
  <si>
    <t>FIN(0.51), HUN(0.51)</t>
    <phoneticPr fontId="1"/>
  </si>
  <si>
    <t>PRT(0.89),ESP(0.74),POL(0.66),GRC(0.59),ITA(0.51)</t>
  </si>
  <si>
    <t>PRT(0.89),ESP(0.74),POL(0.66),GRC(0.59),ITA(0.51)</t>
    <phoneticPr fontId="1"/>
  </si>
  <si>
    <t>EST(0.71),CZE(0.58)</t>
  </si>
  <si>
    <r>
      <rPr>
        <sz val="11"/>
        <color rgb="FFED0000"/>
        <rFont val="游ゴシック"/>
        <family val="3"/>
        <charset val="128"/>
        <scheme val="minor"/>
      </rPr>
      <t>EST(0.71)</t>
    </r>
    <r>
      <rPr>
        <sz val="11"/>
        <color theme="4" tint="-0.249977111117893"/>
        <rFont val="游ゴシック"/>
        <family val="2"/>
        <charset val="128"/>
        <scheme val="minor"/>
      </rPr>
      <t>,CZE(0.58)</t>
    </r>
    <phoneticPr fontId="1"/>
  </si>
  <si>
    <r>
      <rPr>
        <sz val="11"/>
        <color rgb="FFED0000"/>
        <rFont val="游ゴシック"/>
        <family val="3"/>
        <charset val="128"/>
        <scheme val="minor"/>
      </rPr>
      <t>EST(0.71)</t>
    </r>
    <r>
      <rPr>
        <sz val="11"/>
        <color theme="4"/>
        <rFont val="游ゴシック"/>
        <family val="2"/>
        <charset val="128"/>
        <scheme val="minor"/>
      </rPr>
      <t>,CZE(0.58)</t>
    </r>
    <phoneticPr fontId="1"/>
  </si>
  <si>
    <r>
      <rPr>
        <sz val="11"/>
        <color rgb="FFED0000"/>
        <rFont val="游ゴシック"/>
        <family val="3"/>
        <charset val="128"/>
        <scheme val="minor"/>
      </rPr>
      <t>EST(0.71)</t>
    </r>
    <r>
      <rPr>
        <sz val="11"/>
        <color theme="1"/>
        <rFont val="游ゴシック"/>
        <family val="2"/>
        <charset val="128"/>
        <scheme val="minor"/>
      </rPr>
      <t>,</t>
    </r>
    <r>
      <rPr>
        <sz val="11"/>
        <color theme="4"/>
        <rFont val="游ゴシック"/>
        <family val="3"/>
        <charset val="128"/>
        <scheme val="minor"/>
      </rPr>
      <t>CZE(0.58)</t>
    </r>
    <phoneticPr fontId="1"/>
  </si>
  <si>
    <r>
      <rPr>
        <sz val="11"/>
        <color theme="4"/>
        <rFont val="游ゴシック"/>
        <family val="3"/>
        <charset val="128"/>
        <scheme val="minor"/>
      </rPr>
      <t xml:space="preserve">FIN(0.51), </t>
    </r>
    <r>
      <rPr>
        <sz val="11"/>
        <color rgb="FFED0000"/>
        <rFont val="游ゴシック"/>
        <family val="3"/>
        <charset val="128"/>
        <scheme val="minor"/>
      </rPr>
      <t>HUN(0.51)</t>
    </r>
    <phoneticPr fontId="1"/>
  </si>
  <si>
    <t>Rou(0.65)</t>
  </si>
  <si>
    <t>Rou(0.65)</t>
    <phoneticPr fontId="1"/>
  </si>
  <si>
    <t>c ®</t>
  </si>
  <si>
    <t>c ®</t>
    <phoneticPr fontId="1"/>
  </si>
  <si>
    <r>
      <t xml:space="preserve">FIN(0.51), </t>
    </r>
    <r>
      <rPr>
        <sz val="11"/>
        <color rgb="FFC00000"/>
        <rFont val="游ゴシック"/>
        <family val="3"/>
        <charset val="128"/>
        <scheme val="minor"/>
      </rPr>
      <t>HUN(0.51)</t>
    </r>
    <phoneticPr fontId="1"/>
  </si>
  <si>
    <r>
      <rPr>
        <sz val="11"/>
        <color rgb="FFC00000"/>
        <rFont val="游ゴシック"/>
        <family val="3"/>
        <charset val="128"/>
        <scheme val="minor"/>
      </rPr>
      <t>EST(0.71)</t>
    </r>
    <r>
      <rPr>
        <sz val="11"/>
        <color theme="1"/>
        <rFont val="游ゴシック"/>
        <family val="2"/>
        <charset val="128"/>
        <scheme val="minor"/>
      </rPr>
      <t>,</t>
    </r>
    <r>
      <rPr>
        <sz val="11"/>
        <color theme="4"/>
        <rFont val="游ゴシック"/>
        <family val="3"/>
        <charset val="128"/>
        <scheme val="minor"/>
      </rPr>
      <t>CZE(0.58)</t>
    </r>
    <phoneticPr fontId="1"/>
  </si>
  <si>
    <r>
      <rPr>
        <sz val="11"/>
        <color theme="4"/>
        <rFont val="游ゴシック"/>
        <family val="3"/>
        <charset val="128"/>
        <scheme val="minor"/>
      </rPr>
      <t>FIN(0.51</t>
    </r>
    <r>
      <rPr>
        <sz val="11"/>
        <color theme="1"/>
        <rFont val="游ゴシック"/>
        <family val="2"/>
        <charset val="128"/>
        <scheme val="minor"/>
      </rPr>
      <t>),</t>
    </r>
    <r>
      <rPr>
        <sz val="11"/>
        <color rgb="FFED0000"/>
        <rFont val="游ゴシック"/>
        <family val="3"/>
        <charset val="128"/>
        <scheme val="minor"/>
      </rPr>
      <t xml:space="preserve"> HUN(0.51)</t>
    </r>
    <phoneticPr fontId="1"/>
  </si>
  <si>
    <r>
      <t xml:space="preserve">FIN(0.51), </t>
    </r>
    <r>
      <rPr>
        <sz val="11"/>
        <color rgb="FFED0000"/>
        <rFont val="游ゴシック"/>
        <family val="3"/>
        <charset val="128"/>
        <scheme val="minor"/>
      </rPr>
      <t>HUN(0.51)</t>
    </r>
    <phoneticPr fontId="1"/>
  </si>
  <si>
    <t>UK(0.80),NLD(0.80,FRA(0.74),SWE(0.72),BEL(0.70)IRL(0.53)</t>
    <phoneticPr fontId="1"/>
  </si>
  <si>
    <t>UK(0.80),NLD(0.80,FRA(0.74),SWE(0.72),BEL(0.70), IRL(0.53)</t>
    <phoneticPr fontId="1"/>
  </si>
  <si>
    <t>UK(0.80),NLD(0.80,FRA(0.74),SWE(0.72),BEL(0.70),IRL(0.53)</t>
  </si>
  <si>
    <t>UK(0.80),NLD(0.80,FRA(0.74),SWE(0.72),BEL(0.70),IRL(0.53)</t>
    <phoneticPr fontId="1"/>
  </si>
  <si>
    <t>percent rank</t>
    <phoneticPr fontId="1"/>
  </si>
  <si>
    <t>consist</t>
  </si>
  <si>
    <t>consist</t>
    <phoneticPr fontId="1"/>
  </si>
  <si>
    <t>consistency</t>
  </si>
  <si>
    <t>Ax</t>
    <phoneticPr fontId="1"/>
  </si>
  <si>
    <t>exp</t>
    <phoneticPr fontId="1"/>
  </si>
  <si>
    <t>exp+1</t>
    <phoneticPr fontId="1"/>
  </si>
  <si>
    <t>P</t>
    <phoneticPr fontId="1"/>
  </si>
  <si>
    <t>Ax</t>
  </si>
  <si>
    <t>exp</t>
  </si>
  <si>
    <t>exp+1</t>
  </si>
  <si>
    <t>P</t>
  </si>
  <si>
    <t>URBAN</t>
    <phoneticPr fontId="1"/>
  </si>
  <si>
    <t>SURVIVE</t>
    <phoneticPr fontId="1"/>
  </si>
  <si>
    <t>UK(0.97),NLD(0.94),BEL(0.89),CZE(0.58)</t>
  </si>
  <si>
    <t>UK(0.97),NLD(0.94),BEL(0.89),CZE(0.58)</t>
    <phoneticPr fontId="1"/>
  </si>
  <si>
    <t>GER(0.69)</t>
  </si>
  <si>
    <t>GER(0.69)</t>
    <phoneticPr fontId="1"/>
  </si>
  <si>
    <t>FRA(0.80),SWE(0.66)</t>
  </si>
  <si>
    <t>FRA(0.80),SWE(0.66)</t>
    <phoneticPr fontId="1"/>
  </si>
  <si>
    <t>AUT(0.57)</t>
  </si>
  <si>
    <t>AUT(0.57)</t>
    <phoneticPr fontId="1"/>
  </si>
  <si>
    <t>IRL(0.72),FIN(0.58)</t>
  </si>
  <si>
    <t>IRL(0.72),FIN(0.58)</t>
    <phoneticPr fontId="1"/>
  </si>
  <si>
    <t>EST(0.83)</t>
  </si>
  <si>
    <t>EST(0.83)</t>
    <phoneticPr fontId="1"/>
  </si>
  <si>
    <t>HUN(0.83),POL(0.59)</t>
  </si>
  <si>
    <t>HUN(0.83),POL(0.59)</t>
    <phoneticPr fontId="1"/>
  </si>
  <si>
    <t>ROU(0.53),ITA(0.53)</t>
  </si>
  <si>
    <t>ROU(0.53),ITA(0.53)</t>
    <phoneticPr fontId="1"/>
  </si>
  <si>
    <t>PRT(0.88),ESP(0.70),GRC(0.57)</t>
  </si>
  <si>
    <t>PRT(0.88),ESP(0.70),GRC(0.57)</t>
    <phoneticPr fontId="1"/>
  </si>
  <si>
    <t>NLD(0.98),UK(0.97),BEL(0.97).FIN(0.95),SWE(0.91),(RL(0.72),FIN(0.58)CZE(0.58)</t>
  </si>
  <si>
    <t>NLD(0.98),UK(0.97),BEL(0.97).FIN(0.95),SWE(0.91),(RL(0.72),FIN(0.58)CZE(0.58)</t>
    <phoneticPr fontId="1"/>
  </si>
  <si>
    <t>GER(0.69),AUT(0.57)</t>
  </si>
  <si>
    <t>GER(0.69),AUT(0.57)</t>
    <phoneticPr fontId="1"/>
  </si>
  <si>
    <t>HUN(0.87),POL(0.59)</t>
  </si>
  <si>
    <t>HUN(0.87),POL(0.59)</t>
    <phoneticPr fontId="1"/>
  </si>
  <si>
    <t>ROM(0.83),ITA(0.58)</t>
  </si>
  <si>
    <t>ROM(0.83),ITA(0.58)</t>
    <phoneticPr fontId="1"/>
  </si>
  <si>
    <t>PRT(0.99),ESP(0.79),GRC(0.57)</t>
  </si>
  <si>
    <t>PRT(0.99),ESP(0.79),GRC(0.57)</t>
    <phoneticPr fontId="1"/>
  </si>
  <si>
    <t>cosistency</t>
  </si>
  <si>
    <t>cosistency</t>
    <phoneticPr fontId="1"/>
  </si>
  <si>
    <t>Min</t>
  </si>
  <si>
    <t>Min</t>
    <phoneticPr fontId="1"/>
  </si>
  <si>
    <t>x</t>
  </si>
  <si>
    <t>eigenvalu</t>
    <phoneticPr fontId="1"/>
  </si>
  <si>
    <t>Principl component</t>
    <phoneticPr fontId="1"/>
  </si>
  <si>
    <t>PC1</t>
  </si>
  <si>
    <t>PC2</t>
  </si>
  <si>
    <t>PC3</t>
  </si>
  <si>
    <t>PC4</t>
  </si>
  <si>
    <t>PC5</t>
  </si>
  <si>
    <t>loading</t>
    <phoneticPr fontId="1"/>
  </si>
  <si>
    <t>score</t>
    <phoneticPr fontId="1"/>
  </si>
  <si>
    <t>PC1</t>
    <phoneticPr fontId="1"/>
  </si>
  <si>
    <t>列 1</t>
  </si>
  <si>
    <t>列 2</t>
  </si>
  <si>
    <t>列 3</t>
  </si>
  <si>
    <t>列 4</t>
  </si>
  <si>
    <t>列 5</t>
  </si>
  <si>
    <t>inverse</t>
    <phoneticPr fontId="1"/>
  </si>
  <si>
    <t>⇒</t>
    <phoneticPr fontId="1"/>
  </si>
  <si>
    <t>　　⇒</t>
    <phoneticPr fontId="1"/>
  </si>
  <si>
    <t>confirm</t>
    <phoneticPr fontId="1"/>
  </si>
  <si>
    <t>round robin distance</t>
    <phoneticPr fontId="1"/>
  </si>
  <si>
    <t>from</t>
    <phoneticPr fontId="1"/>
  </si>
  <si>
    <t>from corelation matrix to inverse corelation matrix</t>
    <phoneticPr fontId="1"/>
  </si>
  <si>
    <t>calculation of Mahalanobis distance</t>
    <phoneticPr fontId="1"/>
  </si>
  <si>
    <t>distant matrix  in each column</t>
    <phoneticPr fontId="1"/>
  </si>
  <si>
    <t>DU</t>
    <phoneticPr fontId="1"/>
  </si>
  <si>
    <t>inverse matrix of corelation matrix(IM)</t>
    <phoneticPr fontId="1"/>
  </si>
  <si>
    <t>DU％＊％IM</t>
  </si>
  <si>
    <t>DU％＊％IM</t>
    <phoneticPr fontId="1"/>
  </si>
  <si>
    <t>transpose of DU (t(DU)</t>
    <phoneticPr fontId="1"/>
  </si>
  <si>
    <t>DU％＊％IM%*%t(DU)</t>
  </si>
  <si>
    <r>
      <t>　　　</t>
    </r>
    <r>
      <rPr>
        <sz val="11"/>
        <color rgb="FFFF0000"/>
        <rFont val="游ゴシック"/>
        <family val="3"/>
        <charset val="128"/>
        <scheme val="minor"/>
      </rPr>
      <t>⇒</t>
    </r>
    <phoneticPr fontId="1"/>
  </si>
  <si>
    <r>
      <t>Ｄistance from ＡＵ （</t>
    </r>
    <r>
      <rPr>
        <sz val="11"/>
        <color rgb="FFFF0000"/>
        <rFont val="游ゴシック"/>
        <family val="3"/>
        <charset val="128"/>
        <scheme val="minor"/>
      </rPr>
      <t>all column is the same</t>
    </r>
    <r>
      <rPr>
        <sz val="11"/>
        <color theme="1"/>
        <rFont val="游ゴシック"/>
        <family val="2"/>
        <charset val="128"/>
        <scheme val="minor"/>
      </rPr>
      <t>)</t>
    </r>
    <phoneticPr fontId="1"/>
  </si>
  <si>
    <t xml:space="preserve"> </t>
    <phoneticPr fontId="1"/>
  </si>
  <si>
    <t>BEL</t>
    <phoneticPr fontId="1"/>
  </si>
  <si>
    <t>CZE</t>
    <phoneticPr fontId="1"/>
  </si>
  <si>
    <t>EST</t>
    <phoneticPr fontId="1"/>
  </si>
  <si>
    <t>FIN</t>
    <phoneticPr fontId="1"/>
  </si>
  <si>
    <t>FRA</t>
    <phoneticPr fontId="1"/>
  </si>
  <si>
    <t>GER</t>
    <phoneticPr fontId="1"/>
  </si>
  <si>
    <t>GRC</t>
    <phoneticPr fontId="1"/>
  </si>
  <si>
    <t>HUN</t>
    <phoneticPr fontId="1"/>
  </si>
  <si>
    <t>IRL</t>
    <phoneticPr fontId="1"/>
  </si>
  <si>
    <t>ITA</t>
    <phoneticPr fontId="1"/>
  </si>
  <si>
    <t>NLD</t>
    <phoneticPr fontId="1"/>
  </si>
  <si>
    <t>POL</t>
    <phoneticPr fontId="1"/>
  </si>
  <si>
    <t>PRT</t>
    <phoneticPr fontId="1"/>
  </si>
  <si>
    <t>ESP</t>
    <phoneticPr fontId="1"/>
  </si>
  <si>
    <t>SWE</t>
    <phoneticPr fontId="1"/>
  </si>
  <si>
    <t>UK</t>
    <phoneticPr fontId="1"/>
  </si>
  <si>
    <t>AUT</t>
    <phoneticPr fontId="1"/>
  </si>
  <si>
    <t>NRL</t>
  </si>
  <si>
    <t>NRL</t>
    <phoneticPr fontId="1"/>
  </si>
  <si>
    <t>ROU</t>
    <phoneticPr fontId="1"/>
  </si>
  <si>
    <t>Intercept</t>
    <phoneticPr fontId="1"/>
  </si>
  <si>
    <t>coeffcient</t>
    <phoneticPr fontId="1"/>
  </si>
  <si>
    <t>Prob</t>
    <phoneticPr fontId="1"/>
  </si>
  <si>
    <t>***</t>
    <phoneticPr fontId="1"/>
  </si>
  <si>
    <t>PC2</t>
    <phoneticPr fontId="1"/>
  </si>
  <si>
    <t>**</t>
    <phoneticPr fontId="1"/>
  </si>
  <si>
    <t>PC3</t>
    <phoneticPr fontId="1"/>
  </si>
  <si>
    <t>PC4</t>
    <phoneticPr fontId="1"/>
  </si>
  <si>
    <t>PC5</t>
    <phoneticPr fontId="1"/>
  </si>
  <si>
    <t>R~A+C+E</t>
    <phoneticPr fontId="1"/>
  </si>
  <si>
    <t>Proob</t>
    <phoneticPr fontId="1"/>
  </si>
  <si>
    <t>Estimate</t>
    <phoneticPr fontId="1"/>
  </si>
  <si>
    <t>R2</t>
    <phoneticPr fontId="1"/>
  </si>
  <si>
    <t>estimate</t>
    <phoneticPr fontId="1"/>
  </si>
  <si>
    <t>difference</t>
    <phoneticPr fontId="1"/>
  </si>
  <si>
    <t>R2</t>
  </si>
  <si>
    <t>A+C+E</t>
    <phoneticPr fontId="1"/>
  </si>
  <si>
    <t>coefficient</t>
    <phoneticPr fontId="1"/>
  </si>
  <si>
    <t>sum</t>
    <phoneticPr fontId="1"/>
  </si>
  <si>
    <t>d2</t>
    <phoneticPr fontId="1"/>
  </si>
  <si>
    <t>ID</t>
    <phoneticPr fontId="1"/>
  </si>
  <si>
    <t>mean</t>
    <phoneticPr fontId="1"/>
  </si>
  <si>
    <t>std</t>
    <phoneticPr fontId="1"/>
  </si>
  <si>
    <t>"-mean"</t>
    <phoneticPr fontId="1"/>
  </si>
  <si>
    <r>
      <t>"</t>
    </r>
    <r>
      <rPr>
        <sz val="11"/>
        <color rgb="FFFF0000"/>
        <rFont val="游ゴシック"/>
        <family val="3"/>
        <charset val="128"/>
        <scheme val="minor"/>
      </rPr>
      <t>/std"</t>
    </r>
    <phoneticPr fontId="1"/>
  </si>
  <si>
    <t>E*(-1)</t>
    <phoneticPr fontId="1"/>
  </si>
  <si>
    <t>from R</t>
    <phoneticPr fontId="1"/>
  </si>
  <si>
    <t>Mhdist^2</t>
    <phoneticPr fontId="1"/>
  </si>
  <si>
    <t>root</t>
    <phoneticPr fontId="1"/>
  </si>
  <si>
    <t>Prob(t&gt;)</t>
    <phoneticPr fontId="1"/>
  </si>
  <si>
    <t>Entries above the diagonal are adjusted for multiple tests.</t>
  </si>
  <si>
    <t>propotion</t>
    <phoneticPr fontId="1"/>
  </si>
  <si>
    <t>cum.Prop</t>
    <phoneticPr fontId="1"/>
  </si>
  <si>
    <t>score</t>
  </si>
  <si>
    <t>ID</t>
  </si>
  <si>
    <t>主成分</t>
    <rPh sb="0" eb="3">
      <t>シュセイブン</t>
    </rPh>
    <phoneticPr fontId="1"/>
  </si>
  <si>
    <t>固有値</t>
    <rPh sb="0" eb="3">
      <t>コユウチ</t>
    </rPh>
    <phoneticPr fontId="1"/>
  </si>
  <si>
    <t>割合</t>
    <rPh sb="0" eb="2">
      <t>ワリアイ</t>
    </rPh>
    <phoneticPr fontId="1"/>
  </si>
  <si>
    <t>累積割合</t>
    <rPh sb="0" eb="4">
      <t>ルイセキワリアイ</t>
    </rPh>
    <phoneticPr fontId="1"/>
  </si>
  <si>
    <t>負荷量</t>
    <rPh sb="0" eb="2">
      <t>フカ</t>
    </rPh>
    <rPh sb="2" eb="3">
      <t>リョウ</t>
    </rPh>
    <phoneticPr fontId="1"/>
  </si>
  <si>
    <t>s</t>
    <phoneticPr fontId="1"/>
  </si>
  <si>
    <t>standardized data</t>
    <phoneticPr fontId="1"/>
  </si>
  <si>
    <t>data x coefficient</t>
    <phoneticPr fontId="1"/>
  </si>
  <si>
    <t>Error:Difference-R</t>
    <phoneticPr fontId="1"/>
  </si>
  <si>
    <t>Error^2</t>
    <phoneticPr fontId="1"/>
  </si>
  <si>
    <t>Factor1</t>
  </si>
  <si>
    <t>Factor2</t>
  </si>
  <si>
    <t>factor  analysis maximum likelihood method, promax rotation</t>
    <phoneticPr fontId="1"/>
  </si>
  <si>
    <t>loadings</t>
    <phoneticPr fontId="1"/>
  </si>
  <si>
    <t>Summary</t>
    <phoneticPr fontId="1"/>
  </si>
  <si>
    <t>variance</t>
    <phoneticPr fontId="1"/>
  </si>
  <si>
    <t>Factor1</t>
    <phoneticPr fontId="1"/>
  </si>
  <si>
    <t>Factor2</t>
    <phoneticPr fontId="1"/>
  </si>
  <si>
    <t>proportion</t>
    <phoneticPr fontId="1"/>
  </si>
  <si>
    <t>cum prop</t>
    <phoneticPr fontId="1"/>
  </si>
  <si>
    <t>FA1</t>
  </si>
  <si>
    <t>FA1</t>
    <phoneticPr fontId="1"/>
  </si>
  <si>
    <t>FA2</t>
  </si>
  <si>
    <t>FA2</t>
    <phoneticPr fontId="1"/>
  </si>
  <si>
    <t>intercept</t>
    <phoneticPr fontId="1"/>
  </si>
  <si>
    <t>coefficent</t>
    <phoneticPr fontId="1"/>
  </si>
  <si>
    <t>R~PC1+PC2+PC5</t>
    <phoneticPr fontId="1"/>
  </si>
  <si>
    <t>R~FA1+FA2</t>
    <phoneticPr fontId="1"/>
  </si>
  <si>
    <t>ESTIMATE</t>
    <phoneticPr fontId="1"/>
  </si>
  <si>
    <t>dIfference^2</t>
    <phoneticPr fontId="1"/>
  </si>
  <si>
    <t>error</t>
    <phoneticPr fontId="1"/>
  </si>
  <si>
    <t>error^2</t>
    <phoneticPr fontId="1"/>
  </si>
  <si>
    <t>prob</t>
    <phoneticPr fontId="1"/>
  </si>
  <si>
    <t>prob</t>
  </si>
  <si>
    <t>mean</t>
  </si>
  <si>
    <t>^(1/3)</t>
  </si>
  <si>
    <t>^(1/3)</t>
    <phoneticPr fontId="1"/>
  </si>
  <si>
    <t>"1-(p+q)</t>
  </si>
  <si>
    <t>"1-(p+q)</t>
    <phoneticPr fontId="1"/>
  </si>
  <si>
    <t xml:space="preserve"> prob</t>
  </si>
  <si>
    <t xml:space="preserve"> prob</t>
    <phoneticPr fontId="1"/>
  </si>
  <si>
    <t>μ</t>
  </si>
  <si>
    <t>μ</t>
    <phoneticPr fontId="1"/>
  </si>
  <si>
    <t>α</t>
    <phoneticPr fontId="1"/>
  </si>
  <si>
    <t>β</t>
    <phoneticPr fontId="1"/>
  </si>
  <si>
    <t>γ</t>
    <phoneticPr fontId="1"/>
  </si>
  <si>
    <t>δ</t>
    <phoneticPr fontId="1"/>
  </si>
  <si>
    <t>ε</t>
    <phoneticPr fontId="1"/>
  </si>
  <si>
    <t>ζ</t>
    <phoneticPr fontId="1"/>
  </si>
  <si>
    <t>η</t>
    <phoneticPr fontId="1"/>
  </si>
  <si>
    <t>θ</t>
    <phoneticPr fontId="1"/>
  </si>
  <si>
    <t>ι</t>
    <phoneticPr fontId="1"/>
  </si>
  <si>
    <t>κ</t>
    <phoneticPr fontId="1"/>
  </si>
  <si>
    <t>旅行先</t>
    <rPh sb="0" eb="3">
      <t>リョコウサキ</t>
    </rPh>
    <phoneticPr fontId="1"/>
  </si>
  <si>
    <t>京都</t>
    <rPh sb="0" eb="2">
      <t>キョウト</t>
    </rPh>
    <phoneticPr fontId="1"/>
  </si>
  <si>
    <t>日光</t>
    <rPh sb="0" eb="2">
      <t>ニッコウ</t>
    </rPh>
    <phoneticPr fontId="1"/>
  </si>
  <si>
    <t>箱根</t>
    <rPh sb="0" eb="2">
      <t>ハコネ</t>
    </rPh>
    <phoneticPr fontId="1"/>
  </si>
  <si>
    <t>熱海</t>
    <rPh sb="0" eb="2">
      <t>アタミ</t>
    </rPh>
    <phoneticPr fontId="1"/>
  </si>
  <si>
    <t>川越</t>
    <rPh sb="0" eb="2">
      <t>カワゴエ</t>
    </rPh>
    <phoneticPr fontId="1"/>
  </si>
  <si>
    <t>立山</t>
    <rPh sb="0" eb="2">
      <t>タテヤマ</t>
    </rPh>
    <phoneticPr fontId="1"/>
  </si>
  <si>
    <t>景色</t>
    <rPh sb="0" eb="2">
      <t>ケシキ</t>
    </rPh>
    <phoneticPr fontId="1"/>
  </si>
  <si>
    <t>伝統</t>
    <rPh sb="0" eb="2">
      <t>デントウ</t>
    </rPh>
    <phoneticPr fontId="1"/>
  </si>
  <si>
    <t>利便性</t>
    <rPh sb="0" eb="3">
      <t>リベンセイ</t>
    </rPh>
    <phoneticPr fontId="1"/>
  </si>
  <si>
    <t>食物</t>
    <rPh sb="0" eb="2">
      <t>ショクモツ</t>
    </rPh>
    <phoneticPr fontId="1"/>
  </si>
  <si>
    <t>娯楽</t>
    <rPh sb="0" eb="2">
      <t>ゴラク</t>
    </rPh>
    <phoneticPr fontId="1"/>
  </si>
  <si>
    <t>価格</t>
    <rPh sb="0" eb="2">
      <t>カカク</t>
    </rPh>
    <phoneticPr fontId="1"/>
  </si>
  <si>
    <t>総合</t>
    <rPh sb="0" eb="2">
      <t>ソウゴウ</t>
    </rPh>
    <phoneticPr fontId="1"/>
  </si>
  <si>
    <t>結論</t>
    <rPh sb="0" eb="2">
      <t>ケツロン</t>
    </rPh>
    <phoneticPr fontId="1"/>
  </si>
  <si>
    <t>評価値</t>
    <rPh sb="0" eb="2">
      <t>ヒョウカ</t>
    </rPh>
    <rPh sb="2" eb="3">
      <t>チ</t>
    </rPh>
    <phoneticPr fontId="1"/>
  </si>
  <si>
    <t>logit</t>
    <phoneticPr fontId="1"/>
  </si>
  <si>
    <t>A*C</t>
    <phoneticPr fontId="1"/>
  </si>
  <si>
    <t>A*C*</t>
    <phoneticPr fontId="1"/>
  </si>
  <si>
    <t>a*C*</t>
    <phoneticPr fontId="1"/>
  </si>
  <si>
    <t>a*c*</t>
    <phoneticPr fontId="1"/>
  </si>
  <si>
    <t>A*c*</t>
  </si>
  <si>
    <t>A*c*</t>
    <phoneticPr fontId="1"/>
  </si>
  <si>
    <t>a*c*</t>
  </si>
  <si>
    <r>
      <rPr>
        <sz val="11"/>
        <color rgb="FFC00000"/>
        <rFont val="游ゴシック"/>
        <family val="3"/>
        <charset val="128"/>
        <scheme val="minor"/>
      </rPr>
      <t>AUT(0.81</t>
    </r>
    <r>
      <rPr>
        <sz val="11"/>
        <color theme="1"/>
        <rFont val="游ゴシック"/>
        <family val="2"/>
        <charset val="128"/>
        <scheme val="minor"/>
      </rPr>
      <t>)</t>
    </r>
    <r>
      <rPr>
        <sz val="11"/>
        <color theme="4"/>
        <rFont val="游ゴシック"/>
        <family val="3"/>
        <charset val="128"/>
        <scheme val="minor"/>
      </rPr>
      <t>BEL(0.98)SZE(0.58)FIN(0.58)FRA(0.97</t>
    </r>
    <r>
      <rPr>
        <sz val="11"/>
        <color theme="1"/>
        <rFont val="游ゴシック"/>
        <family val="2"/>
        <charset val="128"/>
        <scheme val="minor"/>
      </rPr>
      <t>)</t>
    </r>
    <r>
      <rPr>
        <sz val="11"/>
        <color rgb="FFED0000"/>
        <rFont val="游ゴシック"/>
        <family val="3"/>
        <charset val="128"/>
        <scheme val="minor"/>
      </rPr>
      <t>GER(0.89)IRL(0.72)NLD(0.98)SWE(0.95)UK(0.98)</t>
    </r>
    <phoneticPr fontId="1"/>
  </si>
  <si>
    <t>EST(0.83)HUN(0.88)POL(0.59)</t>
    <phoneticPr fontId="1"/>
  </si>
  <si>
    <t>GRC(0.8 7)ITA(0.58)PRT(0.99)ROU(0.83)ESP(0.91)</t>
  </si>
  <si>
    <t>GRC(0.8 7)ITA(0.58)PRT(0.99)ROU(0.83)ESP(0.91)</t>
    <phoneticPr fontId="1"/>
  </si>
  <si>
    <t>C*E</t>
    <phoneticPr fontId="1"/>
  </si>
  <si>
    <t>c*E</t>
    <phoneticPr fontId="1"/>
  </si>
  <si>
    <t>C*e</t>
  </si>
  <si>
    <t>C*e</t>
    <phoneticPr fontId="1"/>
  </si>
  <si>
    <t>c*e</t>
    <phoneticPr fontId="1"/>
  </si>
  <si>
    <r>
      <rPr>
        <sz val="11"/>
        <color theme="4"/>
        <rFont val="游ゴシック"/>
        <family val="3"/>
        <charset val="128"/>
        <scheme val="minor"/>
      </rPr>
      <t>BEL(0.97)CZE((0.91)</t>
    </r>
    <r>
      <rPr>
        <sz val="11"/>
        <color rgb="FFED0000"/>
        <rFont val="游ゴシック"/>
        <family val="3"/>
        <charset val="128"/>
        <scheme val="minor"/>
      </rPr>
      <t>EST(0.91</t>
    </r>
    <r>
      <rPr>
        <sz val="11"/>
        <color theme="4"/>
        <rFont val="游ゴシック"/>
        <family val="3"/>
        <charset val="128"/>
        <scheme val="minor"/>
      </rPr>
      <t>)FIN(0.58)FRA(0.95)IRL(0.95)NLD(0.99)SWE(0.91)UK(0.97)</t>
    </r>
    <phoneticPr fontId="1"/>
  </si>
  <si>
    <t xml:space="preserve"> ITA(0.58)ROU(0.83)</t>
  </si>
  <si>
    <t xml:space="preserve"> ITA(0.58)ROU(0.83)</t>
    <phoneticPr fontId="1"/>
  </si>
  <si>
    <t>GRC(0.57)PRT(0.99)ESP(0.79)</t>
  </si>
  <si>
    <t>GRC(0.57)PRT(0.99)ESP(0.79)</t>
    <phoneticPr fontId="1"/>
  </si>
  <si>
    <t>A*E</t>
  </si>
  <si>
    <t>A*E</t>
    <phoneticPr fontId="1"/>
  </si>
  <si>
    <t>a*E</t>
    <phoneticPr fontId="1"/>
  </si>
  <si>
    <t>A*e</t>
    <phoneticPr fontId="1"/>
  </si>
  <si>
    <t>a*e</t>
  </si>
  <si>
    <t>a*e</t>
    <phoneticPr fontId="1"/>
  </si>
  <si>
    <t>BEL(0.97)CZE(0.58)FIN(0.58)FRA(0.95IRL(0.92)NLD(0.98)SWE(0.91)UK(0.93)</t>
  </si>
  <si>
    <t>BEL(0.97)CZE(0.58)FIN(0.58)FRA(0.95IRL(0.92)NLD(0.98)SWE(0.91)UK(0.93)</t>
    <phoneticPr fontId="1"/>
  </si>
  <si>
    <t xml:space="preserve"> EST(0.83)ITA(0.58)ROU(0.83)</t>
  </si>
  <si>
    <t xml:space="preserve"> EST(0.83)ITA(0.58)ROU(0.83)</t>
    <phoneticPr fontId="1"/>
  </si>
  <si>
    <t>AUT(0.57)GER(0.69)</t>
  </si>
  <si>
    <t>AUT(0.57)GER(0.69)</t>
    <phoneticPr fontId="1"/>
  </si>
  <si>
    <t>GRC(0.57)HUN(0.87)POL(0.98)PRT(0.99)ESP(0.79)</t>
  </si>
  <si>
    <t>GRC(0.57)HUN(0.87)POL(0.98)PRT(0.99)ESP(0.79)</t>
    <phoneticPr fontId="1"/>
  </si>
  <si>
    <t>A＊C</t>
    <phoneticPr fontId="1"/>
  </si>
  <si>
    <t>A＊c</t>
    <phoneticPr fontId="1"/>
  </si>
  <si>
    <t>a＊C</t>
    <phoneticPr fontId="1"/>
  </si>
  <si>
    <t>a＊c</t>
  </si>
  <si>
    <t>a＊c</t>
    <phoneticPr fontId="1"/>
  </si>
  <si>
    <t>consisttency</t>
  </si>
  <si>
    <t>consisttency</t>
    <phoneticPr fontId="1"/>
  </si>
  <si>
    <r>
      <rPr>
        <sz val="11"/>
        <color rgb="FFC00000"/>
        <rFont val="游ゴシック"/>
        <family val="3"/>
        <charset val="128"/>
        <scheme val="minor"/>
      </rPr>
      <t>AUT(0.81</t>
    </r>
    <r>
      <rPr>
        <sz val="11"/>
        <color theme="1"/>
        <rFont val="游ゴシック"/>
        <family val="2"/>
        <charset val="128"/>
        <scheme val="minor"/>
      </rPr>
      <t>)</t>
    </r>
    <r>
      <rPr>
        <sz val="11"/>
        <color theme="4"/>
        <rFont val="游ゴシック"/>
        <family val="3"/>
        <charset val="128"/>
        <scheme val="minor"/>
      </rPr>
      <t>BEL(0.98)SZE(0.58)FIN(0.58)FRA(0.97</t>
    </r>
    <r>
      <rPr>
        <sz val="11"/>
        <color theme="1"/>
        <rFont val="游ゴシック"/>
        <family val="2"/>
        <charset val="128"/>
        <scheme val="minor"/>
      </rPr>
      <t>)</t>
    </r>
    <r>
      <rPr>
        <sz val="11"/>
        <color rgb="FFED0000"/>
        <rFont val="游ゴシック"/>
        <family val="3"/>
        <charset val="128"/>
        <scheme val="minor"/>
      </rPr>
      <t>GER(0.89</t>
    </r>
    <r>
      <rPr>
        <sz val="11"/>
        <color theme="4"/>
        <rFont val="游ゴシック"/>
        <family val="3"/>
        <charset val="128"/>
        <scheme val="minor"/>
      </rPr>
      <t>)IRL(0.72)NLD(0.98)SWE(0.95)UK(0.98)</t>
    </r>
    <phoneticPr fontId="1"/>
  </si>
  <si>
    <t>AUT(0.57)GER(0.69)HUN(0.87)POL(0.599</t>
    <phoneticPr fontId="1"/>
  </si>
  <si>
    <t>a＊e</t>
    <phoneticPr fontId="1"/>
  </si>
  <si>
    <t>AUT(0.57GER(0.69)HUN(0.87)POL(0.599</t>
    <phoneticPr fontId="1"/>
  </si>
  <si>
    <t>B*D</t>
    <phoneticPr fontId="1"/>
  </si>
  <si>
    <t>B*d</t>
    <phoneticPr fontId="1"/>
  </si>
  <si>
    <t>b*D</t>
    <phoneticPr fontId="1"/>
  </si>
  <si>
    <t>b*d</t>
    <phoneticPr fontId="1"/>
  </si>
  <si>
    <r>
      <t>BEL(0.89)CZE(0.90)</t>
    </r>
    <r>
      <rPr>
        <sz val="11"/>
        <color rgb="FFED0000"/>
        <rFont val="游ゴシック"/>
        <family val="3"/>
        <charset val="128"/>
        <scheme val="minor"/>
      </rPr>
      <t>GER(0.78</t>
    </r>
    <r>
      <rPr>
        <sz val="11"/>
        <color theme="4"/>
        <rFont val="游ゴシック"/>
        <family val="2"/>
        <charset val="128"/>
        <scheme val="minor"/>
      </rPr>
      <t>)NLD(0.94)UK(0.99)</t>
    </r>
    <phoneticPr fontId="1"/>
  </si>
  <si>
    <r>
      <rPr>
        <sz val="11"/>
        <color rgb="FFED0000"/>
        <rFont val="游ゴシック"/>
        <family val="3"/>
        <charset val="128"/>
        <scheme val="minor"/>
      </rPr>
      <t>AUT(0.73)</t>
    </r>
    <r>
      <rPr>
        <sz val="11"/>
        <color theme="4"/>
        <rFont val="游ゴシック"/>
        <family val="3"/>
        <charset val="128"/>
        <scheme val="minor"/>
      </rPr>
      <t>FRA(0.80)SWE(0.63)</t>
    </r>
    <phoneticPr fontId="1"/>
  </si>
  <si>
    <r>
      <rPr>
        <sz val="11"/>
        <color rgb="FFED0000"/>
        <rFont val="Yu Gothic"/>
        <family val="3"/>
        <charset val="128"/>
      </rPr>
      <t>EST(0.92</t>
    </r>
    <r>
      <rPr>
        <sz val="11"/>
        <color theme="1"/>
        <rFont val="Yu Gothic"/>
        <family val="3"/>
        <charset val="128"/>
      </rPr>
      <t>)</t>
    </r>
    <r>
      <rPr>
        <sz val="11"/>
        <color theme="4"/>
        <rFont val="Yu Gothic"/>
        <family val="3"/>
        <charset val="128"/>
      </rPr>
      <t>FIN(0.91)</t>
    </r>
    <r>
      <rPr>
        <sz val="11"/>
        <color rgb="FFED0000"/>
        <rFont val="Yu Gothic"/>
        <family val="3"/>
        <charset val="128"/>
      </rPr>
      <t>GRC(0.64)HUN(0.83)</t>
    </r>
    <r>
      <rPr>
        <sz val="11"/>
        <color theme="4"/>
        <rFont val="Yu Gothic"/>
        <family val="3"/>
        <charset val="128"/>
      </rPr>
      <t>IRL(0.95)</t>
    </r>
    <r>
      <rPr>
        <sz val="11"/>
        <color rgb="FFC00000"/>
        <rFont val="Yu Gothic"/>
        <family val="3"/>
        <charset val="128"/>
      </rPr>
      <t xml:space="preserve">ITA(0.53)POL(0.82)PRT(0.88)ROU(0.96)ESP(0.70) </t>
    </r>
    <phoneticPr fontId="1"/>
  </si>
  <si>
    <r>
      <t>BEL(0.88)CZE(0.98)</t>
    </r>
    <r>
      <rPr>
        <sz val="11"/>
        <color rgb="FFED0000"/>
        <rFont val="游ゴシック"/>
        <family val="3"/>
        <charset val="128"/>
        <scheme val="minor"/>
      </rPr>
      <t>GER(0..78)</t>
    </r>
    <r>
      <rPr>
        <sz val="11"/>
        <color theme="4"/>
        <rFont val="游ゴシック"/>
        <family val="2"/>
        <charset val="128"/>
        <scheme val="minor"/>
      </rPr>
      <t>NLD(1.00)UK(0.99)</t>
    </r>
    <phoneticPr fontId="1"/>
  </si>
  <si>
    <r>
      <t>AUT(0.88)EST(0.93)F</t>
    </r>
    <r>
      <rPr>
        <sz val="11"/>
        <color theme="4"/>
        <rFont val="游ゴシック"/>
        <family val="3"/>
        <charset val="128"/>
        <scheme val="minor"/>
      </rPr>
      <t>IN(0.96)FRA(0.97)</t>
    </r>
    <r>
      <rPr>
        <sz val="11"/>
        <color rgb="FFED0000"/>
        <rFont val="游ゴシック"/>
        <family val="2"/>
        <charset val="128"/>
        <scheme val="minor"/>
      </rPr>
      <t>GRC(0.90)HUN(0.833904)</t>
    </r>
    <r>
      <rPr>
        <sz val="11"/>
        <color theme="4"/>
        <rFont val="游ゴシック"/>
        <family val="3"/>
        <charset val="128"/>
        <scheme val="minor"/>
      </rPr>
      <t>IRL(0.95)</t>
    </r>
    <r>
      <rPr>
        <sz val="11"/>
        <color rgb="FFED0000"/>
        <rFont val="游ゴシック"/>
        <family val="2"/>
        <charset val="128"/>
        <scheme val="minor"/>
      </rPr>
      <t>ITA(0.90)POL(0.82)PRT(0.98)ROU(0.96)ESP(0.70)</t>
    </r>
    <r>
      <rPr>
        <sz val="11"/>
        <color theme="4"/>
        <rFont val="游ゴシック"/>
        <family val="3"/>
        <charset val="128"/>
        <scheme val="minor"/>
      </rPr>
      <t>SWE(0.87)</t>
    </r>
    <phoneticPr fontId="1"/>
  </si>
  <si>
    <r>
      <rPr>
        <sz val="11"/>
        <color rgb="FFED0000"/>
        <rFont val="游ゴシック"/>
        <family val="3"/>
        <charset val="128"/>
        <scheme val="minor"/>
      </rPr>
      <t>AUT(0.73)</t>
    </r>
    <r>
      <rPr>
        <sz val="11"/>
        <color theme="4"/>
        <rFont val="游ゴシック"/>
        <family val="2"/>
        <charset val="128"/>
        <scheme val="minor"/>
      </rPr>
      <t>BEL(1.00)CZE(0.90)FRA(0.80)</t>
    </r>
    <r>
      <rPr>
        <sz val="11"/>
        <color rgb="FFED0000"/>
        <rFont val="游ゴシック"/>
        <family val="3"/>
        <charset val="128"/>
        <scheme val="minor"/>
      </rPr>
      <t>GER(0.96</t>
    </r>
    <r>
      <rPr>
        <sz val="11"/>
        <color theme="4"/>
        <rFont val="游ゴシック"/>
        <family val="2"/>
        <charset val="128"/>
        <scheme val="minor"/>
      </rPr>
      <t>)NLD(0.94）SWE0.66)UK(1.00)</t>
    </r>
    <phoneticPr fontId="1"/>
  </si>
  <si>
    <r>
      <t>EST(0.99</t>
    </r>
    <r>
      <rPr>
        <sz val="11"/>
        <color theme="4"/>
        <rFont val="游ゴシック"/>
        <family val="3"/>
        <charset val="128"/>
        <scheme val="minor"/>
      </rPr>
      <t>)FIN(0.91)</t>
    </r>
    <r>
      <rPr>
        <sz val="11"/>
        <color rgb="FFED0000"/>
        <rFont val="游ゴシック"/>
        <family val="2"/>
        <charset val="128"/>
        <scheme val="minor"/>
      </rPr>
      <t>GRC(0.64)HUN(0.92)</t>
    </r>
    <r>
      <rPr>
        <sz val="11"/>
        <color theme="4"/>
        <rFont val="游ゴシック"/>
        <family val="3"/>
        <charset val="128"/>
        <scheme val="minor"/>
      </rPr>
      <t>IRL(0.99)</t>
    </r>
    <r>
      <rPr>
        <sz val="11"/>
        <color rgb="FFED0000"/>
        <rFont val="游ゴシック"/>
        <family val="2"/>
        <charset val="128"/>
        <scheme val="minor"/>
      </rPr>
      <t>ITA(0.53)POL(1.00)PRT(0.88)ESP(0.79)</t>
    </r>
    <phoneticPr fontId="1"/>
  </si>
  <si>
    <r>
      <t>EST(0.99)</t>
    </r>
    <r>
      <rPr>
        <sz val="11"/>
        <color theme="4"/>
        <rFont val="游ゴシック"/>
        <family val="3"/>
        <charset val="128"/>
        <scheme val="minor"/>
      </rPr>
      <t>FIN(0.91)</t>
    </r>
    <r>
      <rPr>
        <sz val="11"/>
        <color rgb="FFED0000"/>
        <rFont val="游ゴシック"/>
        <family val="2"/>
        <charset val="128"/>
        <scheme val="minor"/>
      </rPr>
      <t>GRC(0.64)HUN(0.92)</t>
    </r>
    <r>
      <rPr>
        <sz val="11"/>
        <color theme="4"/>
        <rFont val="游ゴシック"/>
        <family val="3"/>
        <charset val="128"/>
        <scheme val="minor"/>
      </rPr>
      <t>IRL(0.99)</t>
    </r>
    <r>
      <rPr>
        <sz val="11"/>
        <color rgb="FFED0000"/>
        <rFont val="游ゴシック"/>
        <family val="2"/>
        <charset val="128"/>
        <scheme val="minor"/>
      </rPr>
      <t>ITA(0.53)POL(0.100)PRT(0.88)ROU(0.99)ESP(0.79)</t>
    </r>
    <phoneticPr fontId="1"/>
  </si>
  <si>
    <r>
      <t>EST(0.99</t>
    </r>
    <r>
      <rPr>
        <sz val="11"/>
        <color theme="4"/>
        <rFont val="游ゴシック"/>
        <family val="3"/>
        <charset val="128"/>
        <scheme val="minor"/>
      </rPr>
      <t>)FIN(0.91)</t>
    </r>
    <r>
      <rPr>
        <sz val="11"/>
        <color rgb="FFED0000"/>
        <rFont val="游ゴシック"/>
        <family val="2"/>
        <charset val="128"/>
        <scheme val="minor"/>
      </rPr>
      <t>GRC(0.64)HUN(0.92)</t>
    </r>
    <r>
      <rPr>
        <sz val="11"/>
        <color theme="4"/>
        <rFont val="游ゴシック"/>
        <family val="3"/>
        <charset val="128"/>
        <scheme val="minor"/>
      </rPr>
      <t>IRL(0.99)</t>
    </r>
    <r>
      <rPr>
        <sz val="11"/>
        <color rgb="FFED0000"/>
        <rFont val="游ゴシック"/>
        <family val="2"/>
        <charset val="128"/>
        <scheme val="minor"/>
      </rPr>
      <t>ITA(0.53)POL(1.00)PRT(0.88)ROU(0.99)ESP(0.79)</t>
    </r>
    <phoneticPr fontId="1"/>
  </si>
  <si>
    <r>
      <t xml:space="preserve"> </t>
    </r>
    <r>
      <rPr>
        <sz val="11"/>
        <color theme="1"/>
        <rFont val="Yu Gothic"/>
        <family val="3"/>
        <charset val="128"/>
      </rPr>
      <t>Ø</t>
    </r>
    <phoneticPr fontId="1"/>
  </si>
  <si>
    <t>ESP(0.56)</t>
  </si>
  <si>
    <t>ESP(0.56)</t>
    <phoneticPr fontId="1"/>
  </si>
  <si>
    <t>UK(0.80),NLD(0.80,BEL(0.70)</t>
  </si>
  <si>
    <t xml:space="preserve"> Ø</t>
  </si>
  <si>
    <r>
      <t>FIN(0.51</t>
    </r>
    <r>
      <rPr>
        <sz val="11"/>
        <color rgb="FFED0000"/>
        <rFont val="游ゴシック"/>
        <family val="3"/>
        <charset val="128"/>
        <scheme val="minor"/>
      </rPr>
      <t>)HUN(0.51)</t>
    </r>
    <phoneticPr fontId="1"/>
  </si>
  <si>
    <r>
      <t>FIN(0.51)</t>
    </r>
    <r>
      <rPr>
        <sz val="11"/>
        <color rgb="FFED0000"/>
        <rFont val="游ゴシック"/>
        <family val="3"/>
        <charset val="128"/>
        <scheme val="minor"/>
      </rPr>
      <t>HUN(0.51)</t>
    </r>
    <phoneticPr fontId="1"/>
  </si>
  <si>
    <t>PRT(0.69),POL(0.57)GRC(0.52)</t>
    <phoneticPr fontId="1"/>
  </si>
  <si>
    <t>3条件の分析</t>
    <rPh sb="1" eb="3">
      <t>ジョウケン</t>
    </rPh>
    <rPh sb="4" eb="6">
      <t>ブンセキ</t>
    </rPh>
    <phoneticPr fontId="1"/>
  </si>
  <si>
    <t>⊆R</t>
    <phoneticPr fontId="1"/>
  </si>
  <si>
    <t>BEL(0.70)FRA(0.74)IRL(0.53)NLD(0.80)SWE(0.72)UK(0.80)</t>
  </si>
  <si>
    <t>BEL(0.70)FRA(0.74)IRL(0.53)NLD(0.80)SWE(0.72)UK(0.80)</t>
    <phoneticPr fontId="1"/>
  </si>
  <si>
    <t>AUT(0.59)GER(0.67)</t>
  </si>
  <si>
    <t>AUT(0.59)GER(0.67)</t>
    <phoneticPr fontId="1"/>
  </si>
  <si>
    <r>
      <rPr>
        <sz val="11"/>
        <color theme="4"/>
        <rFont val="游ゴシック"/>
        <family val="3"/>
        <charset val="128"/>
        <scheme val="minor"/>
      </rPr>
      <t>CZE(0.58)</t>
    </r>
    <r>
      <rPr>
        <sz val="11"/>
        <color rgb="FFED0000"/>
        <rFont val="游ゴシック"/>
        <family val="3"/>
        <charset val="128"/>
        <scheme val="minor"/>
      </rPr>
      <t>EST(0.71)</t>
    </r>
    <phoneticPr fontId="1"/>
  </si>
  <si>
    <r>
      <rPr>
        <sz val="11"/>
        <color theme="4"/>
        <rFont val="游ゴシック"/>
        <family val="3"/>
        <charset val="128"/>
        <scheme val="minor"/>
      </rPr>
      <t>FIN(0.51)</t>
    </r>
    <r>
      <rPr>
        <sz val="11"/>
        <color rgb="FFED0000"/>
        <rFont val="游ゴシック"/>
        <family val="3"/>
        <charset val="128"/>
        <scheme val="minor"/>
      </rPr>
      <t>HUN(0.51)</t>
    </r>
    <phoneticPr fontId="1"/>
  </si>
  <si>
    <t>GRC(0.51)ITA(0.51)POL(0.66)PRT(0.89)ESP(0.74)</t>
  </si>
  <si>
    <t>GRC(0.51)ITA(0.51)POL(0.66)PRT(0.89)ESP(0.74)</t>
    <phoneticPr fontId="1"/>
  </si>
  <si>
    <t>⊆r</t>
    <phoneticPr fontId="1"/>
  </si>
  <si>
    <t>contensty</t>
    <phoneticPr fontId="1"/>
  </si>
  <si>
    <t>2条件の分析</t>
    <rPh sb="1" eb="3">
      <t>ジョウケン</t>
    </rPh>
    <rPh sb="4" eb="6">
      <t>ブンセキ</t>
    </rPh>
    <phoneticPr fontId="1"/>
  </si>
  <si>
    <t>a*c</t>
    <phoneticPr fontId="1"/>
  </si>
  <si>
    <r>
      <rPr>
        <sz val="11"/>
        <color rgb="FFFF0000"/>
        <rFont val="游ゴシック"/>
        <family val="3"/>
        <charset val="128"/>
        <scheme val="minor"/>
      </rPr>
      <t>AUT(0.62)</t>
    </r>
    <r>
      <rPr>
        <sz val="11"/>
        <color theme="4"/>
        <rFont val="游ゴシック"/>
        <family val="2"/>
        <charset val="128"/>
        <scheme val="minor"/>
      </rPr>
      <t>BEL(0.70)FRA(0.74)</t>
    </r>
    <r>
      <rPr>
        <sz val="11"/>
        <color rgb="FFFF0000"/>
        <rFont val="游ゴシック"/>
        <family val="3"/>
        <charset val="128"/>
        <scheme val="minor"/>
      </rPr>
      <t>GER(0.72</t>
    </r>
    <r>
      <rPr>
        <sz val="11"/>
        <color theme="4"/>
        <rFont val="游ゴシック"/>
        <family val="2"/>
        <charset val="128"/>
        <scheme val="minor"/>
      </rPr>
      <t>)IRL(0.53)NLD(0.80)SWE(0.72)UK(0.80)</t>
    </r>
    <phoneticPr fontId="1"/>
  </si>
  <si>
    <r>
      <rPr>
        <sz val="11"/>
        <color theme="4"/>
        <rFont val="游ゴシック"/>
        <family val="3"/>
        <charset val="128"/>
        <scheme val="minor"/>
      </rPr>
      <t>CZE(0.58)</t>
    </r>
    <r>
      <rPr>
        <sz val="11"/>
        <color rgb="FFED0000"/>
        <rFont val="游ゴシック"/>
        <family val="3"/>
        <charset val="128"/>
        <scheme val="minor"/>
      </rPr>
      <t>EST(0.71)</t>
    </r>
    <r>
      <rPr>
        <sz val="11"/>
        <color theme="4"/>
        <rFont val="游ゴシック"/>
        <family val="3"/>
        <charset val="128"/>
        <scheme val="minor"/>
      </rPr>
      <t>FIN(0.58)</t>
    </r>
    <r>
      <rPr>
        <sz val="11"/>
        <color rgb="FFED0000"/>
        <rFont val="游ゴシック"/>
        <family val="3"/>
        <charset val="128"/>
        <scheme val="minor"/>
      </rPr>
      <t>HUN(0.51)</t>
    </r>
    <phoneticPr fontId="1"/>
  </si>
  <si>
    <t>GRC(0.83)ITA(0.68)POL(0.66)PRT(0.89)ROU(0.65)ROU(0.88)</t>
    <phoneticPr fontId="1"/>
  </si>
  <si>
    <t>A*c</t>
    <phoneticPr fontId="1"/>
  </si>
  <si>
    <t>a*C</t>
    <phoneticPr fontId="1"/>
  </si>
  <si>
    <t>GRC(0.83)ITA(0.68)POL(0.66)PRT(0.89)ROU(0.88)ESP(0.85)</t>
    <phoneticPr fontId="1"/>
  </si>
  <si>
    <t>1条件の分析</t>
    <rPh sb="1" eb="3">
      <t>ジョウケン</t>
    </rPh>
    <rPh sb="4" eb="6">
      <t>ブンセキ</t>
    </rPh>
    <phoneticPr fontId="1"/>
  </si>
  <si>
    <r>
      <rPr>
        <sz val="11"/>
        <color rgb="FFFF0000"/>
        <rFont val="游ゴシック"/>
        <family val="3"/>
        <charset val="128"/>
        <scheme val="minor"/>
      </rPr>
      <t>AUT(0.62)</t>
    </r>
    <r>
      <rPr>
        <sz val="11"/>
        <color theme="4"/>
        <rFont val="游ゴシック"/>
        <family val="2"/>
        <charset val="128"/>
        <scheme val="minor"/>
      </rPr>
      <t>BEL(0.96)FRA(0.90)</t>
    </r>
    <r>
      <rPr>
        <sz val="11"/>
        <color rgb="FFFF0000"/>
        <rFont val="游ゴシック"/>
        <family val="3"/>
        <charset val="128"/>
        <scheme val="minor"/>
      </rPr>
      <t>GER(0.72</t>
    </r>
    <r>
      <rPr>
        <sz val="11"/>
        <color theme="4"/>
        <rFont val="游ゴシック"/>
        <family val="2"/>
        <charset val="128"/>
        <scheme val="minor"/>
      </rPr>
      <t>)IRL(0.53)NLD(0.80)SWE(0.84)UK(0.93)</t>
    </r>
    <phoneticPr fontId="1"/>
  </si>
  <si>
    <r>
      <rPr>
        <sz val="11"/>
        <color theme="4"/>
        <rFont val="Yu Gothic"/>
        <family val="3"/>
        <charset val="128"/>
      </rPr>
      <t>CZE(0.58</t>
    </r>
    <r>
      <rPr>
        <sz val="11"/>
        <color rgb="FFED0000"/>
        <rFont val="Yu Gothic"/>
        <family val="3"/>
        <charset val="128"/>
      </rPr>
      <t>)EST(0.75</t>
    </r>
    <r>
      <rPr>
        <sz val="11"/>
        <color theme="4"/>
        <rFont val="Yu Gothic"/>
        <family val="3"/>
        <charset val="128"/>
      </rPr>
      <t>)FIN(0.58</t>
    </r>
    <r>
      <rPr>
        <sz val="11"/>
        <color theme="1"/>
        <rFont val="Yu Gothic"/>
        <family val="3"/>
        <charset val="128"/>
      </rPr>
      <t>)</t>
    </r>
    <r>
      <rPr>
        <sz val="11"/>
        <color rgb="FFED0000"/>
        <rFont val="Yu Gothic"/>
        <family val="3"/>
        <charset val="128"/>
      </rPr>
      <t>GRC(0.83)HUN(0.80)ITA(0.68)POL(0.87)PRT(0.89)ROU(0.88)ESP(0.85)</t>
    </r>
    <phoneticPr fontId="1"/>
  </si>
  <si>
    <t>C*</t>
    <phoneticPr fontId="1"/>
  </si>
  <si>
    <t>*c</t>
    <phoneticPr fontId="1"/>
  </si>
  <si>
    <t>e*</t>
    <phoneticPr fontId="1"/>
  </si>
  <si>
    <t>E*</t>
    <phoneticPr fontId="1"/>
  </si>
  <si>
    <r>
      <t>BEL(0.84)CZE(0.72)</t>
    </r>
    <r>
      <rPr>
        <sz val="11"/>
        <color rgb="FFED0000"/>
        <rFont val="游ゴシック"/>
        <family val="3"/>
        <charset val="128"/>
        <scheme val="minor"/>
      </rPr>
      <t>EST(0.72)</t>
    </r>
    <r>
      <rPr>
        <sz val="11"/>
        <color theme="4"/>
        <rFont val="游ゴシック"/>
        <family val="3"/>
        <charset val="128"/>
        <scheme val="minor"/>
      </rPr>
      <t>FRA(0.78)IRL(0.78)NLD(0.92)</t>
    </r>
    <r>
      <rPr>
        <sz val="11"/>
        <color rgb="FFED0000"/>
        <rFont val="游ゴシック"/>
        <family val="3"/>
        <charset val="128"/>
        <scheme val="minor"/>
      </rPr>
      <t>ROU(0.65</t>
    </r>
    <r>
      <rPr>
        <sz val="11"/>
        <color theme="4"/>
        <rFont val="游ゴシック"/>
        <family val="3"/>
        <charset val="128"/>
        <scheme val="minor"/>
      </rPr>
      <t>)SWE((0.72)UK(0.84)</t>
    </r>
    <phoneticPr fontId="1"/>
  </si>
  <si>
    <r>
      <rPr>
        <sz val="11"/>
        <color theme="4"/>
        <rFont val="游ゴシック"/>
        <family val="3"/>
        <charset val="128"/>
        <scheme val="minor"/>
      </rPr>
      <t>FIN(0.51)</t>
    </r>
    <r>
      <rPr>
        <sz val="11"/>
        <color rgb="FFED0000"/>
        <rFont val="游ゴシック"/>
        <family val="2"/>
        <charset val="128"/>
        <scheme val="minor"/>
      </rPr>
      <t>GER(0.67)GRC(0.83)HUN(0.80)ITA(0.51)POL(0.99)PRT(0.98)ESP(0.74)</t>
    </r>
    <phoneticPr fontId="1"/>
  </si>
  <si>
    <t>A*e</t>
  </si>
  <si>
    <t>a*E</t>
  </si>
  <si>
    <t>BEL(0.84)FRA(0.748)IRL(0.53)NLD(0.92)SWE(0.72)UK(0.84)</t>
  </si>
  <si>
    <t>BEL(0.84)FRA(0.748)IRL(0.53)NLD(0.92)SWE(0.72)UK(0.84)</t>
    <phoneticPr fontId="1"/>
  </si>
  <si>
    <r>
      <rPr>
        <sz val="11"/>
        <color theme="4"/>
        <rFont val="游ゴシック"/>
        <family val="3"/>
        <charset val="128"/>
        <scheme val="minor"/>
      </rPr>
      <t>CZE(0.58)</t>
    </r>
    <r>
      <rPr>
        <sz val="11"/>
        <color rgb="FFED0000"/>
        <rFont val="游ゴシック"/>
        <family val="3"/>
        <charset val="128"/>
        <scheme val="minor"/>
      </rPr>
      <t>EST(0.71)ROU(0.65)</t>
    </r>
    <phoneticPr fontId="1"/>
  </si>
  <si>
    <r>
      <rPr>
        <sz val="11"/>
        <color theme="4" tint="-0.249977111117893"/>
        <rFont val="游ゴシック"/>
        <family val="3"/>
        <charset val="128"/>
        <scheme val="minor"/>
      </rPr>
      <t>FIN(0.51)</t>
    </r>
    <r>
      <rPr>
        <sz val="11"/>
        <color rgb="FFED0000"/>
        <rFont val="游ゴシック"/>
        <family val="2"/>
        <charset val="128"/>
        <scheme val="minor"/>
      </rPr>
      <t>GRC(0.83)HUN(0.80)ITA(0.51)POL(0.87)PRT(0.89)ESP(0.85)</t>
    </r>
    <phoneticPr fontId="1"/>
  </si>
  <si>
    <t>C*E</t>
  </si>
  <si>
    <t>c*E</t>
  </si>
  <si>
    <r>
      <t>BEL(0.70)CZE(0.72)</t>
    </r>
    <r>
      <rPr>
        <sz val="11"/>
        <color rgb="FFED0000"/>
        <rFont val="游ゴシック"/>
        <family val="3"/>
        <charset val="128"/>
        <scheme val="minor"/>
      </rPr>
      <t>EST(0.71)</t>
    </r>
    <r>
      <rPr>
        <sz val="11"/>
        <color theme="4"/>
        <rFont val="游ゴシック"/>
        <family val="2"/>
        <charset val="128"/>
        <scheme val="minor"/>
      </rPr>
      <t>FRA(0.74)IRL(0.71)NLD(0.80)SWE(0.72)UK(0.80)</t>
    </r>
    <phoneticPr fontId="1"/>
  </si>
  <si>
    <r>
      <t>AUT(0.59</t>
    </r>
    <r>
      <rPr>
        <sz val="11"/>
        <color theme="4"/>
        <rFont val="Yu Gothic"/>
        <family val="3"/>
        <charset val="128"/>
      </rPr>
      <t>FIN(0.51))</t>
    </r>
    <r>
      <rPr>
        <sz val="11"/>
        <color rgb="FFED0000"/>
        <rFont val="Yu Gothic"/>
        <family val="3"/>
        <charset val="128"/>
      </rPr>
      <t>GER(0.67)HUN(0.51)</t>
    </r>
    <phoneticPr fontId="1"/>
  </si>
  <si>
    <t>GRC(0.59)ITA(0.51)POL(0.66)PRT(0.98)ESP(0.74)</t>
    <phoneticPr fontId="1"/>
  </si>
  <si>
    <r>
      <rPr>
        <sz val="11"/>
        <color rgb="FFED0000"/>
        <rFont val="游ゴシック"/>
        <family val="3"/>
        <charset val="128"/>
        <scheme val="minor"/>
      </rPr>
      <t>AUT(0.77</t>
    </r>
    <r>
      <rPr>
        <sz val="11"/>
        <color theme="1"/>
        <rFont val="游ゴシック"/>
        <family val="3"/>
        <charset val="128"/>
        <scheme val="minor"/>
      </rPr>
      <t>)</t>
    </r>
    <r>
      <rPr>
        <sz val="11"/>
        <color theme="4"/>
        <rFont val="游ゴシック"/>
        <family val="3"/>
        <charset val="128"/>
        <scheme val="minor"/>
      </rPr>
      <t>BEL(0.70)CZE(0.73)EST(0.71)FIN(0.78)FR(0.74)</t>
    </r>
    <r>
      <rPr>
        <sz val="11"/>
        <color rgb="FFED0000"/>
        <rFont val="游ゴシック"/>
        <family val="3"/>
        <charset val="128"/>
        <scheme val="minor"/>
      </rPr>
      <t>GER(0.77)HUN(0.51)</t>
    </r>
    <r>
      <rPr>
        <sz val="11"/>
        <color theme="4"/>
        <rFont val="游ゴシック"/>
        <family val="3"/>
        <charset val="128"/>
        <scheme val="minor"/>
      </rPr>
      <t>IRL(0.71)NLD(0.80)SWE((0.80)UK(0.80</t>
    </r>
    <r>
      <rPr>
        <sz val="11"/>
        <color theme="1"/>
        <rFont val="游ゴシック"/>
        <family val="3"/>
        <charset val="128"/>
        <scheme val="minor"/>
      </rPr>
      <t>)</t>
    </r>
    <phoneticPr fontId="1"/>
  </si>
  <si>
    <t>Est</t>
    <phoneticPr fontId="1"/>
  </si>
  <si>
    <r>
      <rPr>
        <sz val="11"/>
        <color theme="4"/>
        <rFont val="游ゴシック"/>
        <family val="3"/>
        <charset val="128"/>
        <scheme val="minor"/>
      </rPr>
      <t>FIN(0.51)</t>
    </r>
    <r>
      <rPr>
        <sz val="11"/>
        <color rgb="FFED0000"/>
        <rFont val="游ゴシック"/>
        <family val="2"/>
        <charset val="128"/>
        <scheme val="minor"/>
      </rPr>
      <t>GRC(0.59)HUN(0.80)ITA(0.51)POL(0.87)PRT(0.89)ESP(0.85)</t>
    </r>
    <phoneticPr fontId="1"/>
  </si>
  <si>
    <r>
      <rPr>
        <sz val="11"/>
        <color theme="4" tint="-0.249977111117893"/>
        <rFont val="游ゴシック"/>
        <family val="3"/>
        <charset val="128"/>
        <scheme val="minor"/>
      </rPr>
      <t>FIN(0.51)</t>
    </r>
    <r>
      <rPr>
        <sz val="11"/>
        <color rgb="FFED0000"/>
        <rFont val="游ゴシック"/>
        <family val="2"/>
        <charset val="128"/>
        <scheme val="minor"/>
      </rPr>
      <t>GRC(0.59)HUN(0.80)ITA(0.51)POL(0.87)PRT(0.89)ESP(0.85)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</si>
</sst>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"/>
    <numFmt numFmtId="177" formatCode="0.0000000"/>
    <numFmt numFmtId="178" formatCode="0.0000"/>
    <numFmt numFmtId="179" formatCode="0.000"/>
    <numFmt numFmtId="180" formatCode="0.00000"/>
    <numFmt numFmtId="181" formatCode="0.000000"/>
    <numFmt numFmtId="182" formatCode="0.00_ "/>
  </numFmts>
  <fonts count="2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theme="4"/>
      <name val="游ゴシック"/>
      <family val="3"/>
      <charset val="128"/>
      <scheme val="minor"/>
    </font>
    <font>
      <sz val="11"/>
      <color theme="4"/>
      <name val="游ゴシック"/>
      <family val="2"/>
      <charset val="128"/>
      <scheme val="minor"/>
    </font>
    <font>
      <sz val="11"/>
      <color theme="9"/>
      <name val="游ゴシック"/>
      <family val="3"/>
      <charset val="128"/>
      <scheme val="minor"/>
    </font>
    <font>
      <sz val="11"/>
      <color theme="0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Yu Gothic"/>
      <family val="3"/>
      <charset val="128"/>
    </font>
    <font>
      <sz val="11"/>
      <name val="游ゴシック"/>
      <family val="2"/>
      <charset val="128"/>
      <scheme val="minor"/>
    </font>
    <font>
      <sz val="11"/>
      <color rgb="FFED0000"/>
      <name val="游ゴシック"/>
      <family val="2"/>
      <charset val="128"/>
      <scheme val="minor"/>
    </font>
    <font>
      <sz val="11"/>
      <color rgb="FFED0000"/>
      <name val="游ゴシック"/>
      <family val="3"/>
      <charset val="128"/>
      <scheme val="minor"/>
    </font>
    <font>
      <sz val="11"/>
      <color rgb="FFC00000"/>
      <name val="游ゴシック"/>
      <family val="2"/>
      <charset val="128"/>
      <scheme val="minor"/>
    </font>
    <font>
      <sz val="11"/>
      <color theme="4" tint="-0.249977111117893"/>
      <name val="游ゴシック"/>
      <family val="2"/>
      <charset val="128"/>
      <scheme val="minor"/>
    </font>
    <font>
      <sz val="11"/>
      <color theme="4" tint="-0.249977111117893"/>
      <name val="游ゴシック"/>
      <family val="3"/>
      <charset val="128"/>
      <scheme val="minor"/>
    </font>
    <font>
      <sz val="11"/>
      <color rgb="FFC00000"/>
      <name val="游ゴシック"/>
      <family val="3"/>
      <charset val="128"/>
      <scheme val="minor"/>
    </font>
    <font>
      <sz val="11"/>
      <color rgb="FF0070C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004F88"/>
      <name val="游ゴシック"/>
      <family val="2"/>
      <charset val="128"/>
      <scheme val="minor"/>
    </font>
    <font>
      <sz val="11"/>
      <color rgb="FF004F88"/>
      <name val="游ゴシック"/>
      <family val="3"/>
      <charset val="128"/>
      <scheme val="minor"/>
    </font>
    <font>
      <sz val="10"/>
      <color rgb="FF000000"/>
      <name val="Lucida Console"/>
      <family val="3"/>
    </font>
    <font>
      <sz val="11"/>
      <color theme="1"/>
      <name val="游ゴシック"/>
      <family val="3"/>
      <charset val="128"/>
    </font>
    <font>
      <sz val="11"/>
      <color rgb="FFED0000"/>
      <name val="Yu Gothic"/>
      <family val="3"/>
      <charset val="128"/>
    </font>
    <font>
      <sz val="11"/>
      <color theme="4"/>
      <name val="Yu Gothic"/>
      <family val="3"/>
      <charset val="128"/>
    </font>
    <font>
      <sz val="11"/>
      <color rgb="FFC00000"/>
      <name val="Yu Gothic"/>
      <family val="3"/>
      <charset val="128"/>
    </font>
    <font>
      <sz val="11"/>
      <color rgb="FFFF0000"/>
      <name val="Yu Gothic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5D3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6C3FF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42">
    <xf numFmtId="0" fontId="0" fillId="0" borderId="0" xfId="0">
      <alignment vertical="center"/>
    </xf>
    <xf numFmtId="2" fontId="0" fillId="0" borderId="0" xfId="0" applyNumberFormat="1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4" borderId="0" xfId="0" applyFill="1">
      <alignment vertical="center"/>
    </xf>
    <xf numFmtId="0" fontId="0" fillId="5" borderId="0" xfId="0" applyFill="1">
      <alignment vertical="center"/>
    </xf>
    <xf numFmtId="0" fontId="0" fillId="6" borderId="0" xfId="0" applyFill="1">
      <alignment vertical="center"/>
    </xf>
    <xf numFmtId="0" fontId="0" fillId="7" borderId="0" xfId="0" applyFill="1">
      <alignment vertical="center"/>
    </xf>
    <xf numFmtId="0" fontId="0" fillId="8" borderId="0" xfId="0" applyFill="1">
      <alignment vertical="center"/>
    </xf>
    <xf numFmtId="0" fontId="0" fillId="9" borderId="0" xfId="0" applyFill="1">
      <alignment vertical="center"/>
    </xf>
    <xf numFmtId="0" fontId="0" fillId="10" borderId="0" xfId="0" applyFill="1">
      <alignment vertical="center"/>
    </xf>
    <xf numFmtId="0" fontId="0" fillId="11" borderId="0" xfId="0" applyFill="1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12" borderId="0" xfId="0" applyFill="1">
      <alignment vertical="center"/>
    </xf>
    <xf numFmtId="0" fontId="0" fillId="13" borderId="0" xfId="0" applyFill="1">
      <alignment vertical="center"/>
    </xf>
    <xf numFmtId="0" fontId="0" fillId="14" borderId="0" xfId="0" applyFill="1">
      <alignment vertical="center"/>
    </xf>
    <xf numFmtId="0" fontId="0" fillId="15" borderId="0" xfId="0" applyFill="1">
      <alignment vertical="center"/>
    </xf>
    <xf numFmtId="0" fontId="0" fillId="16" borderId="0" xfId="0" applyFill="1">
      <alignment vertical="center"/>
    </xf>
    <xf numFmtId="0" fontId="0" fillId="17" borderId="0" xfId="0" applyFill="1">
      <alignment vertical="center"/>
    </xf>
    <xf numFmtId="0" fontId="0" fillId="18" borderId="0" xfId="0" applyFill="1">
      <alignment vertical="center"/>
    </xf>
    <xf numFmtId="0" fontId="8" fillId="19" borderId="0" xfId="0" applyFont="1" applyFill="1">
      <alignment vertical="center"/>
    </xf>
    <xf numFmtId="0" fontId="7" fillId="20" borderId="0" xfId="0" applyFont="1" applyFill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179" fontId="0" fillId="0" borderId="0" xfId="0" applyNumberFormat="1">
      <alignment vertical="center"/>
    </xf>
    <xf numFmtId="180" fontId="0" fillId="0" borderId="0" xfId="0" applyNumberFormat="1">
      <alignment vertical="center"/>
    </xf>
    <xf numFmtId="181" fontId="0" fillId="0" borderId="0" xfId="0" applyNumberFormat="1">
      <alignment vertical="center"/>
    </xf>
    <xf numFmtId="2" fontId="0" fillId="2" borderId="0" xfId="0" applyNumberFormat="1" applyFill="1">
      <alignment vertical="center"/>
    </xf>
    <xf numFmtId="0" fontId="11" fillId="0" borderId="0" xfId="0" applyFont="1">
      <alignment vertical="center"/>
    </xf>
    <xf numFmtId="181" fontId="2" fillId="0" borderId="0" xfId="0" applyNumberFormat="1" applyFont="1">
      <alignment vertical="center"/>
    </xf>
    <xf numFmtId="181" fontId="3" fillId="0" borderId="0" xfId="0" applyNumberFormat="1" applyFont="1">
      <alignment vertical="center"/>
    </xf>
    <xf numFmtId="2" fontId="0" fillId="15" borderId="0" xfId="0" applyNumberFormat="1" applyFill="1">
      <alignment vertical="center"/>
    </xf>
    <xf numFmtId="181" fontId="5" fillId="0" borderId="0" xfId="0" applyNumberFormat="1" applyFont="1">
      <alignment vertical="center"/>
    </xf>
    <xf numFmtId="180" fontId="12" fillId="0" borderId="0" xfId="0" applyNumberFormat="1" applyFont="1">
      <alignment vertical="center"/>
    </xf>
    <xf numFmtId="0" fontId="12" fillId="0" borderId="0" xfId="0" applyFont="1">
      <alignment vertical="center"/>
    </xf>
    <xf numFmtId="179" fontId="12" fillId="0" borderId="0" xfId="0" applyNumberFormat="1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179" fontId="4" fillId="0" borderId="0" xfId="0" applyNumberFormat="1" applyFont="1">
      <alignment vertical="center"/>
    </xf>
    <xf numFmtId="179" fontId="14" fillId="0" borderId="0" xfId="0" applyNumberFormat="1" applyFont="1">
      <alignment vertical="center"/>
    </xf>
    <xf numFmtId="179" fontId="18" fillId="0" borderId="0" xfId="0" applyNumberFormat="1" applyFont="1">
      <alignment vertical="center"/>
    </xf>
    <xf numFmtId="0" fontId="18" fillId="0" borderId="0" xfId="0" applyFont="1">
      <alignment vertical="center"/>
    </xf>
    <xf numFmtId="179" fontId="13" fillId="0" borderId="0" xfId="0" applyNumberFormat="1" applyFont="1">
      <alignment vertical="center"/>
    </xf>
    <xf numFmtId="179" fontId="5" fillId="0" borderId="0" xfId="0" applyNumberFormat="1" applyFont="1">
      <alignment vertical="center"/>
    </xf>
    <xf numFmtId="179" fontId="11" fillId="0" borderId="0" xfId="0" applyNumberFormat="1" applyFont="1">
      <alignment vertical="center"/>
    </xf>
    <xf numFmtId="0" fontId="19" fillId="0" borderId="0" xfId="0" applyFont="1">
      <alignment vertical="center"/>
    </xf>
    <xf numFmtId="181" fontId="12" fillId="0" borderId="0" xfId="0" applyNumberFormat="1" applyFont="1">
      <alignment vertical="center"/>
    </xf>
    <xf numFmtId="9" fontId="0" fillId="0" borderId="0" xfId="0" applyNumberFormat="1">
      <alignment vertical="center"/>
    </xf>
    <xf numFmtId="2" fontId="5" fillId="0" borderId="0" xfId="0" applyNumberFormat="1" applyFont="1">
      <alignment vertical="center"/>
    </xf>
    <xf numFmtId="181" fontId="4" fillId="0" borderId="0" xfId="0" applyNumberFormat="1" applyFont="1">
      <alignment vertical="center"/>
    </xf>
    <xf numFmtId="180" fontId="4" fillId="0" borderId="0" xfId="0" applyNumberFormat="1" applyFont="1">
      <alignment vertical="center"/>
    </xf>
    <xf numFmtId="181" fontId="0" fillId="2" borderId="0" xfId="0" applyNumberFormat="1" applyFill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21" borderId="0" xfId="0" applyFill="1">
      <alignment vertical="center"/>
    </xf>
    <xf numFmtId="0" fontId="22" fillId="0" borderId="0" xfId="0" applyFont="1">
      <alignment vertical="center"/>
    </xf>
    <xf numFmtId="0" fontId="0" fillId="22" borderId="0" xfId="0" applyFill="1">
      <alignment vertical="center"/>
    </xf>
    <xf numFmtId="0" fontId="0" fillId="23" borderId="0" xfId="0" applyFill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5" xfId="0" applyBorder="1">
      <alignment vertical="center"/>
    </xf>
    <xf numFmtId="0" fontId="0" fillId="0" borderId="10" xfId="0" applyBorder="1">
      <alignment vertical="center"/>
    </xf>
    <xf numFmtId="0" fontId="0" fillId="0" borderId="12" xfId="0" applyBorder="1">
      <alignment vertical="center"/>
    </xf>
    <xf numFmtId="0" fontId="0" fillId="0" borderId="11" xfId="0" applyBorder="1">
      <alignment vertical="center"/>
    </xf>
    <xf numFmtId="0" fontId="0" fillId="0" borderId="18" xfId="0" applyBorder="1">
      <alignment vertical="center"/>
    </xf>
    <xf numFmtId="2" fontId="0" fillId="0" borderId="7" xfId="0" applyNumberFormat="1" applyBorder="1">
      <alignment vertical="center"/>
    </xf>
    <xf numFmtId="2" fontId="0" fillId="0" borderId="20" xfId="0" applyNumberFormat="1" applyBorder="1">
      <alignment vertical="center"/>
    </xf>
    <xf numFmtId="2" fontId="0" fillId="0" borderId="5" xfId="0" applyNumberFormat="1" applyBorder="1">
      <alignment vertical="center"/>
    </xf>
    <xf numFmtId="2" fontId="0" fillId="0" borderId="25" xfId="0" applyNumberFormat="1" applyBorder="1">
      <alignment vertical="center"/>
    </xf>
    <xf numFmtId="2" fontId="0" fillId="2" borderId="7" xfId="0" applyNumberFormat="1" applyFill="1" applyBorder="1">
      <alignment vertical="center"/>
    </xf>
    <xf numFmtId="2" fontId="0" fillId="2" borderId="20" xfId="0" applyNumberFormat="1" applyFill="1" applyBorder="1">
      <alignment vertical="center"/>
    </xf>
    <xf numFmtId="2" fontId="0" fillId="2" borderId="5" xfId="0" applyNumberFormat="1" applyFill="1" applyBorder="1">
      <alignment vertical="center"/>
    </xf>
    <xf numFmtId="2" fontId="0" fillId="2" borderId="25" xfId="0" applyNumberFormat="1" applyFill="1" applyBorder="1">
      <alignment vertical="center"/>
    </xf>
    <xf numFmtId="182" fontId="0" fillId="0" borderId="0" xfId="0" applyNumberFormat="1">
      <alignment vertical="center"/>
    </xf>
    <xf numFmtId="2" fontId="0" fillId="0" borderId="3" xfId="0" applyNumberFormat="1" applyBorder="1">
      <alignment vertical="center"/>
    </xf>
    <xf numFmtId="0" fontId="0" fillId="0" borderId="16" xfId="0" applyBorder="1">
      <alignment vertical="center"/>
    </xf>
    <xf numFmtId="2" fontId="0" fillId="0" borderId="9" xfId="0" applyNumberFormat="1" applyBorder="1">
      <alignment vertical="center"/>
    </xf>
    <xf numFmtId="2" fontId="0" fillId="0" borderId="17" xfId="0" applyNumberFormat="1" applyBorder="1">
      <alignment vertical="center"/>
    </xf>
    <xf numFmtId="2" fontId="0" fillId="0" borderId="10" xfId="0" applyNumberFormat="1" applyBorder="1">
      <alignment vertical="center"/>
    </xf>
    <xf numFmtId="2" fontId="0" fillId="0" borderId="18" xfId="0" applyNumberFormat="1" applyBorder="1">
      <alignment vertical="center"/>
    </xf>
    <xf numFmtId="2" fontId="0" fillId="0" borderId="19" xfId="0" applyNumberFormat="1" applyBorder="1">
      <alignment vertical="center"/>
    </xf>
    <xf numFmtId="2" fontId="0" fillId="0" borderId="21" xfId="0" applyNumberFormat="1" applyBorder="1">
      <alignment vertical="center"/>
    </xf>
    <xf numFmtId="2" fontId="0" fillId="0" borderId="22" xfId="0" applyNumberFormat="1" applyBorder="1">
      <alignment vertical="center"/>
    </xf>
    <xf numFmtId="2" fontId="0" fillId="0" borderId="23" xfId="0" applyNumberFormat="1" applyBorder="1">
      <alignment vertical="center"/>
    </xf>
    <xf numFmtId="0" fontId="0" fillId="0" borderId="4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2" xfId="0" applyBorder="1">
      <alignment vertical="center"/>
    </xf>
    <xf numFmtId="0" fontId="0" fillId="0" borderId="34" xfId="0" applyBorder="1">
      <alignment vertical="center"/>
    </xf>
    <xf numFmtId="2" fontId="0" fillId="0" borderId="8" xfId="0" applyNumberFormat="1" applyBorder="1">
      <alignment vertical="center"/>
    </xf>
    <xf numFmtId="2" fontId="0" fillId="0" borderId="16" xfId="0" applyNumberFormat="1" applyBorder="1">
      <alignment vertical="center"/>
    </xf>
    <xf numFmtId="2" fontId="0" fillId="0" borderId="24" xfId="0" applyNumberFormat="1" applyBorder="1">
      <alignment vertical="center"/>
    </xf>
    <xf numFmtId="2" fontId="0" fillId="0" borderId="35" xfId="0" applyNumberFormat="1" applyBorder="1">
      <alignment vertical="center"/>
    </xf>
    <xf numFmtId="2" fontId="0" fillId="3" borderId="20" xfId="0" applyNumberFormat="1" applyFill="1" applyBorder="1">
      <alignment vertical="center"/>
    </xf>
    <xf numFmtId="2" fontId="0" fillId="3" borderId="5" xfId="0" applyNumberFormat="1" applyFill="1" applyBorder="1">
      <alignment vertical="center"/>
    </xf>
    <xf numFmtId="2" fontId="0" fillId="2" borderId="3" xfId="0" applyNumberFormat="1" applyFill="1" applyBorder="1">
      <alignment vertical="center"/>
    </xf>
    <xf numFmtId="2" fontId="0" fillId="0" borderId="4" xfId="0" applyNumberFormat="1" applyBorder="1">
      <alignment vertical="center"/>
    </xf>
    <xf numFmtId="2" fontId="0" fillId="0" borderId="6" xfId="0" applyNumberFormat="1" applyBorder="1">
      <alignment vertical="center"/>
    </xf>
    <xf numFmtId="2" fontId="0" fillId="0" borderId="36" xfId="0" applyNumberFormat="1" applyBorder="1">
      <alignment vertical="center"/>
    </xf>
    <xf numFmtId="0" fontId="24" fillId="0" borderId="0" xfId="0" applyFont="1">
      <alignment vertical="center"/>
    </xf>
    <xf numFmtId="0" fontId="0" fillId="24" borderId="0" xfId="0" applyFill="1">
      <alignment vertical="center"/>
    </xf>
    <xf numFmtId="181" fontId="15" fillId="0" borderId="0" xfId="0" applyNumberFormat="1" applyFont="1">
      <alignment vertical="center"/>
    </xf>
    <xf numFmtId="0" fontId="27" fillId="0" borderId="0" xfId="0" applyFont="1">
      <alignment vertical="center"/>
    </xf>
    <xf numFmtId="0" fontId="23" fillId="0" borderId="0" xfId="0" applyFont="1">
      <alignment vertical="center"/>
    </xf>
    <xf numFmtId="2" fontId="11" fillId="0" borderId="0" xfId="0" applyNumberFormat="1" applyFont="1">
      <alignment vertical="center"/>
    </xf>
    <xf numFmtId="2" fontId="11" fillId="2" borderId="0" xfId="0" applyNumberFormat="1" applyFont="1" applyFill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2" fontId="0" fillId="0" borderId="26" xfId="0" applyNumberFormat="1" applyBorder="1" applyAlignment="1">
      <alignment horizontal="center" vertical="center"/>
    </xf>
    <xf numFmtId="2" fontId="0" fillId="0" borderId="21" xfId="0" applyNumberFormat="1" applyBorder="1" applyAlignment="1">
      <alignment horizontal="center" vertical="center"/>
    </xf>
    <xf numFmtId="2" fontId="0" fillId="18" borderId="26" xfId="0" applyNumberFormat="1" applyFill="1" applyBorder="1" applyAlignment="1">
      <alignment horizontal="center" vertical="center"/>
    </xf>
    <xf numFmtId="2" fontId="0" fillId="18" borderId="27" xfId="0" applyNumberFormat="1" applyFill="1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  <xf numFmtId="2" fontId="0" fillId="0" borderId="13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2" fontId="0" fillId="0" borderId="27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00"/>
      <color rgb="FFFF99FF"/>
      <color rgb="FFFF66CC"/>
      <color rgb="FF00FF00"/>
      <color rgb="FF1CD254"/>
      <color rgb="FFE2A7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PCplot!$E$53</c:f>
              <c:strCache>
                <c:ptCount val="1"/>
                <c:pt idx="0">
                  <c:v>PC2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PCplot!$D$54:$D$71</c:f>
              <c:numCache>
                <c:formatCode>0.00</c:formatCode>
                <c:ptCount val="18"/>
                <c:pt idx="0">
                  <c:v>-0.46959393441297298</c:v>
                </c:pt>
                <c:pt idx="1">
                  <c:v>-2.6431631818107402</c:v>
                </c:pt>
                <c:pt idx="2">
                  <c:v>-1.4652932709155</c:v>
                </c:pt>
                <c:pt idx="3">
                  <c:v>0.686032665835966</c:v>
                </c:pt>
                <c:pt idx="4">
                  <c:v>0.51589437247111303</c:v>
                </c:pt>
                <c:pt idx="5">
                  <c:v>-1.2252408043597001</c:v>
                </c:pt>
                <c:pt idx="6">
                  <c:v>-1.3802282169848501</c:v>
                </c:pt>
                <c:pt idx="7">
                  <c:v>1.5620029472813499</c:v>
                </c:pt>
                <c:pt idx="8">
                  <c:v>1.3694261675841299</c:v>
                </c:pt>
                <c:pt idx="9">
                  <c:v>0.214302251386497</c:v>
                </c:pt>
                <c:pt idx="10">
                  <c:v>0.88159673224093904</c:v>
                </c:pt>
                <c:pt idx="11">
                  <c:v>-2.7755364216343601</c:v>
                </c:pt>
                <c:pt idx="12">
                  <c:v>2.2914417016227802</c:v>
                </c:pt>
                <c:pt idx="13">
                  <c:v>2.8726797477370698</c:v>
                </c:pt>
                <c:pt idx="14">
                  <c:v>2.0555485152142201</c:v>
                </c:pt>
                <c:pt idx="15">
                  <c:v>1.6632339916538801</c:v>
                </c:pt>
                <c:pt idx="16">
                  <c:v>-1.27244806981779</c:v>
                </c:pt>
                <c:pt idx="17">
                  <c:v>-2.8806551930920201</c:v>
                </c:pt>
              </c:numCache>
            </c:numRef>
          </c:xVal>
          <c:yVal>
            <c:numRef>
              <c:f>PCplot!$E$54:$E$71</c:f>
              <c:numCache>
                <c:formatCode>0.00</c:formatCode>
                <c:ptCount val="18"/>
                <c:pt idx="0">
                  <c:v>0.14718867022628501</c:v>
                </c:pt>
                <c:pt idx="1">
                  <c:v>-0.50357752095411901</c:v>
                </c:pt>
                <c:pt idx="2">
                  <c:v>-0.80074160905898395</c:v>
                </c:pt>
                <c:pt idx="3">
                  <c:v>1.4141891660063901</c:v>
                </c:pt>
                <c:pt idx="4">
                  <c:v>1.1474403846918799</c:v>
                </c:pt>
                <c:pt idx="5">
                  <c:v>1.22528923412263</c:v>
                </c:pt>
                <c:pt idx="6">
                  <c:v>-1.11280055064564</c:v>
                </c:pt>
                <c:pt idx="7">
                  <c:v>-0.62097727378825796</c:v>
                </c:pt>
                <c:pt idx="8">
                  <c:v>-0.30517619721681799</c:v>
                </c:pt>
                <c:pt idx="9">
                  <c:v>1.7523205816890399</c:v>
                </c:pt>
                <c:pt idx="10">
                  <c:v>-0.28057214417187498</c:v>
                </c:pt>
                <c:pt idx="11">
                  <c:v>-0.30508814851994698</c:v>
                </c:pt>
                <c:pt idx="12">
                  <c:v>-0.63537438755341302</c:v>
                </c:pt>
                <c:pt idx="13">
                  <c:v>-0.722016557639096</c:v>
                </c:pt>
                <c:pt idx="14">
                  <c:v>0.66516271172400099</c:v>
                </c:pt>
                <c:pt idx="15">
                  <c:v>-1.2917990595568101</c:v>
                </c:pt>
                <c:pt idx="16">
                  <c:v>0.83621223024467395</c:v>
                </c:pt>
                <c:pt idx="17">
                  <c:v>-0.60967952959993199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1D6-4747-A267-4123F77876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52905151"/>
        <c:axId val="1952895551"/>
      </c:scatterChart>
      <c:valAx>
        <c:axId val="195290515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52895551"/>
        <c:crosses val="autoZero"/>
        <c:crossBetween val="midCat"/>
      </c:valAx>
      <c:valAx>
        <c:axId val="19528955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5290515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'V raitio'!$D$148</c:f>
              <c:strCache>
                <c:ptCount val="1"/>
                <c:pt idx="0">
                  <c:v>FA2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'V raitio'!$C$149:$C$166</c:f>
              <c:numCache>
                <c:formatCode>General</c:formatCode>
                <c:ptCount val="18"/>
                <c:pt idx="0">
                  <c:v>0.13245714495676</c:v>
                </c:pt>
                <c:pt idx="1">
                  <c:v>0.30430981574812299</c:v>
                </c:pt>
                <c:pt idx="2">
                  <c:v>-0.75464879128713902</c:v>
                </c:pt>
                <c:pt idx="3">
                  <c:v>1.20471379290173</c:v>
                </c:pt>
                <c:pt idx="4">
                  <c:v>0.85177890040638704</c:v>
                </c:pt>
                <c:pt idx="5">
                  <c:v>1.3010728580798501</c:v>
                </c:pt>
                <c:pt idx="6">
                  <c:v>-0.32361589249015299</c:v>
                </c:pt>
                <c:pt idx="7">
                  <c:v>-1.7041682063802499</c:v>
                </c:pt>
                <c:pt idx="8">
                  <c:v>-0.34578171051303602</c:v>
                </c:pt>
                <c:pt idx="9">
                  <c:v>2.0450052547920698</c:v>
                </c:pt>
                <c:pt idx="10">
                  <c:v>-0.94714491823053204</c:v>
                </c:pt>
                <c:pt idx="11">
                  <c:v>1.1686830298549999</c:v>
                </c:pt>
                <c:pt idx="12">
                  <c:v>-9.0628336047476901E-2</c:v>
                </c:pt>
                <c:pt idx="13">
                  <c:v>-2.3836754467969299</c:v>
                </c:pt>
                <c:pt idx="14">
                  <c:v>-6.6023636552081794E-2</c:v>
                </c:pt>
                <c:pt idx="15">
                  <c:v>-1.6941309736460599</c:v>
                </c:pt>
                <c:pt idx="16">
                  <c:v>1.2456629411781199</c:v>
                </c:pt>
                <c:pt idx="17">
                  <c:v>5.6134174025627197E-2</c:v>
                </c:pt>
              </c:numCache>
            </c:numRef>
          </c:xVal>
          <c:yVal>
            <c:numRef>
              <c:f>'V raitio'!$D$149:$D$166</c:f>
              <c:numCache>
                <c:formatCode>General</c:formatCode>
                <c:ptCount val="18"/>
                <c:pt idx="0">
                  <c:v>0.29998366570248203</c:v>
                </c:pt>
                <c:pt idx="1">
                  <c:v>1.51324400210278</c:v>
                </c:pt>
                <c:pt idx="2">
                  <c:v>1.1755439066720601</c:v>
                </c:pt>
                <c:pt idx="3">
                  <c:v>-1.9778713347563499</c:v>
                </c:pt>
                <c:pt idx="4">
                  <c:v>-1.0954111540457501</c:v>
                </c:pt>
                <c:pt idx="5">
                  <c:v>-0.28361665211999099</c:v>
                </c:pt>
                <c:pt idx="6">
                  <c:v>1.1708949699106499</c:v>
                </c:pt>
                <c:pt idx="7">
                  <c:v>0.96963296535162802</c:v>
                </c:pt>
                <c:pt idx="8">
                  <c:v>-0.39952532614154701</c:v>
                </c:pt>
                <c:pt idx="9">
                  <c:v>-2.4371482391780801</c:v>
                </c:pt>
                <c:pt idx="10">
                  <c:v>0.63686914334628897</c:v>
                </c:pt>
                <c:pt idx="11">
                  <c:v>0.190250561673172</c:v>
                </c:pt>
                <c:pt idx="12">
                  <c:v>-1.4167065168787401</c:v>
                </c:pt>
                <c:pt idx="13">
                  <c:v>0.96764661034048605</c:v>
                </c:pt>
                <c:pt idx="14">
                  <c:v>-1.3535962105085999</c:v>
                </c:pt>
                <c:pt idx="15">
                  <c:v>0.75248553293863596</c:v>
                </c:pt>
                <c:pt idx="16">
                  <c:v>-0.45887257922029501</c:v>
                </c:pt>
                <c:pt idx="17">
                  <c:v>1.74619665481117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250-481B-87E0-4C10B665B0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0900208"/>
        <c:axId val="1940901648"/>
      </c:scatterChart>
      <c:valAx>
        <c:axId val="19409002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40901648"/>
        <c:crosses val="autoZero"/>
        <c:crossBetween val="midCat"/>
      </c:valAx>
      <c:valAx>
        <c:axId val="1940901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409002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195262</xdr:colOff>
      <xdr:row>52</xdr:row>
      <xdr:rowOff>90487</xdr:rowOff>
    </xdr:from>
    <xdr:to>
      <xdr:col>15</xdr:col>
      <xdr:colOff>652462</xdr:colOff>
      <xdr:row>63</xdr:row>
      <xdr:rowOff>214312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DB6A0834-197A-50D6-E5BA-6EFC384B1FE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61912</xdr:colOff>
      <xdr:row>153</xdr:row>
      <xdr:rowOff>4762</xdr:rowOff>
    </xdr:from>
    <xdr:to>
      <xdr:col>11</xdr:col>
      <xdr:colOff>519112</xdr:colOff>
      <xdr:row>164</xdr:row>
      <xdr:rowOff>128587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8DCEDD1F-DC90-CC67-1DE9-2C98690BE8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20404</xdr:colOff>
      <xdr:row>3</xdr:row>
      <xdr:rowOff>28575</xdr:rowOff>
    </xdr:from>
    <xdr:ext cx="170095" cy="21916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09AA063-2D5C-B155-B604-82566D06CDE7}"/>
            </a:ext>
          </a:extLst>
        </xdr:cNvPr>
        <xdr:cNvSpPr txBox="1"/>
      </xdr:nvSpPr>
      <xdr:spPr>
        <a:xfrm flipH="1">
          <a:off x="2725504" y="742950"/>
          <a:ext cx="170095" cy="2191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en-US" altLang="ja-JP" sz="1400"/>
            <a:t>Ø</a:t>
          </a:r>
          <a:endParaRPr kumimoji="1" lang="ja-JP" altLang="en-US" sz="1400"/>
        </a:p>
      </xdr:txBody>
    </xdr:sp>
    <xdr:clientData/>
  </xdr:oneCellAnchor>
  <xdr:oneCellAnchor>
    <xdr:from>
      <xdr:col>7</xdr:col>
      <xdr:colOff>28575</xdr:colOff>
      <xdr:row>4</xdr:row>
      <xdr:rowOff>19050</xdr:rowOff>
    </xdr:from>
    <xdr:ext cx="170095" cy="219163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3311921A-0456-4515-8437-D94BDB331661}"/>
            </a:ext>
          </a:extLst>
        </xdr:cNvPr>
        <xdr:cNvSpPr txBox="1"/>
      </xdr:nvSpPr>
      <xdr:spPr>
        <a:xfrm flipH="1">
          <a:off x="2733675" y="971550"/>
          <a:ext cx="170095" cy="2191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en-US" altLang="ja-JP" sz="1400"/>
            <a:t>Ø</a:t>
          </a:r>
          <a:endParaRPr kumimoji="1" lang="ja-JP" altLang="en-US" sz="1400"/>
        </a:p>
      </xdr:txBody>
    </xdr:sp>
    <xdr:clientData/>
  </xdr:oneCellAnchor>
  <xdr:oneCellAnchor>
    <xdr:from>
      <xdr:col>7</xdr:col>
      <xdr:colOff>28575</xdr:colOff>
      <xdr:row>4</xdr:row>
      <xdr:rowOff>219075</xdr:rowOff>
    </xdr:from>
    <xdr:ext cx="170095" cy="219163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9D28E856-F6AC-4CC4-A1A7-26DB8A76480A}"/>
            </a:ext>
          </a:extLst>
        </xdr:cNvPr>
        <xdr:cNvSpPr txBox="1"/>
      </xdr:nvSpPr>
      <xdr:spPr>
        <a:xfrm flipH="1">
          <a:off x="2733675" y="1171575"/>
          <a:ext cx="170095" cy="2191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en-US" altLang="ja-JP" sz="1400"/>
            <a:t>Ø</a:t>
          </a:r>
          <a:endParaRPr kumimoji="1" lang="ja-JP" altLang="en-US" sz="1400"/>
        </a:p>
      </xdr:txBody>
    </xdr:sp>
    <xdr:clientData/>
  </xdr:oneCellAnchor>
  <xdr:oneCellAnchor>
    <xdr:from>
      <xdr:col>7</xdr:col>
      <xdr:colOff>47625</xdr:colOff>
      <xdr:row>8</xdr:row>
      <xdr:rowOff>9525</xdr:rowOff>
    </xdr:from>
    <xdr:ext cx="170095" cy="219163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8098911A-327A-4DC0-90C5-9EEFDED86102}"/>
            </a:ext>
          </a:extLst>
        </xdr:cNvPr>
        <xdr:cNvSpPr txBox="1"/>
      </xdr:nvSpPr>
      <xdr:spPr>
        <a:xfrm flipH="1">
          <a:off x="2752725" y="1914525"/>
          <a:ext cx="170095" cy="2191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en-US" altLang="ja-JP" sz="1400"/>
            <a:t>Ø</a:t>
          </a:r>
          <a:endParaRPr kumimoji="1" lang="ja-JP" altLang="en-US" sz="1400"/>
        </a:p>
      </xdr:txBody>
    </xdr:sp>
    <xdr:clientData/>
  </xdr:oneCellAnchor>
  <xdr:oneCellAnchor>
    <xdr:from>
      <xdr:col>7</xdr:col>
      <xdr:colOff>38100</xdr:colOff>
      <xdr:row>8</xdr:row>
      <xdr:rowOff>180975</xdr:rowOff>
    </xdr:from>
    <xdr:ext cx="170095" cy="219163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AE0A6AA6-C051-4629-B17B-9F117E6ECFE7}"/>
            </a:ext>
          </a:extLst>
        </xdr:cNvPr>
        <xdr:cNvSpPr txBox="1"/>
      </xdr:nvSpPr>
      <xdr:spPr>
        <a:xfrm flipH="1">
          <a:off x="2743200" y="2085975"/>
          <a:ext cx="170095" cy="2191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en-US" altLang="ja-JP" sz="1400"/>
            <a:t>Ø</a:t>
          </a:r>
          <a:endParaRPr kumimoji="1" lang="ja-JP" altLang="en-US" sz="1400"/>
        </a:p>
      </xdr:txBody>
    </xdr:sp>
    <xdr:clientData/>
  </xdr:oneCellAnchor>
  <xdr:oneCellAnchor>
    <xdr:from>
      <xdr:col>7</xdr:col>
      <xdr:colOff>38100</xdr:colOff>
      <xdr:row>14</xdr:row>
      <xdr:rowOff>28575</xdr:rowOff>
    </xdr:from>
    <xdr:ext cx="170095" cy="219163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2FF9539A-541B-4788-9972-3FD5C67BDA16}"/>
            </a:ext>
          </a:extLst>
        </xdr:cNvPr>
        <xdr:cNvSpPr txBox="1"/>
      </xdr:nvSpPr>
      <xdr:spPr>
        <a:xfrm flipH="1">
          <a:off x="2743200" y="3124200"/>
          <a:ext cx="170095" cy="2191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en-US" altLang="ja-JP" sz="1400"/>
            <a:t>Ø</a:t>
          </a:r>
          <a:endParaRPr kumimoji="1" lang="ja-JP" altLang="en-US" sz="1400"/>
        </a:p>
      </xdr:txBody>
    </xdr:sp>
    <xdr:clientData/>
  </xdr:oneCellAnchor>
  <xdr:oneCellAnchor>
    <xdr:from>
      <xdr:col>7</xdr:col>
      <xdr:colOff>57150</xdr:colOff>
      <xdr:row>18</xdr:row>
      <xdr:rowOff>28575</xdr:rowOff>
    </xdr:from>
    <xdr:ext cx="170095" cy="219163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FF485910-18B4-44D0-A0F0-042AE04AA4F4}"/>
            </a:ext>
          </a:extLst>
        </xdr:cNvPr>
        <xdr:cNvSpPr txBox="1"/>
      </xdr:nvSpPr>
      <xdr:spPr>
        <a:xfrm flipH="1">
          <a:off x="2762250" y="4076700"/>
          <a:ext cx="170095" cy="2191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en-US" altLang="ja-JP" sz="1400"/>
            <a:t>Ø</a:t>
          </a:r>
          <a:endParaRPr kumimoji="1" lang="ja-JP" altLang="en-US" sz="1400"/>
        </a:p>
      </xdr:txBody>
    </xdr:sp>
    <xdr:clientData/>
  </xdr:oneCellAnchor>
  <xdr:oneCellAnchor>
    <xdr:from>
      <xdr:col>7</xdr:col>
      <xdr:colOff>38100</xdr:colOff>
      <xdr:row>20</xdr:row>
      <xdr:rowOff>9525</xdr:rowOff>
    </xdr:from>
    <xdr:ext cx="170095" cy="219163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39BC49F0-163A-4CB6-A095-1B80933489A3}"/>
            </a:ext>
          </a:extLst>
        </xdr:cNvPr>
        <xdr:cNvSpPr txBox="1"/>
      </xdr:nvSpPr>
      <xdr:spPr>
        <a:xfrm flipH="1">
          <a:off x="2743200" y="4533900"/>
          <a:ext cx="170095" cy="2191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en-US" altLang="ja-JP" sz="1400"/>
            <a:t>Ø</a:t>
          </a:r>
          <a:endParaRPr kumimoji="1" lang="ja-JP" altLang="en-US" sz="1400"/>
        </a:p>
      </xdr:txBody>
    </xdr:sp>
    <xdr:clientData/>
  </xdr:oneCellAnchor>
  <xdr:oneCellAnchor>
    <xdr:from>
      <xdr:col>7</xdr:col>
      <xdr:colOff>38100</xdr:colOff>
      <xdr:row>25</xdr:row>
      <xdr:rowOff>19050</xdr:rowOff>
    </xdr:from>
    <xdr:ext cx="170095" cy="219163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D93FD833-5B50-4875-B95B-6C94DFB27BDC}"/>
            </a:ext>
          </a:extLst>
        </xdr:cNvPr>
        <xdr:cNvSpPr txBox="1"/>
      </xdr:nvSpPr>
      <xdr:spPr>
        <a:xfrm flipH="1">
          <a:off x="2743200" y="5495925"/>
          <a:ext cx="170095" cy="219163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lIns="0" tIns="0" rIns="0" bIns="0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Ø</a:t>
          </a:r>
          <a:endParaRPr kumimoji="1" lang="ja-JP" altLang="en-US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oneCellAnchor>
  <xdr:oneCellAnchor>
    <xdr:from>
      <xdr:col>7</xdr:col>
      <xdr:colOff>28575</xdr:colOff>
      <xdr:row>28</xdr:row>
      <xdr:rowOff>19050</xdr:rowOff>
    </xdr:from>
    <xdr:ext cx="170095" cy="219163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D123446D-2F65-43F6-967D-2F1EF2CA3CBA}"/>
            </a:ext>
          </a:extLst>
        </xdr:cNvPr>
        <xdr:cNvSpPr txBox="1"/>
      </xdr:nvSpPr>
      <xdr:spPr>
        <a:xfrm flipH="1">
          <a:off x="2733675" y="6210300"/>
          <a:ext cx="170095" cy="2191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en-US" altLang="ja-JP" sz="1400"/>
            <a:t>Ø</a:t>
          </a:r>
          <a:endParaRPr kumimoji="1" lang="ja-JP" altLang="en-US" sz="1400"/>
        </a:p>
      </xdr:txBody>
    </xdr:sp>
    <xdr:clientData/>
  </xdr:oneCellAnchor>
  <xdr:oneCellAnchor>
    <xdr:from>
      <xdr:col>7</xdr:col>
      <xdr:colOff>19050</xdr:colOff>
      <xdr:row>29</xdr:row>
      <xdr:rowOff>19050</xdr:rowOff>
    </xdr:from>
    <xdr:ext cx="170095" cy="219163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ED047DB7-491B-49F3-A117-51B945025E4B}"/>
            </a:ext>
          </a:extLst>
        </xdr:cNvPr>
        <xdr:cNvSpPr txBox="1"/>
      </xdr:nvSpPr>
      <xdr:spPr>
        <a:xfrm flipH="1">
          <a:off x="2724150" y="6448425"/>
          <a:ext cx="170095" cy="2191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en-US" altLang="ja-JP" sz="1400"/>
            <a:t>Ø</a:t>
          </a:r>
          <a:endParaRPr kumimoji="1" lang="ja-JP" altLang="en-US" sz="1400"/>
        </a:p>
      </xdr:txBody>
    </xdr:sp>
    <xdr:clientData/>
  </xdr:oneCellAnchor>
  <xdr:oneCellAnchor>
    <xdr:from>
      <xdr:col>7</xdr:col>
      <xdr:colOff>38100</xdr:colOff>
      <xdr:row>30</xdr:row>
      <xdr:rowOff>9525</xdr:rowOff>
    </xdr:from>
    <xdr:ext cx="170095" cy="219163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7B162A1E-12BD-48A5-A57E-F46A51FD1E09}"/>
            </a:ext>
          </a:extLst>
        </xdr:cNvPr>
        <xdr:cNvSpPr txBox="1"/>
      </xdr:nvSpPr>
      <xdr:spPr>
        <a:xfrm flipH="1">
          <a:off x="2743200" y="6677025"/>
          <a:ext cx="170095" cy="2191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en-US" altLang="ja-JP" sz="1400"/>
            <a:t>Ø</a:t>
          </a:r>
          <a:endParaRPr kumimoji="1" lang="ja-JP" altLang="en-US" sz="14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595312</xdr:colOff>
      <xdr:row>6</xdr:row>
      <xdr:rowOff>204787</xdr:rowOff>
    </xdr:from>
    <xdr:ext cx="1724638" cy="17511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テキスト ボックス 1">
              <a:extLst>
                <a:ext uri="{FF2B5EF4-FFF2-40B4-BE49-F238E27FC236}">
                  <a16:creationId xmlns:a16="http://schemas.microsoft.com/office/drawing/2014/main" id="{A509DF53-E291-B4A6-D933-582DD3F9C493}"/>
                </a:ext>
              </a:extLst>
            </xdr:cNvPr>
            <xdr:cNvSpPr txBox="1"/>
          </xdr:nvSpPr>
          <xdr:spPr>
            <a:xfrm>
              <a:off x="15244762" y="1633537"/>
              <a:ext cx="1724638" cy="17511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a:fld id="{825F15A7-03F4-43D7-82C5-3E23DA2F108C}" type="mathplaceholder">
                      <a:rPr kumimoji="1" lang="ja-JP" altLang="en-US" sz="1100" i="1">
                        <a:latin typeface="Cambria Math" panose="02040503050406030204" pitchFamily="18" charset="0"/>
                      </a:rPr>
                      <a:t>ここに数式を入力します。</a:t>
                    </a:fld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2" name="テキスト ボックス 1">
              <a:extLst>
                <a:ext uri="{FF2B5EF4-FFF2-40B4-BE49-F238E27FC236}">
                  <a16:creationId xmlns:a16="http://schemas.microsoft.com/office/drawing/2014/main" id="{A509DF53-E291-B4A6-D933-582DD3F9C493}"/>
                </a:ext>
              </a:extLst>
            </xdr:cNvPr>
            <xdr:cNvSpPr txBox="1"/>
          </xdr:nvSpPr>
          <xdr:spPr>
            <a:xfrm>
              <a:off x="15244762" y="1633537"/>
              <a:ext cx="1724638" cy="17511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kumimoji="1" lang="ja-JP" altLang="en-US" sz="1100" i="0">
                  <a:latin typeface="Cambria Math" panose="02040503050406030204" pitchFamily="18" charset="0"/>
                </a:rPr>
                <a:t>"ここに数式を入力します。"</a:t>
              </a:r>
              <a:endParaRPr kumimoji="1" lang="ja-JP" altLang="en-US" sz="1100"/>
            </a:p>
          </xdr:txBody>
        </xdr:sp>
      </mc:Fallback>
    </mc:AlternateContent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357187</xdr:colOff>
      <xdr:row>567</xdr:row>
      <xdr:rowOff>204787</xdr:rowOff>
    </xdr:from>
    <xdr:ext cx="65" cy="17222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2ADD139-F083-CB3A-B9BA-1C3D1EED6673}"/>
            </a:ext>
          </a:extLst>
        </xdr:cNvPr>
        <xdr:cNvSpPr txBox="1"/>
      </xdr:nvSpPr>
      <xdr:spPr>
        <a:xfrm>
          <a:off x="5395912" y="135221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8F5F7-135D-42CD-9242-864079621A0D}">
  <dimension ref="A2:H30"/>
  <sheetViews>
    <sheetView topLeftCell="A13" workbookViewId="0">
      <selection sqref="A1:H1048576"/>
    </sheetView>
  </sheetViews>
  <sheetFormatPr defaultRowHeight="18.75"/>
  <sheetData>
    <row r="2" spans="1:8">
      <c r="C2" t="s">
        <v>36</v>
      </c>
      <c r="D2" t="s">
        <v>37</v>
      </c>
      <c r="E2" t="s">
        <v>38</v>
      </c>
      <c r="F2" t="s">
        <v>42</v>
      </c>
      <c r="G2" t="s">
        <v>47</v>
      </c>
      <c r="H2" t="s">
        <v>45</v>
      </c>
    </row>
    <row r="3" spans="1:8">
      <c r="A3" t="s">
        <v>1</v>
      </c>
      <c r="B3" t="s">
        <v>0</v>
      </c>
      <c r="C3" t="s">
        <v>49</v>
      </c>
      <c r="D3" t="s">
        <v>52</v>
      </c>
      <c r="E3" t="s">
        <v>56</v>
      </c>
      <c r="F3" t="s">
        <v>68</v>
      </c>
      <c r="G3" t="s">
        <v>69</v>
      </c>
      <c r="H3" t="s">
        <v>210</v>
      </c>
    </row>
    <row r="4" spans="1:8">
      <c r="A4" t="s">
        <v>2</v>
      </c>
      <c r="B4" t="s">
        <v>3</v>
      </c>
      <c r="C4">
        <v>720</v>
      </c>
      <c r="D4">
        <v>33.4</v>
      </c>
      <c r="E4">
        <v>98</v>
      </c>
      <c r="F4">
        <v>33.4</v>
      </c>
      <c r="G4">
        <v>10</v>
      </c>
      <c r="H4">
        <v>-9</v>
      </c>
    </row>
    <row r="5" spans="1:8">
      <c r="A5" t="s">
        <v>4</v>
      </c>
      <c r="B5" t="s">
        <v>5</v>
      </c>
      <c r="C5">
        <v>1098</v>
      </c>
      <c r="D5">
        <v>60.5</v>
      </c>
      <c r="E5">
        <v>94.4</v>
      </c>
      <c r="F5">
        <v>48.9</v>
      </c>
      <c r="G5">
        <v>4</v>
      </c>
      <c r="H5">
        <v>10</v>
      </c>
    </row>
    <row r="6" spans="1:8">
      <c r="A6" t="s">
        <v>7</v>
      </c>
      <c r="B6" t="s">
        <v>6</v>
      </c>
      <c r="C6">
        <v>586</v>
      </c>
      <c r="D6" s="2">
        <v>69</v>
      </c>
      <c r="E6">
        <v>95.9</v>
      </c>
      <c r="F6">
        <v>37.4</v>
      </c>
      <c r="G6">
        <v>6</v>
      </c>
      <c r="H6">
        <v>7</v>
      </c>
    </row>
    <row r="7" spans="1:8">
      <c r="A7" t="s">
        <v>8</v>
      </c>
      <c r="B7" t="s">
        <v>9</v>
      </c>
      <c r="C7">
        <v>468</v>
      </c>
      <c r="D7">
        <v>28.5</v>
      </c>
      <c r="E7" s="2">
        <v>95</v>
      </c>
      <c r="F7" s="2">
        <v>14</v>
      </c>
      <c r="G7">
        <v>6</v>
      </c>
      <c r="H7">
        <v>-6</v>
      </c>
    </row>
    <row r="8" spans="1:8">
      <c r="A8" t="s">
        <v>10</v>
      </c>
      <c r="B8" t="s">
        <v>11</v>
      </c>
      <c r="C8">
        <v>590</v>
      </c>
      <c r="D8" s="2">
        <v>22</v>
      </c>
      <c r="E8">
        <v>99.1</v>
      </c>
      <c r="F8" s="2">
        <v>22</v>
      </c>
      <c r="G8">
        <v>9</v>
      </c>
      <c r="H8">
        <v>4</v>
      </c>
    </row>
    <row r="9" spans="1:8">
      <c r="A9" t="s">
        <v>12</v>
      </c>
      <c r="B9" t="s">
        <v>13</v>
      </c>
      <c r="C9">
        <v>983</v>
      </c>
      <c r="D9">
        <v>21.2</v>
      </c>
      <c r="E9">
        <v>96.2</v>
      </c>
      <c r="F9">
        <v>34.799999999999997</v>
      </c>
      <c r="G9">
        <v>5</v>
      </c>
      <c r="H9">
        <v>10</v>
      </c>
    </row>
    <row r="10" spans="1:8">
      <c r="A10" t="s">
        <v>14</v>
      </c>
      <c r="B10" t="s">
        <v>149</v>
      </c>
      <c r="C10">
        <v>795</v>
      </c>
      <c r="D10">
        <v>56.5</v>
      </c>
      <c r="E10" s="2">
        <v>98</v>
      </c>
      <c r="F10">
        <v>40.4</v>
      </c>
      <c r="G10">
        <v>11</v>
      </c>
      <c r="H10">
        <v>-9</v>
      </c>
    </row>
    <row r="11" spans="1:8">
      <c r="A11" t="s">
        <v>15</v>
      </c>
      <c r="B11" t="s">
        <v>16</v>
      </c>
      <c r="C11">
        <v>390</v>
      </c>
      <c r="D11">
        <v>31.1</v>
      </c>
      <c r="E11">
        <v>59.2</v>
      </c>
      <c r="F11">
        <v>28.1</v>
      </c>
      <c r="G11">
        <v>10</v>
      </c>
      <c r="H11">
        <v>-8</v>
      </c>
    </row>
    <row r="12" spans="1:8">
      <c r="A12" t="s">
        <v>17</v>
      </c>
      <c r="B12" t="s">
        <v>18</v>
      </c>
      <c r="C12">
        <v>424</v>
      </c>
      <c r="D12">
        <v>36.299999999999997</v>
      </c>
      <c r="E12" s="2">
        <v>85</v>
      </c>
      <c r="F12">
        <v>21.6</v>
      </c>
      <c r="G12">
        <v>13</v>
      </c>
      <c r="H12">
        <v>-1</v>
      </c>
    </row>
    <row r="13" spans="1:8">
      <c r="A13" t="s">
        <v>19</v>
      </c>
      <c r="B13" t="s">
        <v>20</v>
      </c>
      <c r="C13">
        <v>662</v>
      </c>
      <c r="D13" s="2">
        <v>25</v>
      </c>
      <c r="E13" s="2">
        <v>95</v>
      </c>
      <c r="F13">
        <v>14.5</v>
      </c>
      <c r="G13">
        <v>5</v>
      </c>
      <c r="H13">
        <v>8</v>
      </c>
    </row>
    <row r="14" spans="1:8">
      <c r="A14" t="s">
        <v>21</v>
      </c>
      <c r="B14" t="s">
        <v>22</v>
      </c>
      <c r="C14">
        <v>517</v>
      </c>
      <c r="D14">
        <v>31.4</v>
      </c>
      <c r="E14" s="2">
        <v>72.099999999999994</v>
      </c>
      <c r="F14">
        <v>29.6</v>
      </c>
      <c r="G14">
        <v>9</v>
      </c>
      <c r="H14">
        <v>-9</v>
      </c>
    </row>
    <row r="15" spans="1:8">
      <c r="A15" t="s">
        <v>23</v>
      </c>
      <c r="B15" t="s">
        <v>24</v>
      </c>
      <c r="C15">
        <v>1008</v>
      </c>
      <c r="D15">
        <v>78.8</v>
      </c>
      <c r="E15" s="2">
        <v>99.9</v>
      </c>
      <c r="F15">
        <v>39.299999999999997</v>
      </c>
      <c r="G15">
        <v>2</v>
      </c>
      <c r="H15">
        <v>10</v>
      </c>
    </row>
    <row r="16" spans="1:8">
      <c r="A16" t="s">
        <v>25</v>
      </c>
      <c r="B16" t="s">
        <v>26</v>
      </c>
      <c r="C16">
        <v>350</v>
      </c>
      <c r="D16" s="2">
        <v>37</v>
      </c>
      <c r="E16" s="2">
        <v>76.900000000000006</v>
      </c>
      <c r="F16">
        <v>11.2</v>
      </c>
      <c r="G16">
        <v>21</v>
      </c>
      <c r="H16">
        <v>-6</v>
      </c>
    </row>
    <row r="17" spans="1:8">
      <c r="A17" t="s">
        <v>27</v>
      </c>
      <c r="B17" t="s">
        <v>28</v>
      </c>
      <c r="C17">
        <v>320</v>
      </c>
      <c r="D17">
        <v>15.3</v>
      </c>
      <c r="E17" s="2">
        <v>38</v>
      </c>
      <c r="F17">
        <v>23.1</v>
      </c>
      <c r="G17">
        <v>19</v>
      </c>
      <c r="H17">
        <v>-9</v>
      </c>
    </row>
    <row r="18" spans="1:8">
      <c r="A18" t="s">
        <v>29</v>
      </c>
      <c r="B18" t="s">
        <v>30</v>
      </c>
      <c r="C18">
        <v>331</v>
      </c>
      <c r="D18">
        <v>21.9</v>
      </c>
      <c r="E18" s="2">
        <v>61.8</v>
      </c>
      <c r="F18">
        <v>12.2</v>
      </c>
      <c r="G18">
        <v>7</v>
      </c>
      <c r="H18">
        <v>-4</v>
      </c>
    </row>
    <row r="19" spans="1:8">
      <c r="A19" t="s">
        <v>31</v>
      </c>
      <c r="B19" t="s">
        <v>32</v>
      </c>
      <c r="C19">
        <v>367</v>
      </c>
      <c r="D19" s="2">
        <v>43</v>
      </c>
      <c r="E19" s="2">
        <v>55.6</v>
      </c>
      <c r="F19">
        <v>25.5</v>
      </c>
      <c r="G19">
        <v>12</v>
      </c>
      <c r="H19">
        <v>-8</v>
      </c>
    </row>
    <row r="20" spans="1:8">
      <c r="A20" t="s">
        <v>33</v>
      </c>
      <c r="B20" t="s">
        <v>34</v>
      </c>
      <c r="C20">
        <v>897</v>
      </c>
      <c r="D20" s="2">
        <v>34</v>
      </c>
      <c r="E20" s="2">
        <v>99.9</v>
      </c>
      <c r="F20">
        <v>32.299999999999997</v>
      </c>
      <c r="G20">
        <v>6</v>
      </c>
      <c r="H20">
        <v>10</v>
      </c>
    </row>
    <row r="21" spans="1:8">
      <c r="A21" t="s">
        <v>35</v>
      </c>
      <c r="B21" t="s">
        <v>150</v>
      </c>
      <c r="C21">
        <v>1034</v>
      </c>
      <c r="D21" s="2">
        <v>74</v>
      </c>
      <c r="E21" s="2">
        <v>99.9</v>
      </c>
      <c r="F21">
        <v>49.9</v>
      </c>
      <c r="G21">
        <v>4</v>
      </c>
      <c r="H21">
        <v>10</v>
      </c>
    </row>
    <row r="23" spans="1:8">
      <c r="A23" t="s">
        <v>39</v>
      </c>
    </row>
    <row r="24" spans="1:8">
      <c r="A24" t="s">
        <v>40</v>
      </c>
    </row>
    <row r="25" spans="1:8">
      <c r="A25" t="s">
        <v>41</v>
      </c>
    </row>
    <row r="26" spans="1:8">
      <c r="A26" t="s">
        <v>43</v>
      </c>
    </row>
    <row r="27" spans="1:8">
      <c r="A27" t="s">
        <v>225</v>
      </c>
    </row>
    <row r="28" spans="1:8">
      <c r="A28" t="s">
        <v>44</v>
      </c>
    </row>
    <row r="30" spans="1:8">
      <c r="A30" t="s">
        <v>72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854F2-EB68-4E07-BCB8-56EB98FB50D2}">
  <dimension ref="A2:AI23"/>
  <sheetViews>
    <sheetView topLeftCell="X13" workbookViewId="0">
      <selection activeCell="AI3" sqref="AI3:AI21"/>
    </sheetView>
  </sheetViews>
  <sheetFormatPr defaultRowHeight="18.75"/>
  <cols>
    <col min="36" max="36" width="14.25" bestFit="1" customWidth="1"/>
  </cols>
  <sheetData>
    <row r="2" spans="1:35">
      <c r="C2" t="s">
        <v>36</v>
      </c>
      <c r="D2" t="s">
        <v>37</v>
      </c>
      <c r="E2" t="s">
        <v>38</v>
      </c>
      <c r="F2" t="s">
        <v>42</v>
      </c>
      <c r="G2" t="s">
        <v>47</v>
      </c>
      <c r="H2" t="s">
        <v>45</v>
      </c>
      <c r="L2" t="s">
        <v>73</v>
      </c>
      <c r="M2" t="s">
        <v>74</v>
      </c>
      <c r="N2" t="s">
        <v>75</v>
      </c>
      <c r="O2" t="s">
        <v>76</v>
      </c>
      <c r="P2" t="s">
        <v>46</v>
      </c>
      <c r="Q2" t="s">
        <v>45</v>
      </c>
      <c r="U2" t="s">
        <v>73</v>
      </c>
      <c r="V2" t="s">
        <v>74</v>
      </c>
      <c r="W2" t="s">
        <v>75</v>
      </c>
      <c r="X2" t="s">
        <v>76</v>
      </c>
      <c r="Y2" t="s">
        <v>46</v>
      </c>
      <c r="Z2" t="s">
        <v>45</v>
      </c>
      <c r="AD2" t="s">
        <v>73</v>
      </c>
      <c r="AE2" t="s">
        <v>74</v>
      </c>
      <c r="AF2" t="s">
        <v>75</v>
      </c>
      <c r="AG2" t="s">
        <v>76</v>
      </c>
      <c r="AH2" t="s">
        <v>46</v>
      </c>
      <c r="AI2" t="s">
        <v>45</v>
      </c>
    </row>
    <row r="3" spans="1:35">
      <c r="A3" t="s">
        <v>1</v>
      </c>
      <c r="B3" t="s">
        <v>0</v>
      </c>
      <c r="C3" t="s">
        <v>49</v>
      </c>
      <c r="D3" t="s">
        <v>52</v>
      </c>
      <c r="E3" t="s">
        <v>56</v>
      </c>
      <c r="F3" t="s">
        <v>68</v>
      </c>
      <c r="G3" t="s">
        <v>69</v>
      </c>
      <c r="H3" t="s">
        <v>210</v>
      </c>
      <c r="J3" t="s">
        <v>77</v>
      </c>
      <c r="K3" t="s">
        <v>78</v>
      </c>
      <c r="L3" t="s">
        <v>48</v>
      </c>
      <c r="M3" t="s">
        <v>51</v>
      </c>
      <c r="N3" t="s">
        <v>54</v>
      </c>
      <c r="O3" t="s">
        <v>67</v>
      </c>
      <c r="P3" t="s">
        <v>50</v>
      </c>
      <c r="Q3" t="s">
        <v>224</v>
      </c>
      <c r="S3" t="s">
        <v>77</v>
      </c>
      <c r="T3" t="s">
        <v>78</v>
      </c>
      <c r="U3" t="s">
        <v>48</v>
      </c>
      <c r="V3" t="s">
        <v>51</v>
      </c>
      <c r="W3" t="s">
        <v>54</v>
      </c>
      <c r="X3" t="s">
        <v>67</v>
      </c>
      <c r="Y3" t="s">
        <v>50</v>
      </c>
      <c r="Z3" t="s">
        <v>224</v>
      </c>
      <c r="AB3" t="s">
        <v>77</v>
      </c>
      <c r="AC3" t="s">
        <v>78</v>
      </c>
      <c r="AD3" t="s">
        <v>48</v>
      </c>
      <c r="AE3" t="s">
        <v>51</v>
      </c>
      <c r="AF3" t="s">
        <v>54</v>
      </c>
      <c r="AG3" t="s">
        <v>67</v>
      </c>
      <c r="AH3" t="s">
        <v>50</v>
      </c>
      <c r="AI3" t="s">
        <v>224</v>
      </c>
    </row>
    <row r="4" spans="1:35">
      <c r="A4" t="s">
        <v>2</v>
      </c>
      <c r="B4" t="s">
        <v>3</v>
      </c>
      <c r="C4">
        <v>720</v>
      </c>
      <c r="D4">
        <v>33.4</v>
      </c>
      <c r="E4">
        <v>98</v>
      </c>
      <c r="F4">
        <v>33.4</v>
      </c>
      <c r="G4">
        <v>10</v>
      </c>
      <c r="H4">
        <v>-9</v>
      </c>
      <c r="I4" s="15" t="s">
        <v>441</v>
      </c>
      <c r="J4" t="s">
        <v>79</v>
      </c>
      <c r="K4" t="s">
        <v>80</v>
      </c>
      <c r="L4">
        <f>+C4-C$22</f>
        <v>78.888888888888914</v>
      </c>
      <c r="M4">
        <f t="shared" ref="M4:M21" si="0">+D4-D$22</f>
        <v>-6.5388888888888914</v>
      </c>
      <c r="N4">
        <f t="shared" ref="N4:N21" si="1">+E4-E$22</f>
        <v>13.561111111111089</v>
      </c>
      <c r="O4">
        <f t="shared" ref="O4:O21" si="2">+F4-F$22</f>
        <v>4.6111111111111072</v>
      </c>
      <c r="P4">
        <f t="shared" ref="P4:P21" si="3">+G4-G$22</f>
        <v>1.1666666666666661</v>
      </c>
      <c r="Q4">
        <f t="shared" ref="Q4:Q21" si="4">+H4-H$22</f>
        <v>-9</v>
      </c>
      <c r="R4" t="s">
        <v>442</v>
      </c>
      <c r="S4" t="s">
        <v>79</v>
      </c>
      <c r="T4" t="s">
        <v>80</v>
      </c>
      <c r="U4">
        <f>+L4/C$23</f>
        <v>0.30168775381346236</v>
      </c>
      <c r="V4">
        <f t="shared" ref="V4:V21" si="5">+M4/D$23</f>
        <v>-0.34592177620546155</v>
      </c>
      <c r="W4">
        <f t="shared" ref="W4:W21" si="6">+N4/E$23</f>
        <v>0.72840437425903204</v>
      </c>
      <c r="X4">
        <f t="shared" ref="X4:X21" si="7">+O4/F$23</f>
        <v>0.40026582433781538</v>
      </c>
      <c r="Y4">
        <f t="shared" ref="Y4:Y21" si="8">+P4/G$23</f>
        <v>0.23691410519784434</v>
      </c>
      <c r="Z4">
        <f t="shared" ref="Z4:Z21" si="9">+Q4/H$23</f>
        <v>-1.1163126113028761</v>
      </c>
      <c r="AA4" s="15" t="s">
        <v>443</v>
      </c>
      <c r="AB4" t="s">
        <v>79</v>
      </c>
      <c r="AC4" t="s">
        <v>80</v>
      </c>
      <c r="AD4">
        <v>0.30168775381346236</v>
      </c>
      <c r="AE4">
        <v>-0.34592177620546155</v>
      </c>
      <c r="AF4">
        <v>0.72840437425903204</v>
      </c>
      <c r="AG4">
        <v>0.40026582433781538</v>
      </c>
      <c r="AH4">
        <f>+Y4*(-1)</f>
        <v>-0.23691410519784434</v>
      </c>
      <c r="AI4">
        <v>-1.1163126113028761</v>
      </c>
    </row>
    <row r="5" spans="1:35">
      <c r="A5" t="s">
        <v>4</v>
      </c>
      <c r="B5" t="s">
        <v>5</v>
      </c>
      <c r="C5">
        <v>1098</v>
      </c>
      <c r="D5">
        <v>60.5</v>
      </c>
      <c r="E5">
        <v>94.4</v>
      </c>
      <c r="F5">
        <v>48.9</v>
      </c>
      <c r="G5">
        <v>4</v>
      </c>
      <c r="H5">
        <v>10</v>
      </c>
      <c r="J5" t="s">
        <v>81</v>
      </c>
      <c r="K5" t="s">
        <v>82</v>
      </c>
      <c r="L5">
        <f t="shared" ref="L5:L21" si="10">+C5-C$22</f>
        <v>456.88888888888891</v>
      </c>
      <c r="M5">
        <f t="shared" si="0"/>
        <v>20.56111111111111</v>
      </c>
      <c r="N5">
        <f t="shared" si="1"/>
        <v>9.9611111111110944</v>
      </c>
      <c r="O5">
        <f t="shared" si="2"/>
        <v>20.111111111111107</v>
      </c>
      <c r="P5">
        <f t="shared" si="3"/>
        <v>-4.8333333333333339</v>
      </c>
      <c r="Q5">
        <f t="shared" si="4"/>
        <v>10</v>
      </c>
      <c r="S5" t="s">
        <v>81</v>
      </c>
      <c r="T5" t="s">
        <v>82</v>
      </c>
      <c r="U5">
        <f t="shared" ref="U5:U21" si="11">+L5/C$23</f>
        <v>1.747239498142193</v>
      </c>
      <c r="V5">
        <f t="shared" si="5"/>
        <v>1.0877285418321263</v>
      </c>
      <c r="W5">
        <f t="shared" si="6"/>
        <v>0.53503852644262373</v>
      </c>
      <c r="X5">
        <f t="shared" si="7"/>
        <v>1.7457376916902321</v>
      </c>
      <c r="Y5">
        <f t="shared" si="8"/>
        <v>-0.98150129296249866</v>
      </c>
      <c r="Z5">
        <f t="shared" si="9"/>
        <v>1.2403473458920846</v>
      </c>
      <c r="AB5" t="s">
        <v>81</v>
      </c>
      <c r="AC5" t="s">
        <v>82</v>
      </c>
      <c r="AD5">
        <v>1.747239498142193</v>
      </c>
      <c r="AE5">
        <v>1.0877285418321263</v>
      </c>
      <c r="AF5">
        <v>0.53503852644262373</v>
      </c>
      <c r="AG5">
        <v>1.7457376916902321</v>
      </c>
      <c r="AH5">
        <f t="shared" ref="AH5:AH20" si="12">+Y5*(-1)</f>
        <v>0.98150129296249866</v>
      </c>
      <c r="AI5">
        <v>1.2403473458920846</v>
      </c>
    </row>
    <row r="6" spans="1:35">
      <c r="A6" t="s">
        <v>7</v>
      </c>
      <c r="B6" t="s">
        <v>6</v>
      </c>
      <c r="C6">
        <v>586</v>
      </c>
      <c r="D6" s="2">
        <v>69</v>
      </c>
      <c r="E6">
        <v>95.9</v>
      </c>
      <c r="F6">
        <v>37.4</v>
      </c>
      <c r="G6">
        <v>6</v>
      </c>
      <c r="H6">
        <v>7</v>
      </c>
      <c r="J6" t="s">
        <v>83</v>
      </c>
      <c r="K6" t="s">
        <v>57</v>
      </c>
      <c r="L6">
        <f t="shared" si="10"/>
        <v>-55.111111111111086</v>
      </c>
      <c r="M6">
        <f t="shared" si="0"/>
        <v>29.06111111111111</v>
      </c>
      <c r="N6">
        <f t="shared" si="1"/>
        <v>11.461111111111094</v>
      </c>
      <c r="O6">
        <f t="shared" si="2"/>
        <v>8.6111111111111072</v>
      </c>
      <c r="P6">
        <f t="shared" si="3"/>
        <v>-2.8333333333333339</v>
      </c>
      <c r="Q6">
        <f t="shared" si="4"/>
        <v>7</v>
      </c>
      <c r="S6" t="s">
        <v>83</v>
      </c>
      <c r="T6" t="s">
        <v>57</v>
      </c>
      <c r="U6">
        <f t="shared" si="11"/>
        <v>-0.21075651534010878</v>
      </c>
      <c r="V6">
        <f t="shared" si="5"/>
        <v>1.537397460773805</v>
      </c>
      <c r="W6">
        <f t="shared" si="6"/>
        <v>0.6156076296994607</v>
      </c>
      <c r="X6">
        <f t="shared" si="7"/>
        <v>0.74748437075134222</v>
      </c>
      <c r="Y6">
        <f t="shared" si="8"/>
        <v>-0.57536282690905094</v>
      </c>
      <c r="Z6">
        <f t="shared" si="9"/>
        <v>0.8682431421244593</v>
      </c>
      <c r="AB6" t="s">
        <v>83</v>
      </c>
      <c r="AC6" t="s">
        <v>57</v>
      </c>
      <c r="AD6">
        <v>-0.21075651534010878</v>
      </c>
      <c r="AE6">
        <v>1.537397460773805</v>
      </c>
      <c r="AF6">
        <v>0.6156076296994607</v>
      </c>
      <c r="AG6">
        <v>0.74748437075134222</v>
      </c>
      <c r="AH6">
        <f t="shared" si="12"/>
        <v>0.57536282690905094</v>
      </c>
      <c r="AI6">
        <v>0.8682431421244593</v>
      </c>
    </row>
    <row r="7" spans="1:35">
      <c r="A7" t="s">
        <v>8</v>
      </c>
      <c r="B7" t="s">
        <v>9</v>
      </c>
      <c r="C7">
        <v>468</v>
      </c>
      <c r="D7">
        <v>28.5</v>
      </c>
      <c r="E7" s="2">
        <v>95</v>
      </c>
      <c r="F7" s="2">
        <v>14</v>
      </c>
      <c r="G7">
        <v>6</v>
      </c>
      <c r="H7">
        <v>-6</v>
      </c>
      <c r="J7" t="s">
        <v>84</v>
      </c>
      <c r="K7" t="s">
        <v>58</v>
      </c>
      <c r="L7">
        <f t="shared" si="10"/>
        <v>-173.11111111111109</v>
      </c>
      <c r="M7">
        <f t="shared" si="0"/>
        <v>-11.43888888888889</v>
      </c>
      <c r="N7">
        <f t="shared" si="1"/>
        <v>10.561111111111089</v>
      </c>
      <c r="O7">
        <f t="shared" si="2"/>
        <v>-14.788888888888891</v>
      </c>
      <c r="P7">
        <f t="shared" si="3"/>
        <v>-2.8333333333333339</v>
      </c>
      <c r="Q7">
        <f t="shared" si="4"/>
        <v>-6</v>
      </c>
      <c r="S7" t="s">
        <v>84</v>
      </c>
      <c r="T7" t="s">
        <v>58</v>
      </c>
      <c r="U7">
        <f t="shared" si="11"/>
        <v>-0.66201340907235795</v>
      </c>
      <c r="V7">
        <f t="shared" si="5"/>
        <v>-0.60514268241889979</v>
      </c>
      <c r="W7">
        <f t="shared" si="6"/>
        <v>0.56726616774535821</v>
      </c>
      <c r="X7">
        <f t="shared" si="7"/>
        <v>-1.28374412576779</v>
      </c>
      <c r="Y7">
        <f t="shared" si="8"/>
        <v>-0.57536282690905094</v>
      </c>
      <c r="Z7">
        <f t="shared" si="9"/>
        <v>-0.74420840753525075</v>
      </c>
      <c r="AB7" t="s">
        <v>84</v>
      </c>
      <c r="AC7" t="s">
        <v>58</v>
      </c>
      <c r="AD7">
        <v>-0.66201340907235795</v>
      </c>
      <c r="AE7">
        <v>-0.60514268241889979</v>
      </c>
      <c r="AF7">
        <v>0.56726616774535821</v>
      </c>
      <c r="AG7">
        <v>-1.28374412576779</v>
      </c>
      <c r="AH7">
        <f t="shared" si="12"/>
        <v>0.57536282690905094</v>
      </c>
      <c r="AI7">
        <v>-0.74420840753525075</v>
      </c>
    </row>
    <row r="8" spans="1:35">
      <c r="A8" t="s">
        <v>10</v>
      </c>
      <c r="B8" t="s">
        <v>11</v>
      </c>
      <c r="C8">
        <v>590</v>
      </c>
      <c r="D8" s="2">
        <v>22</v>
      </c>
      <c r="E8">
        <v>99.1</v>
      </c>
      <c r="F8" s="2">
        <v>22</v>
      </c>
      <c r="G8">
        <v>9</v>
      </c>
      <c r="H8">
        <v>4</v>
      </c>
      <c r="J8" t="s">
        <v>85</v>
      </c>
      <c r="K8" t="s">
        <v>59</v>
      </c>
      <c r="L8">
        <f t="shared" si="10"/>
        <v>-51.111111111111086</v>
      </c>
      <c r="M8">
        <f t="shared" si="0"/>
        <v>-17.93888888888889</v>
      </c>
      <c r="N8">
        <f t="shared" si="1"/>
        <v>14.661111111111083</v>
      </c>
      <c r="O8">
        <f t="shared" si="2"/>
        <v>-6.7888888888888914</v>
      </c>
      <c r="P8">
        <f t="shared" si="3"/>
        <v>0.16666666666666607</v>
      </c>
      <c r="Q8">
        <f t="shared" si="4"/>
        <v>4</v>
      </c>
      <c r="S8" t="s">
        <v>85</v>
      </c>
      <c r="T8" t="s">
        <v>59</v>
      </c>
      <c r="U8">
        <f t="shared" si="11"/>
        <v>-0.19545967148477827</v>
      </c>
      <c r="V8">
        <f t="shared" si="5"/>
        <v>-0.94900714984488954</v>
      </c>
      <c r="W8">
        <f t="shared" si="6"/>
        <v>0.78748838331404558</v>
      </c>
      <c r="X8">
        <f t="shared" si="7"/>
        <v>-0.58930703294073616</v>
      </c>
      <c r="Y8">
        <f t="shared" si="8"/>
        <v>3.3844872171120519E-2</v>
      </c>
      <c r="Z8">
        <f t="shared" si="9"/>
        <v>0.49613893835683387</v>
      </c>
      <c r="AB8" t="s">
        <v>85</v>
      </c>
      <c r="AC8" t="s">
        <v>59</v>
      </c>
      <c r="AD8">
        <v>-0.19545967148477827</v>
      </c>
      <c r="AE8">
        <v>-0.94900714984488954</v>
      </c>
      <c r="AF8">
        <v>0.78748838331404558</v>
      </c>
      <c r="AG8">
        <v>-0.58930703294073616</v>
      </c>
      <c r="AH8">
        <f t="shared" si="12"/>
        <v>-3.3844872171120519E-2</v>
      </c>
      <c r="AI8">
        <v>0.49613893835683387</v>
      </c>
    </row>
    <row r="9" spans="1:35">
      <c r="A9" t="s">
        <v>12</v>
      </c>
      <c r="B9" t="s">
        <v>13</v>
      </c>
      <c r="C9">
        <v>983</v>
      </c>
      <c r="D9">
        <v>21.2</v>
      </c>
      <c r="E9">
        <v>96.2</v>
      </c>
      <c r="F9">
        <v>34.799999999999997</v>
      </c>
      <c r="G9">
        <v>5</v>
      </c>
      <c r="H9">
        <v>10</v>
      </c>
      <c r="J9" t="s">
        <v>86</v>
      </c>
      <c r="K9" t="s">
        <v>60</v>
      </c>
      <c r="L9">
        <f t="shared" si="10"/>
        <v>341.88888888888891</v>
      </c>
      <c r="M9">
        <f t="shared" si="0"/>
        <v>-18.738888888888891</v>
      </c>
      <c r="N9">
        <f t="shared" si="1"/>
        <v>11.761111111111092</v>
      </c>
      <c r="O9">
        <f t="shared" si="2"/>
        <v>6.0111111111111057</v>
      </c>
      <c r="P9">
        <f t="shared" si="3"/>
        <v>-3.8333333333333339</v>
      </c>
      <c r="Q9">
        <f t="shared" si="4"/>
        <v>10</v>
      </c>
      <c r="S9" t="s">
        <v>86</v>
      </c>
      <c r="T9" t="s">
        <v>60</v>
      </c>
      <c r="U9">
        <f t="shared" si="11"/>
        <v>1.3074552373014416</v>
      </c>
      <c r="V9">
        <f t="shared" si="5"/>
        <v>-0.99132893045116521</v>
      </c>
      <c r="W9">
        <f t="shared" si="6"/>
        <v>0.63172145035082794</v>
      </c>
      <c r="X9">
        <f t="shared" si="7"/>
        <v>0.52179231558254968</v>
      </c>
      <c r="Y9">
        <f t="shared" si="8"/>
        <v>-0.7784320599357748</v>
      </c>
      <c r="Z9">
        <f t="shared" si="9"/>
        <v>1.2403473458920846</v>
      </c>
      <c r="AB9" t="s">
        <v>86</v>
      </c>
      <c r="AC9" t="s">
        <v>60</v>
      </c>
      <c r="AD9">
        <v>1.3074552373014416</v>
      </c>
      <c r="AE9">
        <v>-0.99132893045116521</v>
      </c>
      <c r="AF9">
        <v>0.63172145035082794</v>
      </c>
      <c r="AG9">
        <v>0.52179231558254968</v>
      </c>
      <c r="AH9">
        <f t="shared" si="12"/>
        <v>0.7784320599357748</v>
      </c>
      <c r="AI9">
        <v>1.2403473458920846</v>
      </c>
    </row>
    <row r="10" spans="1:35">
      <c r="A10" t="s">
        <v>14</v>
      </c>
      <c r="B10" t="s">
        <v>149</v>
      </c>
      <c r="C10">
        <v>795</v>
      </c>
      <c r="D10">
        <v>56.5</v>
      </c>
      <c r="E10" s="2">
        <v>98</v>
      </c>
      <c r="F10">
        <v>40.4</v>
      </c>
      <c r="G10">
        <v>11</v>
      </c>
      <c r="H10">
        <v>-9</v>
      </c>
      <c r="J10" t="s">
        <v>87</v>
      </c>
      <c r="K10" t="s">
        <v>153</v>
      </c>
      <c r="L10">
        <f t="shared" si="10"/>
        <v>153.88888888888891</v>
      </c>
      <c r="M10">
        <f t="shared" si="0"/>
        <v>16.56111111111111</v>
      </c>
      <c r="N10">
        <f t="shared" si="1"/>
        <v>13.561111111111089</v>
      </c>
      <c r="O10">
        <f t="shared" si="2"/>
        <v>11.611111111111107</v>
      </c>
      <c r="P10">
        <f t="shared" si="3"/>
        <v>2.1666666666666661</v>
      </c>
      <c r="Q10">
        <f t="shared" si="4"/>
        <v>-9</v>
      </c>
      <c r="S10" t="s">
        <v>87</v>
      </c>
      <c r="T10" t="s">
        <v>153</v>
      </c>
      <c r="U10">
        <f t="shared" si="11"/>
        <v>0.58850357610090887</v>
      </c>
      <c r="V10">
        <f t="shared" si="5"/>
        <v>0.87611963880074795</v>
      </c>
      <c r="W10">
        <f t="shared" si="6"/>
        <v>0.72840437425903204</v>
      </c>
      <c r="X10">
        <f t="shared" si="7"/>
        <v>1.0078982805614873</v>
      </c>
      <c r="Y10">
        <f t="shared" si="8"/>
        <v>0.43998333822456814</v>
      </c>
      <c r="Z10">
        <f t="shared" si="9"/>
        <v>-1.1163126113028761</v>
      </c>
      <c r="AB10" t="s">
        <v>87</v>
      </c>
      <c r="AC10" t="s">
        <v>153</v>
      </c>
      <c r="AD10">
        <v>0.58850357610090887</v>
      </c>
      <c r="AE10">
        <v>0.87611963880074795</v>
      </c>
      <c r="AF10">
        <v>0.72840437425903204</v>
      </c>
      <c r="AG10">
        <v>1.0078982805614873</v>
      </c>
      <c r="AH10">
        <f t="shared" si="12"/>
        <v>-0.43998333822456814</v>
      </c>
      <c r="AI10">
        <v>-1.1163126113028761</v>
      </c>
    </row>
    <row r="11" spans="1:35">
      <c r="A11" t="s">
        <v>15</v>
      </c>
      <c r="B11" t="s">
        <v>16</v>
      </c>
      <c r="C11">
        <v>390</v>
      </c>
      <c r="D11">
        <v>31.1</v>
      </c>
      <c r="E11">
        <v>59.2</v>
      </c>
      <c r="F11">
        <v>28.1</v>
      </c>
      <c r="G11">
        <v>10</v>
      </c>
      <c r="H11">
        <v>-8</v>
      </c>
      <c r="J11" t="s">
        <v>88</v>
      </c>
      <c r="K11" t="s">
        <v>62</v>
      </c>
      <c r="L11">
        <f t="shared" si="10"/>
        <v>-251.11111111111109</v>
      </c>
      <c r="M11">
        <f t="shared" si="0"/>
        <v>-8.8388888888888886</v>
      </c>
      <c r="N11">
        <f t="shared" si="1"/>
        <v>-25.238888888888908</v>
      </c>
      <c r="O11">
        <f t="shared" si="2"/>
        <v>-0.68888888888888999</v>
      </c>
      <c r="P11">
        <f t="shared" si="3"/>
        <v>1.1666666666666661</v>
      </c>
      <c r="Q11">
        <f t="shared" si="4"/>
        <v>-8</v>
      </c>
      <c r="S11" t="s">
        <v>88</v>
      </c>
      <c r="T11" t="s">
        <v>62</v>
      </c>
      <c r="U11">
        <f t="shared" si="11"/>
        <v>-0.96030186425130237</v>
      </c>
      <c r="V11">
        <f t="shared" si="5"/>
        <v>-0.46759689544850386</v>
      </c>
      <c r="W11">
        <f t="shared" si="6"/>
        <v>-1.3556497633178168</v>
      </c>
      <c r="X11">
        <f t="shared" si="7"/>
        <v>-5.9798749660107502E-2</v>
      </c>
      <c r="Y11">
        <f t="shared" si="8"/>
        <v>0.23691410519784434</v>
      </c>
      <c r="Z11">
        <f t="shared" si="9"/>
        <v>-0.99227787671366774</v>
      </c>
      <c r="AB11" t="s">
        <v>88</v>
      </c>
      <c r="AC11" t="s">
        <v>62</v>
      </c>
      <c r="AD11">
        <v>-0.96030186425130237</v>
      </c>
      <c r="AE11">
        <v>-0.46759689544850386</v>
      </c>
      <c r="AF11">
        <v>-1.3556497633178168</v>
      </c>
      <c r="AG11">
        <v>-5.9798749660107502E-2</v>
      </c>
      <c r="AH11">
        <f t="shared" si="12"/>
        <v>-0.23691410519784434</v>
      </c>
      <c r="AI11">
        <v>-0.99227787671366774</v>
      </c>
    </row>
    <row r="12" spans="1:35">
      <c r="A12" t="s">
        <v>17</v>
      </c>
      <c r="B12" t="s">
        <v>18</v>
      </c>
      <c r="C12">
        <v>424</v>
      </c>
      <c r="D12">
        <v>36.299999999999997</v>
      </c>
      <c r="E12" s="2">
        <v>85</v>
      </c>
      <c r="F12">
        <v>21.6</v>
      </c>
      <c r="G12">
        <v>13</v>
      </c>
      <c r="H12">
        <v>-1</v>
      </c>
      <c r="J12" t="s">
        <v>89</v>
      </c>
      <c r="K12" t="s">
        <v>63</v>
      </c>
      <c r="L12">
        <f t="shared" si="10"/>
        <v>-217.11111111111109</v>
      </c>
      <c r="M12">
        <f t="shared" si="0"/>
        <v>-3.6388888888888928</v>
      </c>
      <c r="N12">
        <f t="shared" si="1"/>
        <v>0.56111111111108869</v>
      </c>
      <c r="O12">
        <f t="shared" si="2"/>
        <v>-7.18888888888889</v>
      </c>
      <c r="P12">
        <f t="shared" si="3"/>
        <v>4.1666666666666661</v>
      </c>
      <c r="Q12">
        <f t="shared" si="4"/>
        <v>-1</v>
      </c>
      <c r="S12" t="s">
        <v>89</v>
      </c>
      <c r="T12" t="s">
        <v>63</v>
      </c>
      <c r="U12">
        <f t="shared" si="11"/>
        <v>-0.83027869148099331</v>
      </c>
      <c r="V12">
        <f t="shared" si="5"/>
        <v>-0.19250532150771238</v>
      </c>
      <c r="W12">
        <f t="shared" si="6"/>
        <v>3.0138812699778542E-2</v>
      </c>
      <c r="X12">
        <f t="shared" si="7"/>
        <v>-0.62402888758208863</v>
      </c>
      <c r="Y12">
        <f t="shared" si="8"/>
        <v>0.84612180427801587</v>
      </c>
      <c r="Z12">
        <f t="shared" si="9"/>
        <v>-0.12403473458920847</v>
      </c>
      <c r="AB12" t="s">
        <v>89</v>
      </c>
      <c r="AC12" t="s">
        <v>63</v>
      </c>
      <c r="AD12">
        <v>-0.83027869148099331</v>
      </c>
      <c r="AE12">
        <v>-0.19250532150771238</v>
      </c>
      <c r="AF12">
        <v>3.0138812699778542E-2</v>
      </c>
      <c r="AG12">
        <v>-0.62402888758208863</v>
      </c>
      <c r="AH12">
        <f t="shared" si="12"/>
        <v>-0.84612180427801587</v>
      </c>
      <c r="AI12">
        <v>-0.12403473458920847</v>
      </c>
    </row>
    <row r="13" spans="1:35">
      <c r="A13" t="s">
        <v>19</v>
      </c>
      <c r="B13" t="s">
        <v>20</v>
      </c>
      <c r="C13">
        <v>662</v>
      </c>
      <c r="D13" s="2">
        <v>25</v>
      </c>
      <c r="E13" s="2">
        <v>95</v>
      </c>
      <c r="F13">
        <v>14.5</v>
      </c>
      <c r="G13">
        <v>5</v>
      </c>
      <c r="H13">
        <v>8</v>
      </c>
      <c r="J13" t="s">
        <v>90</v>
      </c>
      <c r="K13" t="s">
        <v>64</v>
      </c>
      <c r="L13">
        <f t="shared" si="10"/>
        <v>20.888888888888914</v>
      </c>
      <c r="M13">
        <f t="shared" si="0"/>
        <v>-14.93888888888889</v>
      </c>
      <c r="N13">
        <f t="shared" si="1"/>
        <v>10.561111111111089</v>
      </c>
      <c r="O13">
        <f t="shared" si="2"/>
        <v>-14.288888888888891</v>
      </c>
      <c r="P13">
        <f t="shared" si="3"/>
        <v>-3.8333333333333339</v>
      </c>
      <c r="Q13">
        <f t="shared" si="4"/>
        <v>8</v>
      </c>
      <c r="S13" t="s">
        <v>90</v>
      </c>
      <c r="T13" t="s">
        <v>64</v>
      </c>
      <c r="U13">
        <f t="shared" si="11"/>
        <v>7.988351791117039E-2</v>
      </c>
      <c r="V13">
        <f t="shared" si="5"/>
        <v>-0.79030047257135583</v>
      </c>
      <c r="W13">
        <f t="shared" si="6"/>
        <v>0.56726616774535821</v>
      </c>
      <c r="X13">
        <f t="shared" si="7"/>
        <v>-1.240341807466099</v>
      </c>
      <c r="Y13">
        <f t="shared" si="8"/>
        <v>-0.7784320599357748</v>
      </c>
      <c r="Z13">
        <f t="shared" si="9"/>
        <v>0.99227787671366774</v>
      </c>
      <c r="AB13" t="s">
        <v>90</v>
      </c>
      <c r="AC13" t="s">
        <v>64</v>
      </c>
      <c r="AD13">
        <v>7.988351791117039E-2</v>
      </c>
      <c r="AE13">
        <v>-0.79030047257135583</v>
      </c>
      <c r="AF13">
        <v>0.56726616774535821</v>
      </c>
      <c r="AG13">
        <v>-1.240341807466099</v>
      </c>
      <c r="AH13">
        <f t="shared" si="12"/>
        <v>0.7784320599357748</v>
      </c>
      <c r="AI13">
        <v>0.99227787671366774</v>
      </c>
    </row>
    <row r="14" spans="1:35">
      <c r="A14" t="s">
        <v>21</v>
      </c>
      <c r="B14" t="s">
        <v>22</v>
      </c>
      <c r="C14">
        <v>517</v>
      </c>
      <c r="D14">
        <v>31.4</v>
      </c>
      <c r="E14" s="2">
        <v>72.099999999999994</v>
      </c>
      <c r="F14">
        <v>29.6</v>
      </c>
      <c r="G14">
        <v>9</v>
      </c>
      <c r="H14">
        <v>-9</v>
      </c>
      <c r="J14" t="s">
        <v>91</v>
      </c>
      <c r="K14" t="s">
        <v>65</v>
      </c>
      <c r="L14">
        <f t="shared" si="10"/>
        <v>-124.11111111111109</v>
      </c>
      <c r="M14">
        <f t="shared" si="0"/>
        <v>-8.5388888888888914</v>
      </c>
      <c r="N14">
        <f t="shared" si="1"/>
        <v>-12.338888888888917</v>
      </c>
      <c r="O14">
        <f t="shared" si="2"/>
        <v>0.81111111111111001</v>
      </c>
      <c r="P14">
        <f t="shared" si="3"/>
        <v>0.16666666666666607</v>
      </c>
      <c r="Q14">
        <f t="shared" si="4"/>
        <v>-9</v>
      </c>
      <c r="S14" t="s">
        <v>91</v>
      </c>
      <c r="T14" t="s">
        <v>65</v>
      </c>
      <c r="U14">
        <f t="shared" si="11"/>
        <v>-0.4746270718445596</v>
      </c>
      <c r="V14">
        <f t="shared" si="5"/>
        <v>-0.45172622772115067</v>
      </c>
      <c r="W14">
        <f t="shared" si="6"/>
        <v>-0.66275547530901946</v>
      </c>
      <c r="X14">
        <f t="shared" si="7"/>
        <v>7.0408205244965077E-2</v>
      </c>
      <c r="Y14">
        <f t="shared" si="8"/>
        <v>3.3844872171120519E-2</v>
      </c>
      <c r="Z14">
        <f t="shared" si="9"/>
        <v>-1.1163126113028761</v>
      </c>
      <c r="AB14" t="s">
        <v>91</v>
      </c>
      <c r="AC14" t="s">
        <v>65</v>
      </c>
      <c r="AD14">
        <v>-0.4746270718445596</v>
      </c>
      <c r="AE14">
        <v>-0.45172622772115067</v>
      </c>
      <c r="AF14">
        <v>-0.66275547530901946</v>
      </c>
      <c r="AG14">
        <v>7.0408205244965077E-2</v>
      </c>
      <c r="AH14">
        <f t="shared" si="12"/>
        <v>-3.3844872171120519E-2</v>
      </c>
      <c r="AI14">
        <v>-1.1163126113028761</v>
      </c>
    </row>
    <row r="15" spans="1:35">
      <c r="A15" t="s">
        <v>23</v>
      </c>
      <c r="B15" t="s">
        <v>24</v>
      </c>
      <c r="C15">
        <v>1008</v>
      </c>
      <c r="D15">
        <v>78.8</v>
      </c>
      <c r="E15" s="2">
        <v>99.9</v>
      </c>
      <c r="F15">
        <v>39.299999999999997</v>
      </c>
      <c r="G15">
        <v>2</v>
      </c>
      <c r="H15">
        <v>10</v>
      </c>
      <c r="J15" t="s">
        <v>92</v>
      </c>
      <c r="K15" t="s">
        <v>66</v>
      </c>
      <c r="L15">
        <f t="shared" si="10"/>
        <v>366.88888888888891</v>
      </c>
      <c r="M15">
        <f t="shared" si="0"/>
        <v>38.861111111111107</v>
      </c>
      <c r="N15">
        <f t="shared" si="1"/>
        <v>15.461111111111094</v>
      </c>
      <c r="O15">
        <f t="shared" si="2"/>
        <v>10.511111111111106</v>
      </c>
      <c r="P15">
        <f t="shared" si="3"/>
        <v>-6.8333333333333339</v>
      </c>
      <c r="Q15">
        <f t="shared" si="4"/>
        <v>10</v>
      </c>
      <c r="S15" t="s">
        <v>92</v>
      </c>
      <c r="T15" t="s">
        <v>66</v>
      </c>
      <c r="U15">
        <f t="shared" si="11"/>
        <v>1.4030605113972572</v>
      </c>
      <c r="V15">
        <f t="shared" si="5"/>
        <v>2.0558392732006814</v>
      </c>
      <c r="W15">
        <f t="shared" si="6"/>
        <v>0.83045857171769255</v>
      </c>
      <c r="X15">
        <f t="shared" si="7"/>
        <v>0.91241318029776741</v>
      </c>
      <c r="Y15">
        <f t="shared" si="8"/>
        <v>-1.3876397590159462</v>
      </c>
      <c r="Z15">
        <f t="shared" si="9"/>
        <v>1.2403473458920846</v>
      </c>
      <c r="AB15" t="s">
        <v>92</v>
      </c>
      <c r="AC15" t="s">
        <v>66</v>
      </c>
      <c r="AD15">
        <v>1.4030605113972572</v>
      </c>
      <c r="AE15">
        <v>2.0558392732006814</v>
      </c>
      <c r="AF15">
        <v>0.83045857171769255</v>
      </c>
      <c r="AG15">
        <v>0.91241318029776741</v>
      </c>
      <c r="AH15">
        <f t="shared" si="12"/>
        <v>1.3876397590159462</v>
      </c>
      <c r="AI15">
        <v>1.2403473458920846</v>
      </c>
    </row>
    <row r="16" spans="1:35">
      <c r="A16" t="s">
        <v>25</v>
      </c>
      <c r="B16" t="s">
        <v>26</v>
      </c>
      <c r="C16">
        <v>350</v>
      </c>
      <c r="D16" s="2">
        <v>37</v>
      </c>
      <c r="E16" s="2">
        <v>76.900000000000006</v>
      </c>
      <c r="F16">
        <v>11.2</v>
      </c>
      <c r="G16">
        <v>21</v>
      </c>
      <c r="H16">
        <v>-6</v>
      </c>
      <c r="J16" t="s">
        <v>93</v>
      </c>
      <c r="K16" t="s">
        <v>94</v>
      </c>
      <c r="L16">
        <f t="shared" si="10"/>
        <v>-291.11111111111109</v>
      </c>
      <c r="M16">
        <f t="shared" si="0"/>
        <v>-2.93888888888889</v>
      </c>
      <c r="N16">
        <f t="shared" si="1"/>
        <v>-7.5388888888889056</v>
      </c>
      <c r="O16">
        <f t="shared" si="2"/>
        <v>-17.588888888888892</v>
      </c>
      <c r="P16">
        <f t="shared" si="3"/>
        <v>12.166666666666666</v>
      </c>
      <c r="Q16">
        <f t="shared" si="4"/>
        <v>-6</v>
      </c>
      <c r="S16" t="s">
        <v>93</v>
      </c>
      <c r="T16" t="s">
        <v>94</v>
      </c>
      <c r="U16">
        <f t="shared" si="11"/>
        <v>-1.1132703028046071</v>
      </c>
      <c r="V16">
        <f t="shared" si="5"/>
        <v>-0.15547376347722103</v>
      </c>
      <c r="W16">
        <f t="shared" si="6"/>
        <v>-0.40493434488714064</v>
      </c>
      <c r="X16">
        <f t="shared" si="7"/>
        <v>-1.5267971082572587</v>
      </c>
      <c r="Y16">
        <f t="shared" si="8"/>
        <v>2.4706756684918063</v>
      </c>
      <c r="Z16">
        <f t="shared" si="9"/>
        <v>-0.74420840753525075</v>
      </c>
      <c r="AB16" t="s">
        <v>93</v>
      </c>
      <c r="AC16" t="s">
        <v>94</v>
      </c>
      <c r="AD16">
        <v>-1.1132703028046071</v>
      </c>
      <c r="AE16">
        <v>-0.15547376347722103</v>
      </c>
      <c r="AF16">
        <v>-0.40493434488714064</v>
      </c>
      <c r="AG16">
        <v>-1.5267971082572587</v>
      </c>
      <c r="AH16">
        <f t="shared" si="12"/>
        <v>-2.4706756684918063</v>
      </c>
      <c r="AI16">
        <v>-0.74420840753525075</v>
      </c>
    </row>
    <row r="17" spans="1:35">
      <c r="A17" t="s">
        <v>27</v>
      </c>
      <c r="B17" t="s">
        <v>28</v>
      </c>
      <c r="C17">
        <v>320</v>
      </c>
      <c r="D17">
        <v>15.3</v>
      </c>
      <c r="E17" s="2">
        <v>38</v>
      </c>
      <c r="F17">
        <v>23.1</v>
      </c>
      <c r="G17">
        <v>19</v>
      </c>
      <c r="H17">
        <v>-9</v>
      </c>
      <c r="J17" t="s">
        <v>95</v>
      </c>
      <c r="K17" t="s">
        <v>96</v>
      </c>
      <c r="L17">
        <f t="shared" si="10"/>
        <v>-321.11111111111109</v>
      </c>
      <c r="M17">
        <f t="shared" si="0"/>
        <v>-24.638888888888889</v>
      </c>
      <c r="N17">
        <f t="shared" si="1"/>
        <v>-46.438888888888911</v>
      </c>
      <c r="O17">
        <f t="shared" si="2"/>
        <v>-5.68888888888889</v>
      </c>
      <c r="P17">
        <f t="shared" si="3"/>
        <v>10.166666666666666</v>
      </c>
      <c r="Q17">
        <f t="shared" si="4"/>
        <v>-9</v>
      </c>
      <c r="S17" t="s">
        <v>95</v>
      </c>
      <c r="T17" t="s">
        <v>96</v>
      </c>
      <c r="U17">
        <f t="shared" si="11"/>
        <v>-1.2279966317195858</v>
      </c>
      <c r="V17">
        <f t="shared" si="5"/>
        <v>-1.3034520624224479</v>
      </c>
      <c r="W17">
        <f t="shared" si="6"/>
        <v>-2.4943597560144459</v>
      </c>
      <c r="X17">
        <f t="shared" si="7"/>
        <v>-0.49382193267701613</v>
      </c>
      <c r="Y17">
        <f t="shared" si="8"/>
        <v>2.0645372024383586</v>
      </c>
      <c r="Z17">
        <f t="shared" si="9"/>
        <v>-1.1163126113028761</v>
      </c>
      <c r="AB17" t="s">
        <v>95</v>
      </c>
      <c r="AC17" t="s">
        <v>96</v>
      </c>
      <c r="AD17">
        <v>-1.2279966317195858</v>
      </c>
      <c r="AE17">
        <v>-1.3034520624224479</v>
      </c>
      <c r="AF17">
        <v>-2.4943597560144459</v>
      </c>
      <c r="AG17">
        <v>-0.49382193267701613</v>
      </c>
      <c r="AH17">
        <f t="shared" si="12"/>
        <v>-2.0645372024383586</v>
      </c>
      <c r="AI17">
        <v>-1.1163126113028761</v>
      </c>
    </row>
    <row r="18" spans="1:35">
      <c r="A18" t="s">
        <v>29</v>
      </c>
      <c r="B18" t="s">
        <v>30</v>
      </c>
      <c r="C18">
        <v>331</v>
      </c>
      <c r="D18">
        <v>21.9</v>
      </c>
      <c r="E18" s="2">
        <v>61.8</v>
      </c>
      <c r="F18">
        <v>12.2</v>
      </c>
      <c r="G18">
        <v>7</v>
      </c>
      <c r="H18">
        <v>-4</v>
      </c>
      <c r="J18" t="s">
        <v>97</v>
      </c>
      <c r="K18" t="s">
        <v>98</v>
      </c>
      <c r="L18">
        <f t="shared" si="10"/>
        <v>-310.11111111111109</v>
      </c>
      <c r="M18">
        <f t="shared" si="0"/>
        <v>-18.038888888888891</v>
      </c>
      <c r="N18">
        <f t="shared" si="1"/>
        <v>-22.638888888888914</v>
      </c>
      <c r="O18">
        <f t="shared" si="2"/>
        <v>-16.588888888888892</v>
      </c>
      <c r="P18">
        <f t="shared" si="3"/>
        <v>-1.8333333333333339</v>
      </c>
      <c r="Q18">
        <f t="shared" si="4"/>
        <v>-4</v>
      </c>
      <c r="S18" t="s">
        <v>97</v>
      </c>
      <c r="T18" t="s">
        <v>98</v>
      </c>
      <c r="U18">
        <f t="shared" si="11"/>
        <v>-1.1859303111174271</v>
      </c>
      <c r="V18">
        <f t="shared" si="5"/>
        <v>-0.95429737242067403</v>
      </c>
      <c r="W18">
        <f t="shared" si="6"/>
        <v>-1.2159966510059663</v>
      </c>
      <c r="X18">
        <f t="shared" si="7"/>
        <v>-1.439992471653877</v>
      </c>
      <c r="Y18">
        <f t="shared" si="8"/>
        <v>-0.37229359388232713</v>
      </c>
      <c r="Z18">
        <f t="shared" si="9"/>
        <v>-0.49613893835683387</v>
      </c>
      <c r="AB18" t="s">
        <v>97</v>
      </c>
      <c r="AC18" t="s">
        <v>98</v>
      </c>
      <c r="AD18">
        <v>-1.1859303111174271</v>
      </c>
      <c r="AE18">
        <v>-0.95429737242067403</v>
      </c>
      <c r="AF18">
        <v>-1.2159966510059663</v>
      </c>
      <c r="AG18">
        <v>-1.439992471653877</v>
      </c>
      <c r="AH18">
        <f t="shared" si="12"/>
        <v>0.37229359388232713</v>
      </c>
      <c r="AI18">
        <v>-0.49613893835683387</v>
      </c>
    </row>
    <row r="19" spans="1:35">
      <c r="A19" t="s">
        <v>31</v>
      </c>
      <c r="B19" t="s">
        <v>32</v>
      </c>
      <c r="C19">
        <v>367</v>
      </c>
      <c r="D19" s="2">
        <v>43</v>
      </c>
      <c r="E19" s="2">
        <v>55.6</v>
      </c>
      <c r="F19">
        <v>25.5</v>
      </c>
      <c r="G19">
        <v>12</v>
      </c>
      <c r="H19">
        <v>-8</v>
      </c>
      <c r="J19" t="s">
        <v>99</v>
      </c>
      <c r="K19" t="s">
        <v>100</v>
      </c>
      <c r="L19">
        <f t="shared" si="10"/>
        <v>-274.11111111111109</v>
      </c>
      <c r="M19">
        <f t="shared" si="0"/>
        <v>3.06111111111111</v>
      </c>
      <c r="N19">
        <f t="shared" si="1"/>
        <v>-28.83888888888891</v>
      </c>
      <c r="O19">
        <f t="shared" si="2"/>
        <v>-3.2888888888888914</v>
      </c>
      <c r="P19">
        <f t="shared" si="3"/>
        <v>3.1666666666666661</v>
      </c>
      <c r="Q19">
        <f t="shared" si="4"/>
        <v>-8</v>
      </c>
      <c r="S19" t="s">
        <v>99</v>
      </c>
      <c r="T19" t="s">
        <v>100</v>
      </c>
      <c r="U19">
        <f t="shared" si="11"/>
        <v>-1.0482587164194526</v>
      </c>
      <c r="V19">
        <f t="shared" si="5"/>
        <v>0.16193959106984634</v>
      </c>
      <c r="W19">
        <f t="shared" si="6"/>
        <v>-1.5490156111342255</v>
      </c>
      <c r="X19">
        <f t="shared" si="7"/>
        <v>-0.2854908048289001</v>
      </c>
      <c r="Y19">
        <f t="shared" si="8"/>
        <v>0.643052571251292</v>
      </c>
      <c r="Z19">
        <f t="shared" si="9"/>
        <v>-0.99227787671366774</v>
      </c>
      <c r="AB19" t="s">
        <v>99</v>
      </c>
      <c r="AC19" t="s">
        <v>100</v>
      </c>
      <c r="AD19">
        <v>-1.0482587164194526</v>
      </c>
      <c r="AE19">
        <v>0.16193959106984634</v>
      </c>
      <c r="AF19">
        <v>-1.5490156111342255</v>
      </c>
      <c r="AG19">
        <v>-0.2854908048289001</v>
      </c>
      <c r="AH19">
        <f t="shared" si="12"/>
        <v>-0.643052571251292</v>
      </c>
      <c r="AI19">
        <v>-0.99227787671366774</v>
      </c>
    </row>
    <row r="20" spans="1:35">
      <c r="A20" t="s">
        <v>33</v>
      </c>
      <c r="B20" t="s">
        <v>34</v>
      </c>
      <c r="C20">
        <v>897</v>
      </c>
      <c r="D20" s="2">
        <v>34</v>
      </c>
      <c r="E20" s="2">
        <v>99.9</v>
      </c>
      <c r="F20">
        <v>32.299999999999997</v>
      </c>
      <c r="G20">
        <v>6</v>
      </c>
      <c r="H20">
        <v>10</v>
      </c>
      <c r="J20" t="s">
        <v>101</v>
      </c>
      <c r="K20" t="s">
        <v>102</v>
      </c>
      <c r="L20">
        <f t="shared" si="10"/>
        <v>255.88888888888891</v>
      </c>
      <c r="M20">
        <f t="shared" si="0"/>
        <v>-5.93888888888889</v>
      </c>
      <c r="N20">
        <f t="shared" si="1"/>
        <v>15.461111111111094</v>
      </c>
      <c r="O20">
        <f t="shared" si="2"/>
        <v>3.5111111111111057</v>
      </c>
      <c r="P20">
        <f t="shared" si="3"/>
        <v>-2.8333333333333339</v>
      </c>
      <c r="Q20">
        <f t="shared" si="4"/>
        <v>10</v>
      </c>
      <c r="S20" t="s">
        <v>101</v>
      </c>
      <c r="T20" t="s">
        <v>102</v>
      </c>
      <c r="U20">
        <f t="shared" si="11"/>
        <v>0.97857309441183626</v>
      </c>
      <c r="V20">
        <f t="shared" si="5"/>
        <v>-0.31418044075075474</v>
      </c>
      <c r="W20">
        <f t="shared" si="6"/>
        <v>0.83045857171769255</v>
      </c>
      <c r="X20">
        <f t="shared" si="7"/>
        <v>0.30478072407409534</v>
      </c>
      <c r="Y20">
        <f t="shared" si="8"/>
        <v>-0.57536282690905094</v>
      </c>
      <c r="Z20">
        <f t="shared" si="9"/>
        <v>1.2403473458920846</v>
      </c>
      <c r="AB20" t="s">
        <v>101</v>
      </c>
      <c r="AC20" t="s">
        <v>102</v>
      </c>
      <c r="AD20">
        <v>0.97857309441183626</v>
      </c>
      <c r="AE20">
        <v>-0.31418044075075474</v>
      </c>
      <c r="AF20">
        <v>0.83045857171769255</v>
      </c>
      <c r="AG20">
        <v>0.30478072407409534</v>
      </c>
      <c r="AH20">
        <f t="shared" si="12"/>
        <v>0.57536282690905094</v>
      </c>
      <c r="AI20">
        <v>1.2403473458920846</v>
      </c>
    </row>
    <row r="21" spans="1:35">
      <c r="A21" t="s">
        <v>35</v>
      </c>
      <c r="B21" t="s">
        <v>150</v>
      </c>
      <c r="C21">
        <v>1034</v>
      </c>
      <c r="D21" s="2">
        <v>74</v>
      </c>
      <c r="E21" s="2">
        <v>99.9</v>
      </c>
      <c r="F21">
        <v>49.9</v>
      </c>
      <c r="G21">
        <v>4</v>
      </c>
      <c r="H21">
        <v>10</v>
      </c>
      <c r="J21" t="s">
        <v>103</v>
      </c>
      <c r="K21" t="s">
        <v>151</v>
      </c>
      <c r="L21">
        <f t="shared" si="10"/>
        <v>392.88888888888891</v>
      </c>
      <c r="M21">
        <f t="shared" si="0"/>
        <v>34.06111111111111</v>
      </c>
      <c r="N21">
        <f t="shared" si="1"/>
        <v>15.461111111111094</v>
      </c>
      <c r="O21">
        <f t="shared" si="2"/>
        <v>21.111111111111107</v>
      </c>
      <c r="P21">
        <f t="shared" si="3"/>
        <v>-4.8333333333333339</v>
      </c>
      <c r="Q21">
        <f t="shared" si="4"/>
        <v>10</v>
      </c>
      <c r="S21" t="s">
        <v>103</v>
      </c>
      <c r="T21" t="s">
        <v>151</v>
      </c>
      <c r="U21">
        <f t="shared" si="11"/>
        <v>1.5024899964569052</v>
      </c>
      <c r="V21">
        <f t="shared" si="5"/>
        <v>1.8019085895630278</v>
      </c>
      <c r="W21">
        <f t="shared" si="6"/>
        <v>0.83045857171769255</v>
      </c>
      <c r="X21">
        <f t="shared" si="7"/>
        <v>1.8325423282936137</v>
      </c>
      <c r="Y21">
        <f t="shared" si="8"/>
        <v>-0.98150129296249866</v>
      </c>
      <c r="Z21">
        <f t="shared" si="9"/>
        <v>1.2403473458920846</v>
      </c>
      <c r="AB21" t="s">
        <v>103</v>
      </c>
      <c r="AC21" t="s">
        <v>151</v>
      </c>
      <c r="AD21">
        <v>1.5024899964569052</v>
      </c>
      <c r="AE21">
        <v>1.8019085895630278</v>
      </c>
      <c r="AF21">
        <v>0.83045857171769255</v>
      </c>
      <c r="AG21">
        <v>1.8325423282936137</v>
      </c>
      <c r="AH21">
        <v>-0.98150129296249866</v>
      </c>
      <c r="AI21">
        <v>1.2403473458920846</v>
      </c>
    </row>
    <row r="22" spans="1:35">
      <c r="B22" t="s">
        <v>439</v>
      </c>
      <c r="C22">
        <f t="shared" ref="C22:H22" si="13">AVERAGE(C4:C21)</f>
        <v>641.11111111111109</v>
      </c>
      <c r="D22">
        <f t="shared" si="13"/>
        <v>39.93888888888889</v>
      </c>
      <c r="E22">
        <f t="shared" si="13"/>
        <v>84.438888888888911</v>
      </c>
      <c r="F22">
        <f t="shared" si="13"/>
        <v>28.788888888888891</v>
      </c>
      <c r="G22">
        <f t="shared" si="13"/>
        <v>8.8333333333333339</v>
      </c>
      <c r="H22">
        <f t="shared" si="13"/>
        <v>0</v>
      </c>
    </row>
    <row r="23" spans="1:35">
      <c r="B23" t="s">
        <v>440</v>
      </c>
      <c r="C23">
        <f t="shared" ref="C23:H23" si="14">_xlfn.STDEV.P(C4:C21)</f>
        <v>261.49185007246592</v>
      </c>
      <c r="D23">
        <f t="shared" si="14"/>
        <v>18.902796350713388</v>
      </c>
      <c r="E23">
        <f t="shared" si="14"/>
        <v>18.617558584688762</v>
      </c>
      <c r="F23">
        <f t="shared" si="14"/>
        <v>11.520121955801635</v>
      </c>
      <c r="G23">
        <f t="shared" si="14"/>
        <v>4.924428900898052</v>
      </c>
      <c r="H23">
        <f t="shared" si="14"/>
        <v>8.0622577482985491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B38E6-FB3C-4248-B2FE-44D1BF987AD2}">
  <dimension ref="A1:H17"/>
  <sheetViews>
    <sheetView workbookViewId="0">
      <selection activeCell="B11" sqref="B11:G17"/>
    </sheetView>
  </sheetViews>
  <sheetFormatPr defaultRowHeight="18.75"/>
  <cols>
    <col min="2" max="7" width="10" bestFit="1" customWidth="1"/>
  </cols>
  <sheetData>
    <row r="1" spans="1:8">
      <c r="A1" t="s">
        <v>444</v>
      </c>
    </row>
    <row r="2" spans="1:8">
      <c r="C2" t="s">
        <v>48</v>
      </c>
      <c r="D2" t="s">
        <v>51</v>
      </c>
      <c r="E2" t="s">
        <v>54</v>
      </c>
      <c r="F2" t="s">
        <v>67</v>
      </c>
      <c r="G2" t="s">
        <v>50</v>
      </c>
      <c r="H2" t="s">
        <v>224</v>
      </c>
    </row>
    <row r="3" spans="1:8">
      <c r="B3" t="s">
        <v>48</v>
      </c>
      <c r="C3">
        <v>1</v>
      </c>
      <c r="D3">
        <v>0.55877396258553103</v>
      </c>
      <c r="E3">
        <v>0.73288983697633103</v>
      </c>
      <c r="F3">
        <v>0.79676898499027704</v>
      </c>
      <c r="G3">
        <v>0.68989029570881399</v>
      </c>
      <c r="H3">
        <v>0.739909883611087</v>
      </c>
    </row>
    <row r="4" spans="1:8">
      <c r="B4" t="s">
        <v>51</v>
      </c>
      <c r="C4">
        <v>0.55877396258553103</v>
      </c>
      <c r="D4">
        <v>1</v>
      </c>
      <c r="E4">
        <v>0.43575118762230902</v>
      </c>
      <c r="F4">
        <v>0.72217248083462005</v>
      </c>
      <c r="G4">
        <v>0.40505383845319198</v>
      </c>
      <c r="H4">
        <v>0.40715432452657102</v>
      </c>
    </row>
    <row r="5" spans="1:8">
      <c r="B5" t="s">
        <v>54</v>
      </c>
      <c r="C5">
        <v>0.73288983697633103</v>
      </c>
      <c r="D5">
        <v>0.43575118762230902</v>
      </c>
      <c r="E5">
        <v>1</v>
      </c>
      <c r="F5">
        <v>0.413621445695949</v>
      </c>
      <c r="G5">
        <v>0.61534927643106696</v>
      </c>
      <c r="H5">
        <v>0.62691724438419805</v>
      </c>
    </row>
    <row r="6" spans="1:8">
      <c r="B6" t="s">
        <v>67</v>
      </c>
      <c r="C6">
        <v>0.79676898499027704</v>
      </c>
      <c r="D6">
        <v>0.72217248083462005</v>
      </c>
      <c r="E6">
        <v>0.413621445695949</v>
      </c>
      <c r="F6">
        <v>1</v>
      </c>
      <c r="G6">
        <v>0.47479596293597198</v>
      </c>
      <c r="H6">
        <v>0.43599518219801298</v>
      </c>
    </row>
    <row r="7" spans="1:8">
      <c r="B7" t="s">
        <v>50</v>
      </c>
      <c r="C7">
        <v>0.68989029570881399</v>
      </c>
      <c r="D7">
        <v>0.40505383845319198</v>
      </c>
      <c r="E7">
        <v>0.61534927643106696</v>
      </c>
      <c r="F7">
        <v>0.47479596293597198</v>
      </c>
      <c r="G7">
        <v>1</v>
      </c>
      <c r="H7">
        <v>0.68846211692290804</v>
      </c>
    </row>
    <row r="8" spans="1:8">
      <c r="B8" t="s">
        <v>224</v>
      </c>
      <c r="C8">
        <v>0.739909883611087</v>
      </c>
      <c r="D8">
        <v>0.40715432452657102</v>
      </c>
      <c r="E8">
        <v>0.62691724438419805</v>
      </c>
      <c r="F8">
        <v>0.43599518219801298</v>
      </c>
      <c r="G8">
        <v>0.68846211692290804</v>
      </c>
      <c r="H8">
        <v>1</v>
      </c>
    </row>
    <row r="10" spans="1:8">
      <c r="B10" t="s">
        <v>447</v>
      </c>
      <c r="C10" s="70" t="s">
        <v>448</v>
      </c>
    </row>
    <row r="11" spans="1:8">
      <c r="B11" s="70" t="s">
        <v>49</v>
      </c>
      <c r="C11" t="s">
        <v>52</v>
      </c>
      <c r="D11" t="s">
        <v>56</v>
      </c>
      <c r="E11" t="s">
        <v>68</v>
      </c>
      <c r="F11" t="s">
        <v>69</v>
      </c>
      <c r="G11" t="s">
        <v>210</v>
      </c>
    </row>
    <row r="12" spans="1:8">
      <c r="A12" t="s">
        <v>49</v>
      </c>
      <c r="B12" s="1">
        <v>0</v>
      </c>
      <c r="C12" s="1">
        <v>0.11</v>
      </c>
      <c r="D12" s="1">
        <v>0.01</v>
      </c>
      <c r="E12" s="1">
        <v>0</v>
      </c>
      <c r="F12" s="1">
        <v>0.02</v>
      </c>
      <c r="G12" s="1">
        <v>0.01</v>
      </c>
    </row>
    <row r="13" spans="1:8">
      <c r="A13" t="s">
        <v>52</v>
      </c>
      <c r="B13" s="1">
        <v>0.02</v>
      </c>
      <c r="C13" s="1">
        <v>0</v>
      </c>
      <c r="D13" s="1">
        <v>0.35</v>
      </c>
      <c r="E13" s="1">
        <v>0.01</v>
      </c>
      <c r="F13" s="1">
        <v>3.5000000000000003E-2</v>
      </c>
      <c r="G13" s="1">
        <v>3.5000000000000003E-2</v>
      </c>
    </row>
    <row r="14" spans="1:8">
      <c r="A14" t="s">
        <v>56</v>
      </c>
      <c r="B14" s="1">
        <v>0</v>
      </c>
      <c r="C14" s="1">
        <v>7.0000000000000007E-2</v>
      </c>
      <c r="D14" s="1">
        <v>0</v>
      </c>
      <c r="E14" s="1">
        <v>3.5000000000000003E-2</v>
      </c>
      <c r="F14" s="1">
        <v>0.05</v>
      </c>
      <c r="G14" s="1">
        <v>0.05</v>
      </c>
    </row>
    <row r="15" spans="1:8">
      <c r="A15" t="s">
        <v>68</v>
      </c>
      <c r="B15" s="1">
        <v>0</v>
      </c>
      <c r="C15" s="1">
        <v>0</v>
      </c>
      <c r="D15" s="1">
        <v>0.09</v>
      </c>
      <c r="E15" s="1">
        <v>0</v>
      </c>
      <c r="F15" s="1">
        <v>0.28000000000000003</v>
      </c>
      <c r="G15" s="1">
        <v>0.35</v>
      </c>
    </row>
    <row r="16" spans="1:8">
      <c r="A16" t="s">
        <v>69</v>
      </c>
      <c r="B16" s="1">
        <v>0</v>
      </c>
      <c r="C16" s="1">
        <v>0.1</v>
      </c>
      <c r="D16" s="1">
        <v>0.01</v>
      </c>
      <c r="E16" s="1">
        <v>0.05</v>
      </c>
      <c r="F16" s="1">
        <v>0</v>
      </c>
      <c r="G16" s="1">
        <v>0.02</v>
      </c>
    </row>
    <row r="17" spans="1:7">
      <c r="A17" t="s">
        <v>210</v>
      </c>
      <c r="B17" s="1">
        <v>0</v>
      </c>
      <c r="C17" s="1">
        <v>0.09</v>
      </c>
      <c r="D17" s="1">
        <v>0.01</v>
      </c>
      <c r="E17" s="1">
        <v>7.0000000000000007E-2</v>
      </c>
      <c r="F17" s="1">
        <v>0</v>
      </c>
      <c r="G17" s="1">
        <v>0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B7B1B-0B96-43B6-A620-A6B7FD0AE60D}">
  <dimension ref="A1:GG434"/>
  <sheetViews>
    <sheetView topLeftCell="P414" workbookViewId="0">
      <selection activeCell="V416" sqref="V416:AN434"/>
    </sheetView>
  </sheetViews>
  <sheetFormatPr defaultRowHeight="18.75"/>
  <cols>
    <col min="14" max="14" width="14.25" bestFit="1" customWidth="1"/>
    <col min="15" max="15" width="14.25" style="5" bestFit="1" customWidth="1"/>
    <col min="16" max="16" width="14.25" bestFit="1" customWidth="1"/>
    <col min="17" max="17" width="12.125" bestFit="1" customWidth="1"/>
    <col min="18" max="18" width="14.25" bestFit="1" customWidth="1"/>
    <col min="19" max="19" width="9" style="5"/>
    <col min="20" max="20" width="10.625" customWidth="1"/>
    <col min="21" max="21" width="9" style="5"/>
    <col min="38" max="38" width="9" style="5"/>
    <col min="39" max="39" width="10.75" customWidth="1"/>
    <col min="41" max="41" width="9" style="5"/>
    <col min="58" max="58" width="9" style="5"/>
    <col min="61" max="61" width="9.375" bestFit="1" customWidth="1"/>
  </cols>
  <sheetData>
    <row r="1" spans="1:189">
      <c r="A1" t="s">
        <v>384</v>
      </c>
    </row>
    <row r="2" spans="1:189">
      <c r="G2" t="s">
        <v>385</v>
      </c>
      <c r="H2" t="s">
        <v>3</v>
      </c>
      <c r="O2" s="5" t="s">
        <v>5</v>
      </c>
      <c r="V2" t="s">
        <v>6</v>
      </c>
      <c r="AC2" t="s">
        <v>9</v>
      </c>
      <c r="AJ2" t="s">
        <v>11</v>
      </c>
      <c r="AQ2" t="s">
        <v>13</v>
      </c>
      <c r="AX2" t="s">
        <v>149</v>
      </c>
      <c r="BE2" t="s">
        <v>16</v>
      </c>
      <c r="BL2" t="s">
        <v>18</v>
      </c>
      <c r="BS2" t="s">
        <v>20</v>
      </c>
      <c r="BZ2" t="s">
        <v>22</v>
      </c>
      <c r="CG2" t="s">
        <v>24</v>
      </c>
      <c r="CN2" t="s">
        <v>26</v>
      </c>
      <c r="CU2" t="s">
        <v>410</v>
      </c>
      <c r="DB2" t="s">
        <v>30</v>
      </c>
      <c r="DI2" t="s">
        <v>32</v>
      </c>
      <c r="DP2" t="s">
        <v>34</v>
      </c>
      <c r="DW2" t="s">
        <v>150</v>
      </c>
    </row>
    <row r="3" spans="1:189">
      <c r="A3" t="s">
        <v>78</v>
      </c>
      <c r="B3" t="s">
        <v>48</v>
      </c>
      <c r="C3" t="s">
        <v>51</v>
      </c>
      <c r="D3" t="s">
        <v>54</v>
      </c>
      <c r="E3" t="s">
        <v>67</v>
      </c>
      <c r="F3" t="s">
        <v>50</v>
      </c>
      <c r="I3" t="s">
        <v>49</v>
      </c>
      <c r="J3" t="s">
        <v>52</v>
      </c>
      <c r="K3" t="s">
        <v>56</v>
      </c>
      <c r="L3" t="s">
        <v>68</v>
      </c>
      <c r="M3" t="s">
        <v>69</v>
      </c>
      <c r="P3" t="s">
        <v>48</v>
      </c>
      <c r="Q3" t="s">
        <v>51</v>
      </c>
      <c r="R3" t="s">
        <v>54</v>
      </c>
      <c r="S3" s="5" t="s">
        <v>67</v>
      </c>
      <c r="T3" t="s">
        <v>50</v>
      </c>
      <c r="W3" t="s">
        <v>48</v>
      </c>
      <c r="X3" t="s">
        <v>51</v>
      </c>
      <c r="Y3" t="s">
        <v>54</v>
      </c>
      <c r="Z3" t="s">
        <v>67</v>
      </c>
      <c r="AA3" t="s">
        <v>50</v>
      </c>
      <c r="AD3" t="s">
        <v>48</v>
      </c>
      <c r="AE3" t="s">
        <v>51</v>
      </c>
      <c r="AF3" t="s">
        <v>54</v>
      </c>
      <c r="AG3" t="s">
        <v>67</v>
      </c>
      <c r="AH3" t="s">
        <v>50</v>
      </c>
      <c r="AK3" t="s">
        <v>48</v>
      </c>
      <c r="AL3" s="5" t="s">
        <v>51</v>
      </c>
      <c r="AM3" t="s">
        <v>54</v>
      </c>
      <c r="AN3" t="s">
        <v>67</v>
      </c>
      <c r="AO3" s="5" t="s">
        <v>50</v>
      </c>
      <c r="AR3" t="s">
        <v>48</v>
      </c>
      <c r="AS3" t="s">
        <v>51</v>
      </c>
      <c r="AT3" t="s">
        <v>54</v>
      </c>
      <c r="AU3" t="s">
        <v>67</v>
      </c>
      <c r="AV3" t="s">
        <v>50</v>
      </c>
      <c r="AY3" t="s">
        <v>48</v>
      </c>
      <c r="AZ3" t="s">
        <v>51</v>
      </c>
      <c r="BA3" t="s">
        <v>54</v>
      </c>
      <c r="BB3" t="s">
        <v>67</v>
      </c>
      <c r="BC3" t="s">
        <v>50</v>
      </c>
      <c r="BF3" s="5" t="s">
        <v>48</v>
      </c>
      <c r="BG3" t="s">
        <v>51</v>
      </c>
      <c r="BH3" t="s">
        <v>54</v>
      </c>
      <c r="BI3" t="s">
        <v>67</v>
      </c>
      <c r="BJ3" t="s">
        <v>50</v>
      </c>
      <c r="BM3" t="s">
        <v>48</v>
      </c>
      <c r="BN3" t="s">
        <v>51</v>
      </c>
      <c r="BO3" t="s">
        <v>54</v>
      </c>
      <c r="BP3" t="s">
        <v>67</v>
      </c>
      <c r="BQ3" t="s">
        <v>50</v>
      </c>
      <c r="BT3" t="s">
        <v>48</v>
      </c>
      <c r="BU3" t="s">
        <v>51</v>
      </c>
      <c r="BV3" t="s">
        <v>54</v>
      </c>
      <c r="BW3" t="s">
        <v>67</v>
      </c>
      <c r="BX3" t="s">
        <v>50</v>
      </c>
      <c r="CA3" t="s">
        <v>48</v>
      </c>
      <c r="CB3" t="s">
        <v>51</v>
      </c>
      <c r="CC3" t="s">
        <v>54</v>
      </c>
      <c r="CD3" t="s">
        <v>67</v>
      </c>
      <c r="CE3" t="s">
        <v>50</v>
      </c>
      <c r="CH3" t="s">
        <v>48</v>
      </c>
      <c r="CI3" t="s">
        <v>51</v>
      </c>
      <c r="CJ3" t="s">
        <v>54</v>
      </c>
      <c r="CK3" t="s">
        <v>67</v>
      </c>
      <c r="CL3" t="s">
        <v>50</v>
      </c>
      <c r="CO3" t="s">
        <v>48</v>
      </c>
      <c r="CP3" t="s">
        <v>51</v>
      </c>
      <c r="CQ3" t="s">
        <v>54</v>
      </c>
      <c r="CR3" t="s">
        <v>67</v>
      </c>
      <c r="CS3" t="s">
        <v>50</v>
      </c>
      <c r="CV3" t="s">
        <v>48</v>
      </c>
      <c r="CW3" t="s">
        <v>51</v>
      </c>
      <c r="CX3" t="s">
        <v>54</v>
      </c>
      <c r="CY3" t="s">
        <v>67</v>
      </c>
      <c r="CZ3" t="s">
        <v>50</v>
      </c>
      <c r="DC3" t="s">
        <v>48</v>
      </c>
      <c r="DD3" t="s">
        <v>51</v>
      </c>
      <c r="DE3" t="s">
        <v>54</v>
      </c>
      <c r="DF3" t="s">
        <v>67</v>
      </c>
      <c r="DG3" t="s">
        <v>50</v>
      </c>
      <c r="DJ3" t="s">
        <v>48</v>
      </c>
      <c r="DK3" t="s">
        <v>51</v>
      </c>
      <c r="DL3" t="s">
        <v>54</v>
      </c>
      <c r="DM3" t="s">
        <v>67</v>
      </c>
      <c r="DN3" t="s">
        <v>50</v>
      </c>
      <c r="DQ3" t="s">
        <v>48</v>
      </c>
      <c r="DR3" t="s">
        <v>51</v>
      </c>
      <c r="DS3" t="s">
        <v>54</v>
      </c>
      <c r="DT3" t="s">
        <v>67</v>
      </c>
      <c r="DU3" t="s">
        <v>50</v>
      </c>
      <c r="DX3" t="s">
        <v>48</v>
      </c>
      <c r="DY3" t="s">
        <v>51</v>
      </c>
      <c r="DZ3" t="s">
        <v>54</v>
      </c>
      <c r="EA3" t="s">
        <v>67</v>
      </c>
      <c r="EB3" t="s">
        <v>50</v>
      </c>
    </row>
    <row r="4" spans="1:189">
      <c r="A4" t="s">
        <v>80</v>
      </c>
      <c r="B4">
        <v>0.30168775381346236</v>
      </c>
      <c r="C4">
        <v>-0.34592177620546155</v>
      </c>
      <c r="D4">
        <v>0.72840437425903204</v>
      </c>
      <c r="E4">
        <v>0.40026582433781538</v>
      </c>
      <c r="F4">
        <v>-0.23691410519784434</v>
      </c>
      <c r="H4" t="s">
        <v>80</v>
      </c>
      <c r="I4">
        <f>+B4-B$4</f>
        <v>0</v>
      </c>
      <c r="J4">
        <f>+C4-C$4</f>
        <v>0</v>
      </c>
      <c r="K4">
        <f t="shared" ref="K4:M21" si="0">+D4-D$4</f>
        <v>0</v>
      </c>
      <c r="L4">
        <f t="shared" si="0"/>
        <v>0</v>
      </c>
      <c r="M4">
        <f t="shared" si="0"/>
        <v>0</v>
      </c>
      <c r="O4" s="5" t="s">
        <v>80</v>
      </c>
      <c r="P4">
        <f t="shared" ref="P4:P21" si="1">+I4-I$5</f>
        <v>-1.4455517443287307</v>
      </c>
      <c r="Q4">
        <f t="shared" ref="Q4:T19" si="2">+J4-J$5</f>
        <v>-1.4336503180375879</v>
      </c>
      <c r="R4">
        <f t="shared" si="2"/>
        <v>0.19336584781640831</v>
      </c>
      <c r="S4" s="5">
        <f t="shared" si="2"/>
        <v>-1.3454718673524166</v>
      </c>
      <c r="T4">
        <f t="shared" si="2"/>
        <v>-1.2184153981603429</v>
      </c>
      <c r="V4" t="s">
        <v>80</v>
      </c>
      <c r="W4">
        <f t="shared" ref="W4:W21" si="3">+P4-P$6</f>
        <v>0.51244426915357111</v>
      </c>
      <c r="X4">
        <f t="shared" ref="X4:X21" si="4">+Q4-Q$6</f>
        <v>-1.8833192369792666</v>
      </c>
      <c r="Y4">
        <f t="shared" ref="Y4:AA19" si="5">+R4-R$6</f>
        <v>0.11279674455957134</v>
      </c>
      <c r="Z4">
        <f t="shared" si="5"/>
        <v>-0.3472185464135269</v>
      </c>
      <c r="AA4">
        <f t="shared" si="5"/>
        <v>-0.81227693210689522</v>
      </c>
      <c r="AC4" t="s">
        <v>80</v>
      </c>
      <c r="AD4">
        <f t="shared" ref="AD4:AD21" si="6">+W4-W$7</f>
        <v>0.96370116288582031</v>
      </c>
      <c r="AE4">
        <f t="shared" ref="AE4:AH19" si="7">+X4-X$7</f>
        <v>0.25922090621343852</v>
      </c>
      <c r="AF4">
        <f t="shared" si="7"/>
        <v>0.16113820651367383</v>
      </c>
      <c r="AG4">
        <f t="shared" si="7"/>
        <v>1.6840099501056052</v>
      </c>
      <c r="AH4">
        <f t="shared" si="7"/>
        <v>-0.81227693210689522</v>
      </c>
      <c r="AJ4" t="s">
        <v>80</v>
      </c>
      <c r="AK4">
        <f t="shared" ref="AK4:AK21" si="8">+AD4-AD$8</f>
        <v>0.49714742529824063</v>
      </c>
      <c r="AL4" s="5">
        <f t="shared" ref="AL4:AO19" si="9">+AE4-AE$8</f>
        <v>0.60308537363942794</v>
      </c>
      <c r="AM4" s="3">
        <f t="shared" si="9"/>
        <v>-5.9084009055013542E-2</v>
      </c>
      <c r="AN4">
        <f t="shared" si="9"/>
        <v>0.98957285727855182</v>
      </c>
      <c r="AO4" s="5">
        <f t="shared" si="9"/>
        <v>-0.20306923302672386</v>
      </c>
      <c r="AQ4" t="s">
        <v>80</v>
      </c>
      <c r="AR4">
        <f>+AK4-AK$9</f>
        <v>-1.0057674834879793</v>
      </c>
      <c r="AS4">
        <f t="shared" ref="AS4:AV21" si="10">+AL4-AL$9</f>
        <v>0.64540715424570338</v>
      </c>
      <c r="AT4">
        <f t="shared" si="10"/>
        <v>9.6682923908204099E-2</v>
      </c>
      <c r="AU4">
        <f t="shared" si="10"/>
        <v>-0.12152649124473425</v>
      </c>
      <c r="AV4">
        <f t="shared" si="10"/>
        <v>-1.0153461651336191</v>
      </c>
      <c r="AX4" t="s">
        <v>80</v>
      </c>
      <c r="AY4">
        <f>+AR4-AR$10</f>
        <v>-0.2868158222874464</v>
      </c>
      <c r="AZ4">
        <f t="shared" ref="AZ4:BC21" si="11">+AS4-AS$10</f>
        <v>-1.2220414150062096</v>
      </c>
      <c r="BA4">
        <f t="shared" si="11"/>
        <v>0</v>
      </c>
      <c r="BB4">
        <f t="shared" si="11"/>
        <v>-0.60763245622367212</v>
      </c>
      <c r="BC4">
        <f t="shared" si="11"/>
        <v>0.20306923302672386</v>
      </c>
      <c r="BE4" t="s">
        <v>80</v>
      </c>
      <c r="BF4" s="5">
        <f>+AY4-AY$11</f>
        <v>1.2619896180647652</v>
      </c>
      <c r="BG4">
        <f t="shared" ref="BG4:BJ21" si="12">+AZ4-AZ$11</f>
        <v>0.12167511924304231</v>
      </c>
      <c r="BH4">
        <f t="shared" si="12"/>
        <v>2.0840541375768487</v>
      </c>
      <c r="BI4">
        <f t="shared" si="12"/>
        <v>0.46006457399792278</v>
      </c>
      <c r="BJ4">
        <f t="shared" si="12"/>
        <v>0</v>
      </c>
      <c r="BL4" t="s">
        <v>80</v>
      </c>
      <c r="BM4">
        <f>+BF4-BF$12</f>
        <v>1.1319664452944556</v>
      </c>
      <c r="BN4">
        <f t="shared" ref="BN4:BQ21" si="13">+BG4-BG$12</f>
        <v>-0.15341645469774923</v>
      </c>
      <c r="BO4">
        <f t="shared" si="13"/>
        <v>0.69826556155925346</v>
      </c>
      <c r="BP4">
        <f t="shared" si="13"/>
        <v>1.024294711919904</v>
      </c>
      <c r="BQ4">
        <f t="shared" si="13"/>
        <v>0.60920769908017158</v>
      </c>
      <c r="BS4" t="s">
        <v>80</v>
      </c>
      <c r="BT4">
        <f>+BM4-BM$13</f>
        <v>0.22180423590229204</v>
      </c>
      <c r="BU4">
        <f t="shared" ref="BU4:BX21" si="14">+BN4-BN$13</f>
        <v>0.44437869636589422</v>
      </c>
      <c r="BV4">
        <f t="shared" si="14"/>
        <v>0.16113820651367394</v>
      </c>
      <c r="BW4">
        <f t="shared" si="14"/>
        <v>1.6406076318039144</v>
      </c>
      <c r="BX4">
        <f t="shared" si="14"/>
        <v>-1.0153461651336191</v>
      </c>
      <c r="BZ4" t="s">
        <v>80</v>
      </c>
      <c r="CA4">
        <f>+BT4-BT$14</f>
        <v>0.77631482565802168</v>
      </c>
      <c r="CB4">
        <f t="shared" ref="CB4:CE21" si="15">+BU4-BU$14</f>
        <v>0.10580445151568907</v>
      </c>
      <c r="CC4">
        <f t="shared" si="15"/>
        <v>1.3911598495680515</v>
      </c>
      <c r="CD4">
        <f t="shared" si="15"/>
        <v>0.32985761909285016</v>
      </c>
      <c r="CE4">
        <f t="shared" si="15"/>
        <v>-0.20306923302672386</v>
      </c>
      <c r="CG4" t="s">
        <v>80</v>
      </c>
      <c r="CH4">
        <f>+CA4-CA$15</f>
        <v>-1.1013727575837946</v>
      </c>
      <c r="CI4">
        <f t="shared" ref="CI4:CL21" si="16">+CB4-CB$15</f>
        <v>-2.4017610494061428</v>
      </c>
      <c r="CJ4">
        <f t="shared" si="16"/>
        <v>-0.1020541974586604</v>
      </c>
      <c r="CK4">
        <f t="shared" si="16"/>
        <v>-0.51214735595995209</v>
      </c>
      <c r="CL4">
        <f t="shared" si="16"/>
        <v>-1.6245538642137904</v>
      </c>
      <c r="CN4" t="s">
        <v>80</v>
      </c>
      <c r="CO4">
        <f>+CH4-CH$16</f>
        <v>1.4149580566180695</v>
      </c>
      <c r="CP4">
        <f t="shared" ref="CP4:CS21" si="17">+CI4-CI$16</f>
        <v>-0.19044801272824063</v>
      </c>
      <c r="CQ4">
        <f t="shared" si="17"/>
        <v>1.1333387191461726</v>
      </c>
      <c r="CR4">
        <f t="shared" si="17"/>
        <v>1.9270629325950741</v>
      </c>
      <c r="CS4">
        <f t="shared" si="17"/>
        <v>2.2337615632939625</v>
      </c>
      <c r="CU4" t="s">
        <v>80</v>
      </c>
      <c r="CV4">
        <f>+CO4-CO$17</f>
        <v>1.5296843855330484</v>
      </c>
      <c r="CW4">
        <f t="shared" ref="CW4:CZ21" si="18">+CP4-CP$17</f>
        <v>0.95753028621698633</v>
      </c>
      <c r="CX4">
        <f t="shared" si="18"/>
        <v>3.222764130273478</v>
      </c>
      <c r="CY4">
        <f t="shared" si="18"/>
        <v>0.89408775701483179</v>
      </c>
      <c r="CZ4">
        <f t="shared" si="18"/>
        <v>1.8276230972405147</v>
      </c>
      <c r="DB4" t="s">
        <v>80</v>
      </c>
      <c r="DC4">
        <f>+CV4-CV$18</f>
        <v>1.4876180649308892</v>
      </c>
      <c r="DD4">
        <f t="shared" ref="DD4:DG21" si="19">+CW4-CW$18</f>
        <v>0.60837559621521198</v>
      </c>
      <c r="DE4">
        <f t="shared" si="19"/>
        <v>1.9444010252649981</v>
      </c>
      <c r="DF4">
        <f t="shared" si="19"/>
        <v>1.8402582959916927</v>
      </c>
      <c r="DG4">
        <f t="shared" si="19"/>
        <v>-0.60920769908017158</v>
      </c>
      <c r="DI4" t="s">
        <v>80</v>
      </c>
      <c r="DJ4">
        <f>+DC4-DC$19</f>
        <v>1.3499464702329147</v>
      </c>
      <c r="DK4">
        <f t="shared" ref="DK4:DN21" si="20">+DD4-DD$19</f>
        <v>-0.50786136727530806</v>
      </c>
      <c r="DL4">
        <f t="shared" si="20"/>
        <v>2.2774199853932577</v>
      </c>
      <c r="DM4">
        <f t="shared" si="20"/>
        <v>0.68575662916671543</v>
      </c>
      <c r="DN4">
        <f t="shared" si="20"/>
        <v>0.40613846605344772</v>
      </c>
      <c r="DP4" t="s">
        <v>80</v>
      </c>
      <c r="DQ4">
        <f>+DJ4-DJ$20</f>
        <v>-0.67688534059837413</v>
      </c>
      <c r="DR4">
        <f t="shared" ref="DR4:DU21" si="21">+DK4-DK$20</f>
        <v>-3.174133545470692E-2</v>
      </c>
      <c r="DS4">
        <f t="shared" si="21"/>
        <v>-0.1020541974586604</v>
      </c>
      <c r="DT4">
        <f t="shared" si="21"/>
        <v>9.5485100263720035E-2</v>
      </c>
      <c r="DU4">
        <f t="shared" si="21"/>
        <v>-0.812276932106895</v>
      </c>
      <c r="DW4" t="s">
        <v>80</v>
      </c>
      <c r="DX4">
        <f>+DQ4-DQ$21</f>
        <v>-1.2008022426434428</v>
      </c>
      <c r="DY4">
        <f t="shared" ref="DY4:EB21" si="22">+DR4-DR$21</f>
        <v>-2.1478303657684892</v>
      </c>
      <c r="DZ4">
        <f t="shared" si="22"/>
        <v>-0.1020541974586604</v>
      </c>
      <c r="EA4">
        <f t="shared" si="22"/>
        <v>-1.4322765039557981</v>
      </c>
      <c r="EB4">
        <f t="shared" si="22"/>
        <v>-1.2184153981603427</v>
      </c>
    </row>
    <row r="5" spans="1:189">
      <c r="A5" t="s">
        <v>82</v>
      </c>
      <c r="B5">
        <v>1.747239498142193</v>
      </c>
      <c r="C5">
        <v>1.0877285418321263</v>
      </c>
      <c r="D5">
        <v>0.53503852644262373</v>
      </c>
      <c r="E5">
        <v>1.7457376916902321</v>
      </c>
      <c r="F5">
        <v>0.98150129296249866</v>
      </c>
      <c r="H5" t="s">
        <v>82</v>
      </c>
      <c r="I5">
        <f t="shared" ref="I5:J21" si="23">+B5-B$4</f>
        <v>1.4455517443287307</v>
      </c>
      <c r="J5">
        <f t="shared" si="23"/>
        <v>1.4336503180375879</v>
      </c>
      <c r="K5">
        <f t="shared" si="0"/>
        <v>-0.19336584781640831</v>
      </c>
      <c r="L5">
        <f t="shared" si="0"/>
        <v>1.3454718673524166</v>
      </c>
      <c r="M5">
        <f t="shared" si="0"/>
        <v>1.2184153981603429</v>
      </c>
      <c r="O5" s="5" t="s">
        <v>82</v>
      </c>
      <c r="P5">
        <f t="shared" si="1"/>
        <v>0</v>
      </c>
      <c r="Q5">
        <f t="shared" si="2"/>
        <v>0</v>
      </c>
      <c r="R5">
        <f t="shared" si="2"/>
        <v>0</v>
      </c>
      <c r="S5" s="5">
        <f t="shared" si="2"/>
        <v>0</v>
      </c>
      <c r="T5">
        <f t="shared" si="2"/>
        <v>0</v>
      </c>
      <c r="V5" t="s">
        <v>82</v>
      </c>
      <c r="W5">
        <f t="shared" si="3"/>
        <v>1.9579960134823018</v>
      </c>
      <c r="X5">
        <f t="shared" si="4"/>
        <v>-0.44966891894167871</v>
      </c>
      <c r="Y5">
        <f t="shared" si="5"/>
        <v>-8.0569103256836971E-2</v>
      </c>
      <c r="Z5">
        <f t="shared" si="5"/>
        <v>0.99825332093888974</v>
      </c>
      <c r="AA5">
        <f t="shared" si="5"/>
        <v>0.40613846605344772</v>
      </c>
      <c r="AC5" t="s">
        <v>82</v>
      </c>
      <c r="AD5">
        <f t="shared" si="6"/>
        <v>2.409252907214551</v>
      </c>
      <c r="AE5">
        <f t="shared" si="7"/>
        <v>1.6928712242510264</v>
      </c>
      <c r="AF5">
        <f t="shared" si="7"/>
        <v>-3.2227641302734478E-2</v>
      </c>
      <c r="AG5">
        <f t="shared" si="7"/>
        <v>3.0294818174580218</v>
      </c>
      <c r="AH5">
        <f t="shared" si="7"/>
        <v>0.40613846605344772</v>
      </c>
      <c r="AJ5" t="s">
        <v>82</v>
      </c>
      <c r="AK5">
        <f t="shared" si="8"/>
        <v>1.9426991696269713</v>
      </c>
      <c r="AL5" s="5">
        <f t="shared" si="9"/>
        <v>2.0367356916770158</v>
      </c>
      <c r="AM5">
        <f t="shared" si="9"/>
        <v>-0.25244985687142185</v>
      </c>
      <c r="AN5">
        <f t="shared" si="9"/>
        <v>2.3350447246309685</v>
      </c>
      <c r="AO5" s="5">
        <f t="shared" si="9"/>
        <v>1.0153461651336191</v>
      </c>
      <c r="AQ5" t="s">
        <v>82</v>
      </c>
      <c r="AR5">
        <f t="shared" ref="AR5:AR21" si="24">+AK5-AK$9</f>
        <v>0.4397842608407514</v>
      </c>
      <c r="AS5">
        <f t="shared" si="10"/>
        <v>2.0790574722832913</v>
      </c>
      <c r="AT5">
        <f t="shared" si="10"/>
        <v>-9.668292390820421E-2</v>
      </c>
      <c r="AU5">
        <f t="shared" si="10"/>
        <v>1.2239453761076824</v>
      </c>
      <c r="AV5">
        <f t="shared" si="10"/>
        <v>0.20306923302672386</v>
      </c>
      <c r="AX5" t="s">
        <v>82</v>
      </c>
      <c r="AY5">
        <f t="shared" ref="AY5:AY21" si="25">+AR5-AR$10</f>
        <v>1.1587359220412843</v>
      </c>
      <c r="AZ5">
        <f t="shared" si="11"/>
        <v>0.21160890303137836</v>
      </c>
      <c r="BA5">
        <f t="shared" si="11"/>
        <v>-0.19336584781640831</v>
      </c>
      <c r="BB5">
        <f t="shared" si="11"/>
        <v>0.73783941112874452</v>
      </c>
      <c r="BC5">
        <f t="shared" si="11"/>
        <v>1.4214846311870668</v>
      </c>
      <c r="BE5" t="s">
        <v>82</v>
      </c>
      <c r="BF5" s="5">
        <f t="shared" ref="BF5:BF21" si="26">+AY5-AY$11</f>
        <v>2.7075413623934956</v>
      </c>
      <c r="BG5">
        <f t="shared" si="12"/>
        <v>1.5553254372806302</v>
      </c>
      <c r="BH5">
        <f t="shared" si="12"/>
        <v>1.8906882897604405</v>
      </c>
      <c r="BI5">
        <f t="shared" si="12"/>
        <v>1.8055364413503394</v>
      </c>
      <c r="BJ5">
        <f t="shared" si="12"/>
        <v>1.2184153981603429</v>
      </c>
      <c r="BL5" t="s">
        <v>82</v>
      </c>
      <c r="BM5">
        <f t="shared" ref="BM5:BM21" si="27">+BF5-BF$12</f>
        <v>2.577518189623186</v>
      </c>
      <c r="BN5">
        <f t="shared" si="13"/>
        <v>1.2802338633398387</v>
      </c>
      <c r="BO5">
        <f t="shared" si="13"/>
        <v>0.50489971374284526</v>
      </c>
      <c r="BP5">
        <f t="shared" si="13"/>
        <v>2.3697665792723206</v>
      </c>
      <c r="BQ5">
        <f t="shared" si="13"/>
        <v>1.8276230972405145</v>
      </c>
      <c r="BS5" t="s">
        <v>82</v>
      </c>
      <c r="BT5">
        <f t="shared" ref="BT5:BT21" si="28">+BM5-BM$13</f>
        <v>1.6673559802310225</v>
      </c>
      <c r="BU5">
        <f t="shared" si="14"/>
        <v>1.8780290144034821</v>
      </c>
      <c r="BV5">
        <f t="shared" si="14"/>
        <v>-3.2227641302734256E-2</v>
      </c>
      <c r="BW5">
        <f t="shared" si="14"/>
        <v>2.9860794991563311</v>
      </c>
      <c r="BX5">
        <f t="shared" si="14"/>
        <v>0.20306923302672386</v>
      </c>
      <c r="BZ5" t="s">
        <v>82</v>
      </c>
      <c r="CA5">
        <f t="shared" ref="CA5:CA21" si="29">+BT5-BT$14</f>
        <v>2.2218665699867524</v>
      </c>
      <c r="CB5">
        <f t="shared" si="15"/>
        <v>1.539454769553277</v>
      </c>
      <c r="CC5">
        <f t="shared" si="15"/>
        <v>1.1977940017516433</v>
      </c>
      <c r="CD5">
        <f t="shared" si="15"/>
        <v>1.6753294864452668</v>
      </c>
      <c r="CE5">
        <f t="shared" si="15"/>
        <v>1.0153461651336191</v>
      </c>
      <c r="CG5" t="s">
        <v>82</v>
      </c>
      <c r="CH5">
        <f t="shared" ref="CH5:CH21" si="30">+CA5-CA$15</f>
        <v>0.34417898674493608</v>
      </c>
      <c r="CI5">
        <f t="shared" si="16"/>
        <v>-0.96811073136855463</v>
      </c>
      <c r="CJ5">
        <f t="shared" si="16"/>
        <v>-0.2954200452750686</v>
      </c>
      <c r="CK5">
        <f t="shared" si="16"/>
        <v>0.83332451139246455</v>
      </c>
      <c r="CL5">
        <f t="shared" si="16"/>
        <v>-0.4061384660534475</v>
      </c>
      <c r="CN5" t="s">
        <v>82</v>
      </c>
      <c r="CO5">
        <f t="shared" ref="CO5:CO21" si="31">+CH5-CH$16</f>
        <v>2.8605098009468</v>
      </c>
      <c r="CP5">
        <f t="shared" si="17"/>
        <v>1.2432023053093475</v>
      </c>
      <c r="CQ5">
        <f t="shared" si="17"/>
        <v>0.93997287132976437</v>
      </c>
      <c r="CR5">
        <f t="shared" si="17"/>
        <v>3.2725347999474907</v>
      </c>
      <c r="CS5">
        <f t="shared" si="17"/>
        <v>3.4521769614543052</v>
      </c>
      <c r="CU5" t="s">
        <v>82</v>
      </c>
      <c r="CV5">
        <f t="shared" ref="CV5:CV21" si="32">+CO5-CO$17</f>
        <v>2.9752361298617789</v>
      </c>
      <c r="CW5">
        <f t="shared" si="18"/>
        <v>2.3911806042545747</v>
      </c>
      <c r="CX5">
        <f t="shared" si="18"/>
        <v>3.0293982824570698</v>
      </c>
      <c r="CY5">
        <f t="shared" si="18"/>
        <v>2.2395596243672484</v>
      </c>
      <c r="CZ5">
        <f t="shared" si="18"/>
        <v>3.0460384954008575</v>
      </c>
      <c r="DB5" t="s">
        <v>82</v>
      </c>
      <c r="DC5">
        <f t="shared" ref="DC5:DC21" si="33">+CV5-CV$18</f>
        <v>2.9331698092596197</v>
      </c>
      <c r="DD5">
        <f t="shared" si="19"/>
        <v>2.0420259142528003</v>
      </c>
      <c r="DE5">
        <f t="shared" si="19"/>
        <v>1.7510351774485899</v>
      </c>
      <c r="DF5">
        <f t="shared" si="19"/>
        <v>3.1857301633441093</v>
      </c>
      <c r="DG5">
        <f t="shared" si="19"/>
        <v>0.60920769908017114</v>
      </c>
      <c r="DI5" t="s">
        <v>82</v>
      </c>
      <c r="DJ5">
        <f t="shared" ref="DJ5:DJ21" si="34">+DC5-DC$19</f>
        <v>2.7954982145616452</v>
      </c>
      <c r="DK5">
        <f t="shared" si="20"/>
        <v>0.92578895076228029</v>
      </c>
      <c r="DL5">
        <f t="shared" si="20"/>
        <v>2.0840541375768495</v>
      </c>
      <c r="DM5">
        <f t="shared" si="20"/>
        <v>2.0312284965191321</v>
      </c>
      <c r="DN5">
        <f t="shared" si="20"/>
        <v>1.6245538642137904</v>
      </c>
      <c r="DP5" t="s">
        <v>82</v>
      </c>
      <c r="DQ5">
        <f t="shared" ref="DQ5:DQ21" si="35">+DJ5-DJ$20</f>
        <v>0.76866640373035633</v>
      </c>
      <c r="DR5">
        <f t="shared" si="21"/>
        <v>1.4019089825828814</v>
      </c>
      <c r="DS5">
        <f t="shared" si="21"/>
        <v>-0.2954200452750686</v>
      </c>
      <c r="DT5">
        <f t="shared" si="21"/>
        <v>1.4409569676161367</v>
      </c>
      <c r="DU5">
        <f t="shared" si="21"/>
        <v>0.40613846605344772</v>
      </c>
      <c r="DW5" t="s">
        <v>82</v>
      </c>
      <c r="DX5">
        <f t="shared" ref="DX5:DX21" si="36">+DQ5-DQ$21</f>
        <v>0.24474950168528764</v>
      </c>
      <c r="DY5">
        <f t="shared" si="22"/>
        <v>-0.71418004773090082</v>
      </c>
      <c r="DZ5">
        <f t="shared" si="22"/>
        <v>-0.2954200452750686</v>
      </c>
      <c r="EA5">
        <f t="shared" si="22"/>
        <v>-8.6804636603381446E-2</v>
      </c>
      <c r="EB5">
        <f t="shared" si="22"/>
        <v>0</v>
      </c>
    </row>
    <row r="6" spans="1:189">
      <c r="A6" t="s">
        <v>57</v>
      </c>
      <c r="B6">
        <v>-0.21075651534010878</v>
      </c>
      <c r="C6">
        <v>1.537397460773805</v>
      </c>
      <c r="D6">
        <v>0.6156076296994607</v>
      </c>
      <c r="E6">
        <v>0.74748437075134222</v>
      </c>
      <c r="F6">
        <v>0.57536282690905094</v>
      </c>
      <c r="H6" t="s">
        <v>57</v>
      </c>
      <c r="I6">
        <f t="shared" si="23"/>
        <v>-0.51244426915357111</v>
      </c>
      <c r="J6">
        <f t="shared" si="23"/>
        <v>1.8833192369792666</v>
      </c>
      <c r="K6">
        <f t="shared" si="0"/>
        <v>-0.11279674455957134</v>
      </c>
      <c r="L6">
        <f t="shared" si="0"/>
        <v>0.34721854641352684</v>
      </c>
      <c r="M6">
        <f t="shared" si="0"/>
        <v>0.81227693210689522</v>
      </c>
      <c r="O6" s="5" t="s">
        <v>57</v>
      </c>
      <c r="P6">
        <f t="shared" si="1"/>
        <v>-1.9579960134823018</v>
      </c>
      <c r="Q6">
        <f t="shared" si="2"/>
        <v>0.44966891894167871</v>
      </c>
      <c r="R6">
        <f t="shared" si="2"/>
        <v>8.0569103256836971E-2</v>
      </c>
      <c r="S6" s="5">
        <f t="shared" si="2"/>
        <v>-0.99825332093888974</v>
      </c>
      <c r="T6">
        <f t="shared" si="2"/>
        <v>-0.40613846605344772</v>
      </c>
      <c r="V6" t="s">
        <v>57</v>
      </c>
      <c r="W6">
        <f t="shared" si="3"/>
        <v>0</v>
      </c>
      <c r="X6">
        <f t="shared" si="4"/>
        <v>0</v>
      </c>
      <c r="Y6">
        <f t="shared" si="5"/>
        <v>0</v>
      </c>
      <c r="Z6">
        <f t="shared" si="5"/>
        <v>0</v>
      </c>
      <c r="AA6">
        <f t="shared" si="5"/>
        <v>0</v>
      </c>
      <c r="AC6" t="s">
        <v>57</v>
      </c>
      <c r="AD6">
        <f t="shared" si="6"/>
        <v>0.4512568937322492</v>
      </c>
      <c r="AE6">
        <f t="shared" si="7"/>
        <v>2.1425401431927051</v>
      </c>
      <c r="AF6">
        <f t="shared" si="7"/>
        <v>4.8341461954102494E-2</v>
      </c>
      <c r="AG6">
        <f t="shared" si="7"/>
        <v>2.0312284965191321</v>
      </c>
      <c r="AH6">
        <f t="shared" si="7"/>
        <v>0</v>
      </c>
      <c r="AJ6" t="s">
        <v>57</v>
      </c>
      <c r="AK6">
        <f t="shared" si="8"/>
        <v>-1.5296843855330478E-2</v>
      </c>
      <c r="AL6" s="5">
        <f t="shared" si="9"/>
        <v>2.4864046106186946</v>
      </c>
      <c r="AM6">
        <f t="shared" si="9"/>
        <v>-0.17188075361458488</v>
      </c>
      <c r="AN6">
        <f t="shared" si="9"/>
        <v>1.3367914036920787</v>
      </c>
      <c r="AO6" s="5">
        <f t="shared" si="9"/>
        <v>0.60920769908017136</v>
      </c>
      <c r="AQ6" t="s">
        <v>57</v>
      </c>
      <c r="AR6">
        <f t="shared" si="24"/>
        <v>-1.5182117526415504</v>
      </c>
      <c r="AS6">
        <f t="shared" si="10"/>
        <v>2.52872639122497</v>
      </c>
      <c r="AT6">
        <f t="shared" si="10"/>
        <v>-1.6113820651367239E-2</v>
      </c>
      <c r="AU6">
        <f t="shared" si="10"/>
        <v>0.22569205516879265</v>
      </c>
      <c r="AV6">
        <f t="shared" si="10"/>
        <v>-0.20306923302672386</v>
      </c>
      <c r="AX6" t="s">
        <v>57</v>
      </c>
      <c r="AY6">
        <f t="shared" si="25"/>
        <v>-0.79926009144101751</v>
      </c>
      <c r="AZ6">
        <f t="shared" si="11"/>
        <v>0.66127782197305707</v>
      </c>
      <c r="BA6">
        <f t="shared" si="11"/>
        <v>-0.11279674455957134</v>
      </c>
      <c r="BB6">
        <f t="shared" si="11"/>
        <v>-0.26041390981014523</v>
      </c>
      <c r="BC6">
        <f t="shared" si="11"/>
        <v>1.0153461651336191</v>
      </c>
      <c r="BE6" t="s">
        <v>57</v>
      </c>
      <c r="BF6" s="5">
        <f t="shared" si="26"/>
        <v>0.74954534891119406</v>
      </c>
      <c r="BG6">
        <f t="shared" si="12"/>
        <v>2.0049943562223089</v>
      </c>
      <c r="BH6">
        <f t="shared" si="12"/>
        <v>1.9712573930172774</v>
      </c>
      <c r="BI6">
        <f t="shared" si="12"/>
        <v>0.80728312041144967</v>
      </c>
      <c r="BJ6">
        <f t="shared" si="12"/>
        <v>0.81227693210689522</v>
      </c>
      <c r="BL6" t="s">
        <v>57</v>
      </c>
      <c r="BM6">
        <f t="shared" si="27"/>
        <v>0.61952217614088445</v>
      </c>
      <c r="BN6">
        <f t="shared" si="13"/>
        <v>1.7299027822815174</v>
      </c>
      <c r="BO6">
        <f t="shared" si="13"/>
        <v>0.58546881699968223</v>
      </c>
      <c r="BP6">
        <f t="shared" si="13"/>
        <v>1.3715132583334309</v>
      </c>
      <c r="BQ6">
        <f t="shared" si="13"/>
        <v>1.4214846311870668</v>
      </c>
      <c r="BS6" t="s">
        <v>57</v>
      </c>
      <c r="BT6">
        <f t="shared" si="28"/>
        <v>-0.29064003325127907</v>
      </c>
      <c r="BU6">
        <f t="shared" si="14"/>
        <v>2.3276979333451608</v>
      </c>
      <c r="BV6">
        <f t="shared" si="14"/>
        <v>4.8341461954102716E-2</v>
      </c>
      <c r="BW6">
        <f t="shared" si="14"/>
        <v>1.9878261782174413</v>
      </c>
      <c r="BX6">
        <f t="shared" si="14"/>
        <v>-0.20306923302672386</v>
      </c>
      <c r="BZ6" t="s">
        <v>57</v>
      </c>
      <c r="CA6">
        <f t="shared" si="29"/>
        <v>0.26387055650445057</v>
      </c>
      <c r="CB6">
        <f t="shared" si="15"/>
        <v>1.9891236884949557</v>
      </c>
      <c r="CC6">
        <f t="shared" si="15"/>
        <v>1.2783631050084803</v>
      </c>
      <c r="CD6">
        <f t="shared" si="15"/>
        <v>0.67707616550637706</v>
      </c>
      <c r="CE6">
        <f t="shared" si="15"/>
        <v>0.60920769908017136</v>
      </c>
      <c r="CG6" t="s">
        <v>57</v>
      </c>
      <c r="CH6">
        <f t="shared" si="30"/>
        <v>-1.6138170267373657</v>
      </c>
      <c r="CI6">
        <f t="shared" si="16"/>
        <v>-0.51844181242687593</v>
      </c>
      <c r="CJ6">
        <f t="shared" si="16"/>
        <v>-0.21485094201823163</v>
      </c>
      <c r="CK6">
        <f t="shared" si="16"/>
        <v>-0.16492880954642519</v>
      </c>
      <c r="CL6">
        <f t="shared" si="16"/>
        <v>-0.81227693210689522</v>
      </c>
      <c r="CN6" t="s">
        <v>57</v>
      </c>
      <c r="CO6">
        <f t="shared" si="31"/>
        <v>0.9025137874644984</v>
      </c>
      <c r="CP6">
        <f t="shared" si="17"/>
        <v>1.6928712242510262</v>
      </c>
      <c r="CQ6">
        <f t="shared" si="17"/>
        <v>1.0205419745866013</v>
      </c>
      <c r="CR6">
        <f t="shared" si="17"/>
        <v>2.274281479008601</v>
      </c>
      <c r="CS6">
        <f t="shared" si="17"/>
        <v>3.0460384954008575</v>
      </c>
      <c r="CU6" t="s">
        <v>57</v>
      </c>
      <c r="CV6">
        <f t="shared" si="32"/>
        <v>1.0172401163794773</v>
      </c>
      <c r="CW6">
        <f t="shared" si="18"/>
        <v>2.8408495231962529</v>
      </c>
      <c r="CX6">
        <f t="shared" si="18"/>
        <v>3.1099673857139067</v>
      </c>
      <c r="CY6">
        <f t="shared" si="18"/>
        <v>1.2413063034283587</v>
      </c>
      <c r="CZ6">
        <f t="shared" si="18"/>
        <v>2.6399000293474097</v>
      </c>
      <c r="DB6" t="s">
        <v>57</v>
      </c>
      <c r="DC6">
        <f t="shared" si="33"/>
        <v>0.97517379577731811</v>
      </c>
      <c r="DD6">
        <f t="shared" si="19"/>
        <v>2.4916948331944786</v>
      </c>
      <c r="DE6">
        <f t="shared" si="19"/>
        <v>1.8316042807054269</v>
      </c>
      <c r="DF6">
        <f t="shared" si="19"/>
        <v>2.1874768424052196</v>
      </c>
      <c r="DG6">
        <f t="shared" si="19"/>
        <v>0.20306923302672342</v>
      </c>
      <c r="DI6" t="s">
        <v>57</v>
      </c>
      <c r="DJ6">
        <f t="shared" si="34"/>
        <v>0.83750220107934359</v>
      </c>
      <c r="DK6">
        <f t="shared" si="20"/>
        <v>1.3754578697039586</v>
      </c>
      <c r="DL6">
        <f t="shared" si="20"/>
        <v>2.1646232408336865</v>
      </c>
      <c r="DM6">
        <f t="shared" si="20"/>
        <v>1.0329751755802423</v>
      </c>
      <c r="DN6">
        <f t="shared" si="20"/>
        <v>1.2184153981603427</v>
      </c>
      <c r="DP6" t="s">
        <v>57</v>
      </c>
      <c r="DQ6">
        <f t="shared" si="35"/>
        <v>-1.1893296097519452</v>
      </c>
      <c r="DR6">
        <f t="shared" si="21"/>
        <v>1.8515779015245597</v>
      </c>
      <c r="DS6">
        <f t="shared" si="21"/>
        <v>-0.21485094201823163</v>
      </c>
      <c r="DT6">
        <f t="shared" si="21"/>
        <v>0.44270364667724693</v>
      </c>
      <c r="DU6">
        <f t="shared" si="21"/>
        <v>0</v>
      </c>
      <c r="DW6" t="s">
        <v>57</v>
      </c>
      <c r="DX6">
        <f t="shared" si="36"/>
        <v>-1.7132465117970139</v>
      </c>
      <c r="DY6">
        <f t="shared" si="22"/>
        <v>-0.26451112878922256</v>
      </c>
      <c r="DZ6">
        <f t="shared" si="22"/>
        <v>-0.21485094201823163</v>
      </c>
      <c r="EA6">
        <f t="shared" si="22"/>
        <v>-1.0850579575422712</v>
      </c>
      <c r="EB6">
        <f t="shared" si="22"/>
        <v>-0.40613846605344772</v>
      </c>
    </row>
    <row r="7" spans="1:189">
      <c r="A7" t="s">
        <v>58</v>
      </c>
      <c r="B7">
        <v>-0.66201340907235795</v>
      </c>
      <c r="C7">
        <v>-0.60514268241889979</v>
      </c>
      <c r="D7">
        <v>0.56726616774535821</v>
      </c>
      <c r="E7">
        <v>-1.28374412576779</v>
      </c>
      <c r="F7">
        <v>0.57536282690905094</v>
      </c>
      <c r="H7" t="s">
        <v>58</v>
      </c>
      <c r="I7">
        <f t="shared" si="23"/>
        <v>-0.96370116288582031</v>
      </c>
      <c r="J7">
        <f t="shared" si="23"/>
        <v>-0.25922090621343824</v>
      </c>
      <c r="K7">
        <f t="shared" si="0"/>
        <v>-0.16113820651367383</v>
      </c>
      <c r="L7">
        <f t="shared" si="0"/>
        <v>-1.6840099501056054</v>
      </c>
      <c r="M7">
        <f t="shared" si="0"/>
        <v>0.81227693210689522</v>
      </c>
      <c r="O7" s="5" t="s">
        <v>58</v>
      </c>
      <c r="P7">
        <f t="shared" si="1"/>
        <v>-2.409252907214551</v>
      </c>
      <c r="Q7">
        <f t="shared" si="2"/>
        <v>-1.6928712242510262</v>
      </c>
      <c r="R7">
        <f t="shared" si="2"/>
        <v>3.2227641302734478E-2</v>
      </c>
      <c r="S7" s="5">
        <f t="shared" si="2"/>
        <v>-3.0294818174580218</v>
      </c>
      <c r="T7">
        <f t="shared" si="2"/>
        <v>-0.40613846605344772</v>
      </c>
      <c r="V7" t="s">
        <v>58</v>
      </c>
      <c r="W7">
        <f t="shared" si="3"/>
        <v>-0.4512568937322492</v>
      </c>
      <c r="X7">
        <f t="shared" si="4"/>
        <v>-2.1425401431927051</v>
      </c>
      <c r="Y7">
        <f t="shared" si="5"/>
        <v>-4.8341461954102494E-2</v>
      </c>
      <c r="Z7">
        <f t="shared" si="5"/>
        <v>-2.0312284965191321</v>
      </c>
      <c r="AA7">
        <f t="shared" si="5"/>
        <v>0</v>
      </c>
      <c r="AC7" t="s">
        <v>58</v>
      </c>
      <c r="AD7">
        <f t="shared" si="6"/>
        <v>0</v>
      </c>
      <c r="AE7">
        <f t="shared" si="7"/>
        <v>0</v>
      </c>
      <c r="AF7">
        <f t="shared" si="7"/>
        <v>0</v>
      </c>
      <c r="AG7">
        <f t="shared" si="7"/>
        <v>0</v>
      </c>
      <c r="AH7">
        <f t="shared" si="7"/>
        <v>0</v>
      </c>
      <c r="AJ7" t="s">
        <v>58</v>
      </c>
      <c r="AK7">
        <f t="shared" si="8"/>
        <v>-0.46655373758757968</v>
      </c>
      <c r="AL7" s="5">
        <f t="shared" si="9"/>
        <v>0.34386446742598942</v>
      </c>
      <c r="AM7">
        <f t="shared" si="9"/>
        <v>-0.22022221556868737</v>
      </c>
      <c r="AN7">
        <f t="shared" si="9"/>
        <v>-0.69443709282705335</v>
      </c>
      <c r="AO7" s="5">
        <f t="shared" si="9"/>
        <v>0.60920769908017136</v>
      </c>
      <c r="AQ7" t="s">
        <v>58</v>
      </c>
      <c r="AR7">
        <f t="shared" si="24"/>
        <v>-1.9694686463737996</v>
      </c>
      <c r="AS7">
        <f t="shared" si="10"/>
        <v>0.38618624803226487</v>
      </c>
      <c r="AT7">
        <f t="shared" si="10"/>
        <v>-6.4455282605469733E-2</v>
      </c>
      <c r="AU7">
        <f t="shared" si="10"/>
        <v>-1.8055364413503394</v>
      </c>
      <c r="AV7">
        <f t="shared" si="10"/>
        <v>-0.20306923302672386</v>
      </c>
      <c r="AX7" t="s">
        <v>58</v>
      </c>
      <c r="AY7">
        <f t="shared" si="25"/>
        <v>-1.2505169851732667</v>
      </c>
      <c r="AZ7">
        <f t="shared" si="11"/>
        <v>-1.4812623212196481</v>
      </c>
      <c r="BA7">
        <f t="shared" si="11"/>
        <v>-0.16113820651367383</v>
      </c>
      <c r="BB7">
        <f t="shared" si="11"/>
        <v>-2.2916424063292773</v>
      </c>
      <c r="BC7">
        <f t="shared" si="11"/>
        <v>1.0153461651336191</v>
      </c>
      <c r="BE7" t="s">
        <v>58</v>
      </c>
      <c r="BF7" s="5">
        <f t="shared" si="26"/>
        <v>0.29828845517894487</v>
      </c>
      <c r="BG7">
        <f t="shared" si="12"/>
        <v>-0.13754578697039621</v>
      </c>
      <c r="BH7">
        <f t="shared" si="12"/>
        <v>1.9229159310631747</v>
      </c>
      <c r="BI7">
        <f t="shared" si="12"/>
        <v>-1.2239453761076824</v>
      </c>
      <c r="BJ7">
        <f t="shared" si="12"/>
        <v>0.81227693210689522</v>
      </c>
      <c r="BL7" t="s">
        <v>58</v>
      </c>
      <c r="BM7">
        <f t="shared" si="27"/>
        <v>0.16826528240863525</v>
      </c>
      <c r="BN7">
        <f t="shared" si="13"/>
        <v>-0.41263736091118774</v>
      </c>
      <c r="BO7">
        <f t="shared" si="13"/>
        <v>0.53712735504557951</v>
      </c>
      <c r="BP7">
        <f t="shared" si="13"/>
        <v>-0.65971523818570121</v>
      </c>
      <c r="BQ7">
        <f t="shared" si="13"/>
        <v>1.4214846311870668</v>
      </c>
      <c r="BS7" t="s">
        <v>58</v>
      </c>
      <c r="BT7">
        <f t="shared" si="28"/>
        <v>-0.74189692698352827</v>
      </c>
      <c r="BU7">
        <f t="shared" si="14"/>
        <v>0.1851577901524557</v>
      </c>
      <c r="BV7">
        <f t="shared" si="14"/>
        <v>0</v>
      </c>
      <c r="BW7">
        <f t="shared" si="14"/>
        <v>-4.3402318301690723E-2</v>
      </c>
      <c r="BX7">
        <f t="shared" si="14"/>
        <v>-0.20306923302672386</v>
      </c>
      <c r="BZ7" t="s">
        <v>58</v>
      </c>
      <c r="CA7">
        <f t="shared" si="29"/>
        <v>-0.18738633722779863</v>
      </c>
      <c r="CB7">
        <f t="shared" si="15"/>
        <v>-0.15341645469774945</v>
      </c>
      <c r="CC7">
        <f t="shared" si="15"/>
        <v>1.2300216430543776</v>
      </c>
      <c r="CD7">
        <f t="shared" si="15"/>
        <v>-1.354152331012755</v>
      </c>
      <c r="CE7">
        <f t="shared" si="15"/>
        <v>0.60920769908017136</v>
      </c>
      <c r="CG7" t="s">
        <v>58</v>
      </c>
      <c r="CH7">
        <f t="shared" si="30"/>
        <v>-2.0650739204696151</v>
      </c>
      <c r="CI7">
        <f t="shared" si="16"/>
        <v>-2.6609819556195813</v>
      </c>
      <c r="CJ7">
        <f t="shared" si="16"/>
        <v>-0.26319240397233434</v>
      </c>
      <c r="CK7">
        <f t="shared" si="16"/>
        <v>-2.1961573060655573</v>
      </c>
      <c r="CL7">
        <f t="shared" si="16"/>
        <v>-0.81227693210689522</v>
      </c>
      <c r="CN7" t="s">
        <v>58</v>
      </c>
      <c r="CO7">
        <f t="shared" si="31"/>
        <v>0.45125689373224898</v>
      </c>
      <c r="CP7">
        <f t="shared" si="17"/>
        <v>-0.44966891894167915</v>
      </c>
      <c r="CQ7">
        <f t="shared" si="17"/>
        <v>0.97220051263249863</v>
      </c>
      <c r="CR7">
        <f t="shared" si="17"/>
        <v>0.24305298248946894</v>
      </c>
      <c r="CS7">
        <f t="shared" si="17"/>
        <v>3.0460384954008575</v>
      </c>
      <c r="CU7" t="s">
        <v>58</v>
      </c>
      <c r="CV7">
        <f t="shared" si="32"/>
        <v>0.56598322264722789</v>
      </c>
      <c r="CW7">
        <f t="shared" si="18"/>
        <v>0.69830938000354781</v>
      </c>
      <c r="CX7">
        <f t="shared" si="18"/>
        <v>3.061625923759804</v>
      </c>
      <c r="CY7">
        <f t="shared" si="18"/>
        <v>-0.78992219309077338</v>
      </c>
      <c r="CZ7">
        <f t="shared" si="18"/>
        <v>2.6399000293474097</v>
      </c>
      <c r="DB7" t="s">
        <v>58</v>
      </c>
      <c r="DC7">
        <f t="shared" si="33"/>
        <v>0.52391690204506869</v>
      </c>
      <c r="DD7">
        <f t="shared" si="19"/>
        <v>0.34915469000177346</v>
      </c>
      <c r="DE7">
        <f t="shared" si="19"/>
        <v>1.7832628187513242</v>
      </c>
      <c r="DF7">
        <f t="shared" si="19"/>
        <v>0.15624834588608749</v>
      </c>
      <c r="DG7">
        <f t="shared" si="19"/>
        <v>0.20306923302672342</v>
      </c>
      <c r="DI7" t="s">
        <v>58</v>
      </c>
      <c r="DJ7">
        <f t="shared" si="34"/>
        <v>0.38624530734709417</v>
      </c>
      <c r="DK7">
        <f t="shared" si="20"/>
        <v>-0.76708227348874658</v>
      </c>
      <c r="DL7">
        <f t="shared" si="20"/>
        <v>2.1162817788795838</v>
      </c>
      <c r="DM7">
        <f t="shared" si="20"/>
        <v>-0.99825332093888974</v>
      </c>
      <c r="DN7">
        <f t="shared" si="20"/>
        <v>1.2184153981603427</v>
      </c>
      <c r="DP7" t="s">
        <v>58</v>
      </c>
      <c r="DQ7">
        <f t="shared" si="35"/>
        <v>-1.6405865034841947</v>
      </c>
      <c r="DR7">
        <f t="shared" si="21"/>
        <v>-0.29096224166814544</v>
      </c>
      <c r="DS7">
        <f t="shared" si="21"/>
        <v>-0.26319240397233434</v>
      </c>
      <c r="DT7">
        <f t="shared" si="21"/>
        <v>-1.5885248498418851</v>
      </c>
      <c r="DU7">
        <f t="shared" si="21"/>
        <v>0</v>
      </c>
      <c r="DW7" t="s">
        <v>58</v>
      </c>
      <c r="DX7">
        <f t="shared" si="36"/>
        <v>-2.1645034055292633</v>
      </c>
      <c r="DY7">
        <f t="shared" si="22"/>
        <v>-2.4070512719819277</v>
      </c>
      <c r="DZ7">
        <f t="shared" si="22"/>
        <v>-0.26319240397233434</v>
      </c>
      <c r="EA7">
        <f t="shared" si="22"/>
        <v>-3.1162864540614033</v>
      </c>
      <c r="EB7">
        <f t="shared" si="22"/>
        <v>-0.40613846605344772</v>
      </c>
    </row>
    <row r="8" spans="1:189">
      <c r="A8" t="s">
        <v>59</v>
      </c>
      <c r="B8">
        <v>-0.19545967148477827</v>
      </c>
      <c r="C8">
        <v>-0.94900714984488954</v>
      </c>
      <c r="D8">
        <v>0.78748838331404558</v>
      </c>
      <c r="E8">
        <v>-0.58930703294073616</v>
      </c>
      <c r="F8">
        <v>-3.3844872171120519E-2</v>
      </c>
      <c r="H8" t="s">
        <v>59</v>
      </c>
      <c r="I8">
        <f t="shared" si="23"/>
        <v>-0.49714742529824063</v>
      </c>
      <c r="J8">
        <f t="shared" si="23"/>
        <v>-0.60308537363942794</v>
      </c>
      <c r="K8">
        <f t="shared" si="0"/>
        <v>5.9084009055013542E-2</v>
      </c>
      <c r="L8">
        <f t="shared" si="0"/>
        <v>-0.9895728572785516</v>
      </c>
      <c r="M8">
        <f t="shared" si="0"/>
        <v>0.20306923302672381</v>
      </c>
      <c r="O8" s="5" t="s">
        <v>59</v>
      </c>
      <c r="P8">
        <f t="shared" si="1"/>
        <v>-1.9426991696269713</v>
      </c>
      <c r="Q8">
        <f t="shared" si="2"/>
        <v>-2.0367356916770158</v>
      </c>
      <c r="R8">
        <f t="shared" si="2"/>
        <v>0.25244985687142185</v>
      </c>
      <c r="S8" s="5">
        <f t="shared" si="2"/>
        <v>-2.3350447246309685</v>
      </c>
      <c r="T8">
        <f t="shared" si="2"/>
        <v>-1.0153461651336191</v>
      </c>
      <c r="V8" t="s">
        <v>59</v>
      </c>
      <c r="W8">
        <f t="shared" si="3"/>
        <v>1.5296843855330478E-2</v>
      </c>
      <c r="X8">
        <f t="shared" si="4"/>
        <v>-2.4864046106186946</v>
      </c>
      <c r="Y8">
        <f t="shared" si="5"/>
        <v>0.17188075361458488</v>
      </c>
      <c r="Z8">
        <f t="shared" si="5"/>
        <v>-1.3367914036920787</v>
      </c>
      <c r="AA8">
        <f t="shared" si="5"/>
        <v>-0.60920769908017136</v>
      </c>
      <c r="AC8" t="s">
        <v>59</v>
      </c>
      <c r="AD8">
        <f t="shared" si="6"/>
        <v>0.46655373758757968</v>
      </c>
      <c r="AE8">
        <f t="shared" si="7"/>
        <v>-0.34386446742598942</v>
      </c>
      <c r="AF8">
        <f t="shared" si="7"/>
        <v>0.22022221556868737</v>
      </c>
      <c r="AG8">
        <f t="shared" si="7"/>
        <v>0.69443709282705335</v>
      </c>
      <c r="AH8">
        <f t="shared" si="7"/>
        <v>-0.60920769908017136</v>
      </c>
      <c r="AJ8" t="s">
        <v>59</v>
      </c>
      <c r="AK8">
        <f t="shared" si="8"/>
        <v>0</v>
      </c>
      <c r="AL8" s="5">
        <f t="shared" si="9"/>
        <v>0</v>
      </c>
      <c r="AM8">
        <f t="shared" si="9"/>
        <v>0</v>
      </c>
      <c r="AN8">
        <f t="shared" si="9"/>
        <v>0</v>
      </c>
      <c r="AO8" s="5">
        <f t="shared" si="9"/>
        <v>0</v>
      </c>
      <c r="AQ8" t="s">
        <v>59</v>
      </c>
      <c r="AR8">
        <f t="shared" si="24"/>
        <v>-1.5029149087862199</v>
      </c>
      <c r="AS8">
        <f t="shared" si="10"/>
        <v>4.232178060627545E-2</v>
      </c>
      <c r="AT8">
        <f t="shared" si="10"/>
        <v>0.15576693296321764</v>
      </c>
      <c r="AU8">
        <f t="shared" si="10"/>
        <v>-1.1110993485232861</v>
      </c>
      <c r="AV8">
        <f t="shared" si="10"/>
        <v>-0.81227693210689522</v>
      </c>
      <c r="AX8" t="s">
        <v>59</v>
      </c>
      <c r="AY8">
        <f t="shared" si="25"/>
        <v>-0.78396324758568703</v>
      </c>
      <c r="AZ8">
        <f t="shared" si="11"/>
        <v>-1.8251267886456375</v>
      </c>
      <c r="BA8">
        <f t="shared" si="11"/>
        <v>5.9084009055013542E-2</v>
      </c>
      <c r="BB8">
        <f t="shared" si="11"/>
        <v>-1.5972053135022239</v>
      </c>
      <c r="BC8">
        <f t="shared" si="11"/>
        <v>0.40613846605344772</v>
      </c>
      <c r="BE8" t="s">
        <v>59</v>
      </c>
      <c r="BF8" s="5">
        <f t="shared" si="26"/>
        <v>0.76484219276652454</v>
      </c>
      <c r="BG8">
        <f t="shared" si="12"/>
        <v>-0.48141025439638563</v>
      </c>
      <c r="BH8">
        <f t="shared" si="12"/>
        <v>2.1431381466318622</v>
      </c>
      <c r="BI8">
        <f t="shared" si="12"/>
        <v>-0.52950828328062904</v>
      </c>
      <c r="BJ8">
        <f t="shared" si="12"/>
        <v>0.20306923302672386</v>
      </c>
      <c r="BL8" t="s">
        <v>59</v>
      </c>
      <c r="BM8">
        <f t="shared" si="27"/>
        <v>0.63481901999621493</v>
      </c>
      <c r="BN8">
        <f t="shared" si="13"/>
        <v>-0.75650182833717716</v>
      </c>
      <c r="BO8">
        <f t="shared" si="13"/>
        <v>0.757349570614267</v>
      </c>
      <c r="BP8">
        <f t="shared" si="13"/>
        <v>3.4721854641352135E-2</v>
      </c>
      <c r="BQ8">
        <f t="shared" si="13"/>
        <v>0.81227693210689544</v>
      </c>
      <c r="BS8" t="s">
        <v>59</v>
      </c>
      <c r="BT8">
        <f t="shared" si="28"/>
        <v>-0.2753431893959486</v>
      </c>
      <c r="BU8">
        <f t="shared" si="14"/>
        <v>-0.15870667727353371</v>
      </c>
      <c r="BV8">
        <f t="shared" si="14"/>
        <v>0.22022221556868748</v>
      </c>
      <c r="BW8">
        <f t="shared" si="14"/>
        <v>0.65103477452536263</v>
      </c>
      <c r="BX8">
        <f t="shared" si="14"/>
        <v>-0.81227693210689522</v>
      </c>
      <c r="BZ8" t="s">
        <v>59</v>
      </c>
      <c r="CA8">
        <f t="shared" si="29"/>
        <v>0.27916740035978105</v>
      </c>
      <c r="CB8">
        <f t="shared" si="15"/>
        <v>-0.49728092212373887</v>
      </c>
      <c r="CC8">
        <f t="shared" si="15"/>
        <v>1.450243858623065</v>
      </c>
      <c r="CD8">
        <f t="shared" si="15"/>
        <v>-0.65971523818570166</v>
      </c>
      <c r="CE8">
        <f t="shared" si="15"/>
        <v>0</v>
      </c>
      <c r="CG8" t="s">
        <v>59</v>
      </c>
      <c r="CH8">
        <f t="shared" si="30"/>
        <v>-1.5985201828820352</v>
      </c>
      <c r="CI8">
        <f t="shared" si="16"/>
        <v>-3.0048464230455707</v>
      </c>
      <c r="CJ8">
        <f t="shared" si="16"/>
        <v>-4.2970188403646858E-2</v>
      </c>
      <c r="CK8">
        <f t="shared" si="16"/>
        <v>-1.5017202132385039</v>
      </c>
      <c r="CL8">
        <f t="shared" si="16"/>
        <v>-1.4214846311870666</v>
      </c>
      <c r="CN8" t="s">
        <v>59</v>
      </c>
      <c r="CO8">
        <f t="shared" si="31"/>
        <v>0.91781063131982887</v>
      </c>
      <c r="CP8">
        <f t="shared" si="17"/>
        <v>-0.79353338636766857</v>
      </c>
      <c r="CQ8">
        <f t="shared" si="17"/>
        <v>1.1924227282011861</v>
      </c>
      <c r="CR8">
        <f t="shared" si="17"/>
        <v>0.93749007531652229</v>
      </c>
      <c r="CS8">
        <f t="shared" si="17"/>
        <v>2.4368307963206863</v>
      </c>
      <c r="CU8" t="s">
        <v>59</v>
      </c>
      <c r="CV8">
        <f t="shared" si="32"/>
        <v>1.0325369602348078</v>
      </c>
      <c r="CW8">
        <f t="shared" si="18"/>
        <v>0.35444491257755839</v>
      </c>
      <c r="CX8">
        <f t="shared" si="18"/>
        <v>3.2818481393284915</v>
      </c>
      <c r="CY8">
        <f t="shared" si="18"/>
        <v>-9.5485100263720035E-2</v>
      </c>
      <c r="CZ8">
        <f t="shared" si="18"/>
        <v>2.0306923302672386</v>
      </c>
      <c r="DB8" t="s">
        <v>59</v>
      </c>
      <c r="DC8">
        <f t="shared" si="33"/>
        <v>0.99047063963264859</v>
      </c>
      <c r="DD8">
        <f t="shared" si="19"/>
        <v>5.2902225757840426E-3</v>
      </c>
      <c r="DE8">
        <f t="shared" si="19"/>
        <v>2.0034850343200117</v>
      </c>
      <c r="DF8">
        <f t="shared" si="19"/>
        <v>0.85068543871314084</v>
      </c>
      <c r="DG8">
        <f t="shared" si="19"/>
        <v>-0.40613846605344772</v>
      </c>
      <c r="DI8" t="s">
        <v>59</v>
      </c>
      <c r="DJ8">
        <f t="shared" si="34"/>
        <v>0.85279904493467407</v>
      </c>
      <c r="DK8">
        <f t="shared" si="20"/>
        <v>-1.110946740914736</v>
      </c>
      <c r="DL8">
        <f t="shared" si="20"/>
        <v>2.3365039944482713</v>
      </c>
      <c r="DM8">
        <f t="shared" si="20"/>
        <v>-0.30381622811183639</v>
      </c>
      <c r="DN8">
        <f t="shared" si="20"/>
        <v>0.60920769908017158</v>
      </c>
      <c r="DP8" t="s">
        <v>59</v>
      </c>
      <c r="DQ8">
        <f t="shared" si="35"/>
        <v>-1.1740327658966148</v>
      </c>
      <c r="DR8">
        <f t="shared" si="21"/>
        <v>-0.63482670909413486</v>
      </c>
      <c r="DS8">
        <f t="shared" si="21"/>
        <v>-4.2970188403646858E-2</v>
      </c>
      <c r="DT8">
        <f t="shared" si="21"/>
        <v>-0.89408775701483179</v>
      </c>
      <c r="DU8">
        <f t="shared" si="21"/>
        <v>-0.60920769908017114</v>
      </c>
      <c r="DW8" t="s">
        <v>59</v>
      </c>
      <c r="DX8">
        <f t="shared" si="36"/>
        <v>-1.6979496679416834</v>
      </c>
      <c r="DY8">
        <f t="shared" si="22"/>
        <v>-2.7509157394079171</v>
      </c>
      <c r="DZ8">
        <f t="shared" si="22"/>
        <v>-4.2970188403646858E-2</v>
      </c>
      <c r="EA8">
        <f t="shared" si="22"/>
        <v>-2.4218493612343499</v>
      </c>
      <c r="EB8">
        <f t="shared" si="22"/>
        <v>-1.0153461651336189</v>
      </c>
    </row>
    <row r="9" spans="1:189">
      <c r="A9" t="s">
        <v>60</v>
      </c>
      <c r="B9">
        <v>1.3074552373014416</v>
      </c>
      <c r="C9">
        <v>-0.99132893045116521</v>
      </c>
      <c r="D9">
        <v>0.63172145035082794</v>
      </c>
      <c r="E9">
        <v>0.52179231558254968</v>
      </c>
      <c r="F9">
        <v>0.7784320599357748</v>
      </c>
      <c r="H9" t="s">
        <v>60</v>
      </c>
      <c r="I9">
        <f t="shared" si="23"/>
        <v>1.0057674834879793</v>
      </c>
      <c r="J9">
        <f t="shared" si="23"/>
        <v>-0.64540715424570361</v>
      </c>
      <c r="K9">
        <f t="shared" si="0"/>
        <v>-9.6682923908204099E-2</v>
      </c>
      <c r="L9">
        <f t="shared" si="0"/>
        <v>0.1215264912447343</v>
      </c>
      <c r="M9">
        <f t="shared" si="0"/>
        <v>1.0153461651336191</v>
      </c>
      <c r="O9" s="5" t="s">
        <v>60</v>
      </c>
      <c r="P9">
        <f t="shared" si="1"/>
        <v>-0.4397842608407514</v>
      </c>
      <c r="Q9">
        <f t="shared" si="2"/>
        <v>-2.0790574722832913</v>
      </c>
      <c r="R9">
        <f t="shared" si="2"/>
        <v>9.668292390820421E-2</v>
      </c>
      <c r="S9" s="5">
        <f t="shared" si="2"/>
        <v>-1.2239453761076824</v>
      </c>
      <c r="T9">
        <f t="shared" si="2"/>
        <v>-0.20306923302672386</v>
      </c>
      <c r="V9" t="s">
        <v>60</v>
      </c>
      <c r="W9">
        <f t="shared" si="3"/>
        <v>1.5182117526415504</v>
      </c>
      <c r="X9">
        <f t="shared" si="4"/>
        <v>-2.52872639122497</v>
      </c>
      <c r="Y9">
        <f t="shared" si="5"/>
        <v>1.6113820651367239E-2</v>
      </c>
      <c r="Z9">
        <f t="shared" si="5"/>
        <v>-0.22569205516879265</v>
      </c>
      <c r="AA9">
        <f t="shared" si="5"/>
        <v>0.20306923302672386</v>
      </c>
      <c r="AC9" t="s">
        <v>60</v>
      </c>
      <c r="AD9">
        <f t="shared" si="6"/>
        <v>1.9694686463737996</v>
      </c>
      <c r="AE9">
        <f t="shared" si="7"/>
        <v>-0.38618624803226487</v>
      </c>
      <c r="AF9">
        <f t="shared" si="7"/>
        <v>6.4455282605469733E-2</v>
      </c>
      <c r="AG9">
        <f t="shared" si="7"/>
        <v>1.8055364413503394</v>
      </c>
      <c r="AH9">
        <f t="shared" si="7"/>
        <v>0.20306923302672386</v>
      </c>
      <c r="AJ9" t="s">
        <v>60</v>
      </c>
      <c r="AK9">
        <f t="shared" si="8"/>
        <v>1.5029149087862199</v>
      </c>
      <c r="AL9" s="5">
        <f t="shared" si="9"/>
        <v>-4.232178060627545E-2</v>
      </c>
      <c r="AM9">
        <f t="shared" si="9"/>
        <v>-0.15576693296321764</v>
      </c>
      <c r="AN9">
        <f t="shared" si="9"/>
        <v>1.1110993485232861</v>
      </c>
      <c r="AO9" s="5">
        <f t="shared" si="9"/>
        <v>0.81227693210689522</v>
      </c>
      <c r="AQ9" t="s">
        <v>60</v>
      </c>
      <c r="AR9">
        <f t="shared" si="24"/>
        <v>0</v>
      </c>
      <c r="AS9">
        <f t="shared" si="10"/>
        <v>0</v>
      </c>
      <c r="AT9">
        <f t="shared" si="10"/>
        <v>0</v>
      </c>
      <c r="AU9">
        <f t="shared" si="10"/>
        <v>0</v>
      </c>
      <c r="AV9">
        <f t="shared" si="10"/>
        <v>0</v>
      </c>
      <c r="AX9" t="s">
        <v>60</v>
      </c>
      <c r="AY9">
        <f t="shared" si="25"/>
        <v>0.71895166120053289</v>
      </c>
      <c r="AZ9">
        <f t="shared" si="11"/>
        <v>-1.8674485692519129</v>
      </c>
      <c r="BA9">
        <f t="shared" si="11"/>
        <v>-9.6682923908204099E-2</v>
      </c>
      <c r="BB9">
        <f t="shared" si="11"/>
        <v>-0.48610596497893788</v>
      </c>
      <c r="BC9">
        <f t="shared" si="11"/>
        <v>1.2184153981603429</v>
      </c>
      <c r="BE9" t="s">
        <v>60</v>
      </c>
      <c r="BF9" s="5">
        <f t="shared" si="26"/>
        <v>2.2677571015527445</v>
      </c>
      <c r="BG9">
        <f t="shared" si="12"/>
        <v>-0.52373203500266108</v>
      </c>
      <c r="BH9">
        <f t="shared" si="12"/>
        <v>1.9873712136686446</v>
      </c>
      <c r="BI9">
        <f t="shared" si="12"/>
        <v>0.58159106524265702</v>
      </c>
      <c r="BJ9">
        <f t="shared" si="12"/>
        <v>1.0153461651336191</v>
      </c>
      <c r="BL9" t="s">
        <v>60</v>
      </c>
      <c r="BM9">
        <f t="shared" si="27"/>
        <v>2.1377339287824348</v>
      </c>
      <c r="BN9">
        <f t="shared" si="13"/>
        <v>-0.79882360894345261</v>
      </c>
      <c r="BO9">
        <f t="shared" si="13"/>
        <v>0.60158263765104936</v>
      </c>
      <c r="BP9">
        <f t="shared" si="13"/>
        <v>1.1458212031646382</v>
      </c>
      <c r="BQ9">
        <f t="shared" si="13"/>
        <v>1.6245538642137907</v>
      </c>
      <c r="BS9" t="s">
        <v>60</v>
      </c>
      <c r="BT9">
        <f t="shared" si="28"/>
        <v>1.2275717193902713</v>
      </c>
      <c r="BU9">
        <f t="shared" si="14"/>
        <v>-0.20102845787980916</v>
      </c>
      <c r="BV9">
        <f t="shared" si="14"/>
        <v>6.4455282605469844E-2</v>
      </c>
      <c r="BW9">
        <f t="shared" si="14"/>
        <v>1.7621341230486487</v>
      </c>
      <c r="BX9">
        <f t="shared" si="14"/>
        <v>0</v>
      </c>
      <c r="BZ9" t="s">
        <v>60</v>
      </c>
      <c r="CA9">
        <f t="shared" si="29"/>
        <v>1.782082309146001</v>
      </c>
      <c r="CB9">
        <f t="shared" si="15"/>
        <v>-0.53960270273001432</v>
      </c>
      <c r="CC9">
        <f t="shared" si="15"/>
        <v>1.2944769256598474</v>
      </c>
      <c r="CD9">
        <f t="shared" si="15"/>
        <v>0.45138411033758441</v>
      </c>
      <c r="CE9">
        <f t="shared" si="15"/>
        <v>0.81227693210689522</v>
      </c>
      <c r="CG9" t="s">
        <v>60</v>
      </c>
      <c r="CH9">
        <f t="shared" si="30"/>
        <v>-9.5605274095815318E-2</v>
      </c>
      <c r="CI9">
        <f t="shared" si="16"/>
        <v>-3.0471682036518457</v>
      </c>
      <c r="CJ9">
        <f t="shared" si="16"/>
        <v>-0.1987371213668645</v>
      </c>
      <c r="CK9">
        <f t="shared" si="16"/>
        <v>-0.39062086471521784</v>
      </c>
      <c r="CL9">
        <f t="shared" si="16"/>
        <v>-0.60920769908017136</v>
      </c>
      <c r="CN9" t="s">
        <v>60</v>
      </c>
      <c r="CO9">
        <f t="shared" si="31"/>
        <v>2.4207255401060488</v>
      </c>
      <c r="CP9">
        <f t="shared" si="17"/>
        <v>-0.83585516697394358</v>
      </c>
      <c r="CQ9">
        <f t="shared" si="17"/>
        <v>1.0366557952379685</v>
      </c>
      <c r="CR9">
        <f t="shared" si="17"/>
        <v>2.0485894238398084</v>
      </c>
      <c r="CS9">
        <f t="shared" si="17"/>
        <v>3.2491077284275818</v>
      </c>
      <c r="CU9" t="s">
        <v>60</v>
      </c>
      <c r="CV9">
        <f t="shared" si="32"/>
        <v>2.5354518690210277</v>
      </c>
      <c r="CW9">
        <f t="shared" si="18"/>
        <v>0.31212313197128339</v>
      </c>
      <c r="CX9">
        <f t="shared" si="18"/>
        <v>3.1260812063652739</v>
      </c>
      <c r="CY9">
        <f t="shared" si="18"/>
        <v>1.015614248259566</v>
      </c>
      <c r="CZ9">
        <f t="shared" si="18"/>
        <v>2.8429692623741341</v>
      </c>
      <c r="DB9" t="s">
        <v>60</v>
      </c>
      <c r="DC9">
        <f t="shared" si="33"/>
        <v>2.4933855484188685</v>
      </c>
      <c r="DD9">
        <f t="shared" si="19"/>
        <v>-3.7031558030490963E-2</v>
      </c>
      <c r="DE9">
        <f t="shared" si="19"/>
        <v>1.847718101356794</v>
      </c>
      <c r="DF9">
        <f t="shared" si="19"/>
        <v>1.9617847872364269</v>
      </c>
      <c r="DG9">
        <f t="shared" si="19"/>
        <v>0.40613846605344772</v>
      </c>
      <c r="DI9" t="s">
        <v>60</v>
      </c>
      <c r="DJ9">
        <f t="shared" si="34"/>
        <v>2.355713953720894</v>
      </c>
      <c r="DK9">
        <f t="shared" si="20"/>
        <v>-1.153268521521011</v>
      </c>
      <c r="DL9">
        <f t="shared" si="20"/>
        <v>2.1807370614850536</v>
      </c>
      <c r="DM9">
        <f t="shared" si="20"/>
        <v>0.80728312041144967</v>
      </c>
      <c r="DN9">
        <f t="shared" si="20"/>
        <v>1.421484631187067</v>
      </c>
      <c r="DP9" t="s">
        <v>60</v>
      </c>
      <c r="DQ9">
        <f t="shared" si="35"/>
        <v>0.32888214288960516</v>
      </c>
      <c r="DR9">
        <f t="shared" si="21"/>
        <v>-0.67714848970040986</v>
      </c>
      <c r="DS9">
        <f t="shared" si="21"/>
        <v>-0.1987371213668645</v>
      </c>
      <c r="DT9">
        <f t="shared" si="21"/>
        <v>0.21701159150845428</v>
      </c>
      <c r="DU9">
        <f t="shared" si="21"/>
        <v>0.20306923302672431</v>
      </c>
      <c r="DW9" t="s">
        <v>60</v>
      </c>
      <c r="DX9">
        <f t="shared" si="36"/>
        <v>-0.19503475915546353</v>
      </c>
      <c r="DY9">
        <f t="shared" si="22"/>
        <v>-2.7932375200141921</v>
      </c>
      <c r="DZ9">
        <f t="shared" si="22"/>
        <v>-0.1987371213668645</v>
      </c>
      <c r="EA9">
        <f t="shared" si="22"/>
        <v>-1.3107500127110638</v>
      </c>
      <c r="EB9">
        <f t="shared" si="22"/>
        <v>-0.20306923302672342</v>
      </c>
    </row>
    <row r="10" spans="1:189">
      <c r="A10" t="s">
        <v>153</v>
      </c>
      <c r="B10">
        <v>0.58850357610090887</v>
      </c>
      <c r="C10">
        <v>0.87611963880074795</v>
      </c>
      <c r="D10">
        <v>0.72840437425903204</v>
      </c>
      <c r="E10">
        <v>1.0078982805614873</v>
      </c>
      <c r="F10">
        <v>-0.43998333822456814</v>
      </c>
      <c r="H10" t="s">
        <v>153</v>
      </c>
      <c r="I10">
        <f t="shared" si="23"/>
        <v>0.28681582228744651</v>
      </c>
      <c r="J10">
        <f t="shared" si="23"/>
        <v>1.2220414150062096</v>
      </c>
      <c r="K10">
        <f t="shared" si="0"/>
        <v>0</v>
      </c>
      <c r="L10">
        <f t="shared" si="0"/>
        <v>0.6076324562236719</v>
      </c>
      <c r="M10">
        <f t="shared" si="0"/>
        <v>-0.20306923302672381</v>
      </c>
      <c r="O10" s="5" t="s">
        <v>153</v>
      </c>
      <c r="P10">
        <f t="shared" si="1"/>
        <v>-1.1587359220412843</v>
      </c>
      <c r="Q10">
        <f t="shared" si="2"/>
        <v>-0.21160890303137836</v>
      </c>
      <c r="R10">
        <f t="shared" si="2"/>
        <v>0.19336584781640831</v>
      </c>
      <c r="S10" s="5">
        <f t="shared" si="2"/>
        <v>-0.73783941112874474</v>
      </c>
      <c r="T10">
        <f t="shared" si="2"/>
        <v>-1.4214846311870668</v>
      </c>
      <c r="V10" t="s">
        <v>153</v>
      </c>
      <c r="W10">
        <f t="shared" si="3"/>
        <v>0.79926009144101751</v>
      </c>
      <c r="X10">
        <f t="shared" si="4"/>
        <v>-0.66127782197305707</v>
      </c>
      <c r="Y10">
        <f t="shared" si="5"/>
        <v>0.11279674455957134</v>
      </c>
      <c r="Z10">
        <f t="shared" si="5"/>
        <v>0.26041390981014501</v>
      </c>
      <c r="AA10">
        <f t="shared" si="5"/>
        <v>-1.0153461651336191</v>
      </c>
      <c r="AC10" t="s">
        <v>153</v>
      </c>
      <c r="AD10">
        <f t="shared" si="6"/>
        <v>1.2505169851732667</v>
      </c>
      <c r="AE10">
        <f t="shared" si="7"/>
        <v>1.4812623212196481</v>
      </c>
      <c r="AF10">
        <f t="shared" si="7"/>
        <v>0.16113820651367383</v>
      </c>
      <c r="AG10">
        <f t="shared" si="7"/>
        <v>2.2916424063292773</v>
      </c>
      <c r="AH10">
        <f t="shared" si="7"/>
        <v>-1.0153461651336191</v>
      </c>
      <c r="AJ10" t="s">
        <v>153</v>
      </c>
      <c r="AK10">
        <f t="shared" si="8"/>
        <v>0.78396324758568703</v>
      </c>
      <c r="AL10" s="5">
        <f t="shared" si="9"/>
        <v>1.8251267886456375</v>
      </c>
      <c r="AM10">
        <f t="shared" si="9"/>
        <v>-5.9084009055013542E-2</v>
      </c>
      <c r="AN10">
        <f t="shared" si="9"/>
        <v>1.5972053135022239</v>
      </c>
      <c r="AO10" s="5">
        <f t="shared" si="9"/>
        <v>-0.40613846605344772</v>
      </c>
      <c r="AQ10" t="s">
        <v>153</v>
      </c>
      <c r="AR10">
        <f t="shared" si="24"/>
        <v>-0.71895166120053289</v>
      </c>
      <c r="AS10">
        <f t="shared" si="10"/>
        <v>1.8674485692519129</v>
      </c>
      <c r="AT10">
        <f t="shared" si="10"/>
        <v>9.6682923908204099E-2</v>
      </c>
      <c r="AU10">
        <f t="shared" si="10"/>
        <v>0.48610596497893788</v>
      </c>
      <c r="AV10">
        <f t="shared" si="10"/>
        <v>-1.2184153981603429</v>
      </c>
      <c r="AX10" t="s">
        <v>153</v>
      </c>
      <c r="AY10">
        <f t="shared" si="25"/>
        <v>0</v>
      </c>
      <c r="AZ10">
        <f t="shared" si="11"/>
        <v>0</v>
      </c>
      <c r="BA10">
        <f t="shared" si="11"/>
        <v>0</v>
      </c>
      <c r="BB10">
        <f t="shared" si="11"/>
        <v>0</v>
      </c>
      <c r="BC10">
        <f t="shared" si="11"/>
        <v>0</v>
      </c>
      <c r="BE10" t="s">
        <v>153</v>
      </c>
      <c r="BF10" s="5">
        <f t="shared" si="26"/>
        <v>1.5488054403522116</v>
      </c>
      <c r="BG10">
        <f t="shared" si="12"/>
        <v>1.3437165342492519</v>
      </c>
      <c r="BH10">
        <f t="shared" si="12"/>
        <v>2.0840541375768487</v>
      </c>
      <c r="BI10">
        <f t="shared" si="12"/>
        <v>1.0676970302215949</v>
      </c>
      <c r="BJ10">
        <f t="shared" si="12"/>
        <v>-0.20306923302672386</v>
      </c>
      <c r="BL10" t="s">
        <v>153</v>
      </c>
      <c r="BM10">
        <f t="shared" si="27"/>
        <v>1.418782267581902</v>
      </c>
      <c r="BN10">
        <f t="shared" si="13"/>
        <v>1.0686249603084603</v>
      </c>
      <c r="BO10">
        <f t="shared" si="13"/>
        <v>0.69826556155925346</v>
      </c>
      <c r="BP10">
        <f t="shared" si="13"/>
        <v>1.6319271681435761</v>
      </c>
      <c r="BQ10">
        <f t="shared" si="13"/>
        <v>0.40613846605344772</v>
      </c>
      <c r="BS10" t="s">
        <v>153</v>
      </c>
      <c r="BT10">
        <f t="shared" si="28"/>
        <v>0.50862005818973843</v>
      </c>
      <c r="BU10">
        <f t="shared" si="14"/>
        <v>1.6664201113721038</v>
      </c>
      <c r="BV10">
        <f t="shared" si="14"/>
        <v>0.16113820651367394</v>
      </c>
      <c r="BW10">
        <f t="shared" si="14"/>
        <v>2.2482400880275866</v>
      </c>
      <c r="BX10">
        <f t="shared" si="14"/>
        <v>-1.2184153981603429</v>
      </c>
      <c r="BZ10" t="s">
        <v>153</v>
      </c>
      <c r="CA10">
        <f t="shared" si="29"/>
        <v>1.0631306479454681</v>
      </c>
      <c r="CB10">
        <f t="shared" si="15"/>
        <v>1.3278458665218986</v>
      </c>
      <c r="CC10">
        <f t="shared" si="15"/>
        <v>1.3911598495680515</v>
      </c>
      <c r="CD10">
        <f t="shared" si="15"/>
        <v>0.93749007531652229</v>
      </c>
      <c r="CE10">
        <f t="shared" si="15"/>
        <v>-0.40613846605344772</v>
      </c>
      <c r="CG10" t="s">
        <v>153</v>
      </c>
      <c r="CH10">
        <f t="shared" si="30"/>
        <v>-0.81455693529634821</v>
      </c>
      <c r="CI10">
        <f t="shared" si="16"/>
        <v>-1.179719634399933</v>
      </c>
      <c r="CJ10">
        <f t="shared" si="16"/>
        <v>-0.1020541974586604</v>
      </c>
      <c r="CK10">
        <f t="shared" si="16"/>
        <v>9.5485100263720035E-2</v>
      </c>
      <c r="CL10">
        <f t="shared" si="16"/>
        <v>-1.8276230972405143</v>
      </c>
      <c r="CN10" t="s">
        <v>153</v>
      </c>
      <c r="CO10">
        <f t="shared" si="31"/>
        <v>1.7017738789055159</v>
      </c>
      <c r="CP10">
        <f t="shared" si="17"/>
        <v>1.0315934022779691</v>
      </c>
      <c r="CQ10">
        <f t="shared" si="17"/>
        <v>1.1333387191461726</v>
      </c>
      <c r="CR10">
        <f t="shared" si="17"/>
        <v>2.5346953888187462</v>
      </c>
      <c r="CS10">
        <f t="shared" si="17"/>
        <v>2.0306923302672386</v>
      </c>
      <c r="CU10" t="s">
        <v>153</v>
      </c>
      <c r="CV10">
        <f t="shared" si="32"/>
        <v>1.8165002078204948</v>
      </c>
      <c r="CW10">
        <f t="shared" si="18"/>
        <v>2.1795717012231961</v>
      </c>
      <c r="CX10">
        <f t="shared" si="18"/>
        <v>3.222764130273478</v>
      </c>
      <c r="CY10">
        <f t="shared" si="18"/>
        <v>1.5017202132385039</v>
      </c>
      <c r="CZ10">
        <f t="shared" si="18"/>
        <v>1.6245538642137909</v>
      </c>
      <c r="DB10" t="s">
        <v>153</v>
      </c>
      <c r="DC10">
        <f t="shared" si="33"/>
        <v>1.7744338872183356</v>
      </c>
      <c r="DD10">
        <f t="shared" si="19"/>
        <v>1.8304170112214218</v>
      </c>
      <c r="DE10">
        <f t="shared" si="19"/>
        <v>1.9444010252649981</v>
      </c>
      <c r="DF10">
        <f t="shared" si="19"/>
        <v>2.4478907522153648</v>
      </c>
      <c r="DG10">
        <f t="shared" si="19"/>
        <v>-0.81227693210689544</v>
      </c>
      <c r="DI10" t="s">
        <v>153</v>
      </c>
      <c r="DJ10">
        <f t="shared" si="34"/>
        <v>1.6367622925203611</v>
      </c>
      <c r="DK10">
        <f t="shared" si="20"/>
        <v>0.71418004773090171</v>
      </c>
      <c r="DL10">
        <f t="shared" si="20"/>
        <v>2.2774199853932577</v>
      </c>
      <c r="DM10">
        <f t="shared" si="20"/>
        <v>1.2933890853903875</v>
      </c>
      <c r="DN10">
        <f t="shared" si="20"/>
        <v>0.20306923302672386</v>
      </c>
      <c r="DP10" t="s">
        <v>153</v>
      </c>
      <c r="DQ10">
        <f t="shared" si="35"/>
        <v>-0.39006951831092773</v>
      </c>
      <c r="DR10">
        <f t="shared" si="21"/>
        <v>1.1903000795515029</v>
      </c>
      <c r="DS10">
        <f t="shared" si="21"/>
        <v>-0.1020541974586604</v>
      </c>
      <c r="DT10">
        <f t="shared" si="21"/>
        <v>0.70311755648739216</v>
      </c>
      <c r="DU10">
        <f t="shared" si="21"/>
        <v>-1.0153461651336189</v>
      </c>
      <c r="DW10" t="s">
        <v>153</v>
      </c>
      <c r="DX10">
        <f t="shared" si="36"/>
        <v>-0.91398642035599642</v>
      </c>
      <c r="DY10">
        <f t="shared" si="22"/>
        <v>-0.92578895076227941</v>
      </c>
      <c r="DZ10">
        <f t="shared" si="22"/>
        <v>-0.1020541974586604</v>
      </c>
      <c r="EA10">
        <f t="shared" si="22"/>
        <v>-0.82464404773212596</v>
      </c>
      <c r="EB10">
        <f t="shared" si="22"/>
        <v>-1.4214846311870666</v>
      </c>
    </row>
    <row r="11" spans="1:189" s="5" customFormat="1">
      <c r="A11" t="s">
        <v>62</v>
      </c>
      <c r="B11">
        <v>-0.96030186425130237</v>
      </c>
      <c r="C11">
        <v>-0.46759689544850386</v>
      </c>
      <c r="D11">
        <v>-1.3556497633178168</v>
      </c>
      <c r="E11">
        <v>-5.9798749660107502E-2</v>
      </c>
      <c r="F11">
        <v>-0.23691410519784434</v>
      </c>
      <c r="G11"/>
      <c r="H11" t="s">
        <v>62</v>
      </c>
      <c r="I11">
        <f t="shared" si="23"/>
        <v>-1.2619896180647647</v>
      </c>
      <c r="J11">
        <f t="shared" si="23"/>
        <v>-0.12167511924304231</v>
      </c>
      <c r="K11">
        <f t="shared" si="0"/>
        <v>-2.0840541375768487</v>
      </c>
      <c r="L11">
        <f t="shared" si="0"/>
        <v>-0.46006457399792289</v>
      </c>
      <c r="M11">
        <f t="shared" si="0"/>
        <v>0</v>
      </c>
      <c r="N11"/>
      <c r="O11" s="5" t="s">
        <v>62</v>
      </c>
      <c r="P11">
        <f t="shared" si="1"/>
        <v>-2.7075413623934956</v>
      </c>
      <c r="Q11">
        <f t="shared" si="2"/>
        <v>-1.5553254372806302</v>
      </c>
      <c r="R11">
        <f t="shared" si="2"/>
        <v>-1.8906882897604405</v>
      </c>
      <c r="S11" s="5">
        <f t="shared" si="2"/>
        <v>-1.8055364413503394</v>
      </c>
      <c r="T11">
        <f t="shared" si="2"/>
        <v>-1.2184153981603429</v>
      </c>
      <c r="V11" t="s">
        <v>62</v>
      </c>
      <c r="W11">
        <f t="shared" si="3"/>
        <v>-0.74954534891119384</v>
      </c>
      <c r="X11">
        <f t="shared" si="4"/>
        <v>-2.0049943562223089</v>
      </c>
      <c r="Y11">
        <f t="shared" si="5"/>
        <v>-1.9712573930172774</v>
      </c>
      <c r="Z11">
        <f t="shared" si="5"/>
        <v>-0.80728312041144967</v>
      </c>
      <c r="AA11">
        <f t="shared" si="5"/>
        <v>-0.81227693210689522</v>
      </c>
      <c r="AB11"/>
      <c r="AC11" t="s">
        <v>62</v>
      </c>
      <c r="AD11">
        <f t="shared" si="6"/>
        <v>-0.29828845517894464</v>
      </c>
      <c r="AE11">
        <f t="shared" si="7"/>
        <v>0.13754578697039621</v>
      </c>
      <c r="AF11">
        <f t="shared" si="7"/>
        <v>-1.9229159310631749</v>
      </c>
      <c r="AG11">
        <f t="shared" si="7"/>
        <v>1.2239453761076824</v>
      </c>
      <c r="AH11">
        <f t="shared" si="7"/>
        <v>-0.81227693210689522</v>
      </c>
      <c r="AI11"/>
      <c r="AJ11" t="s">
        <v>62</v>
      </c>
      <c r="AK11">
        <f t="shared" si="8"/>
        <v>-0.76484219276652432</v>
      </c>
      <c r="AL11" s="5">
        <f t="shared" si="9"/>
        <v>0.48141025439638563</v>
      </c>
      <c r="AM11">
        <f t="shared" si="9"/>
        <v>-2.1431381466318622</v>
      </c>
      <c r="AN11">
        <f t="shared" si="9"/>
        <v>0.52950828328062904</v>
      </c>
      <c r="AO11" s="5">
        <f t="shared" si="9"/>
        <v>-0.20306923302672386</v>
      </c>
      <c r="AP11"/>
      <c r="AQ11" t="s">
        <v>62</v>
      </c>
      <c r="AR11">
        <f t="shared" si="24"/>
        <v>-2.2677571015527445</v>
      </c>
      <c r="AS11">
        <f t="shared" si="10"/>
        <v>0.52373203500266108</v>
      </c>
      <c r="AT11">
        <f t="shared" si="10"/>
        <v>-1.9873712136686446</v>
      </c>
      <c r="AU11">
        <f t="shared" si="10"/>
        <v>-0.58159106524265702</v>
      </c>
      <c r="AV11">
        <f t="shared" si="10"/>
        <v>-1.0153461651336191</v>
      </c>
      <c r="AW11"/>
      <c r="AX11" t="s">
        <v>62</v>
      </c>
      <c r="AY11">
        <f t="shared" si="25"/>
        <v>-1.5488054403522116</v>
      </c>
      <c r="AZ11">
        <f t="shared" si="11"/>
        <v>-1.3437165342492519</v>
      </c>
      <c r="BA11">
        <f t="shared" si="11"/>
        <v>-2.0840541375768487</v>
      </c>
      <c r="BB11">
        <f t="shared" si="11"/>
        <v>-1.0676970302215949</v>
      </c>
      <c r="BC11">
        <f t="shared" si="11"/>
        <v>0.20306923302672386</v>
      </c>
      <c r="BD11"/>
      <c r="BE11" t="s">
        <v>62</v>
      </c>
      <c r="BF11" s="5">
        <f t="shared" si="26"/>
        <v>0</v>
      </c>
      <c r="BG11">
        <f t="shared" si="12"/>
        <v>0</v>
      </c>
      <c r="BH11">
        <f t="shared" si="12"/>
        <v>0</v>
      </c>
      <c r="BI11">
        <f t="shared" si="12"/>
        <v>0</v>
      </c>
      <c r="BJ11">
        <f t="shared" si="12"/>
        <v>0</v>
      </c>
      <c r="BK11"/>
      <c r="BL11" t="s">
        <v>62</v>
      </c>
      <c r="BM11">
        <f t="shared" si="27"/>
        <v>-0.13002317277030961</v>
      </c>
      <c r="BN11">
        <f t="shared" si="13"/>
        <v>-0.27509157394079153</v>
      </c>
      <c r="BO11">
        <f t="shared" si="13"/>
        <v>-1.3857885760175952</v>
      </c>
      <c r="BP11">
        <f t="shared" si="13"/>
        <v>0.56423013792198118</v>
      </c>
      <c r="BQ11">
        <f t="shared" si="13"/>
        <v>0.60920769908017158</v>
      </c>
      <c r="BR11"/>
      <c r="BS11" t="s">
        <v>62</v>
      </c>
      <c r="BT11">
        <f t="shared" si="28"/>
        <v>-1.0401853821624731</v>
      </c>
      <c r="BU11">
        <f t="shared" si="14"/>
        <v>0.32270357712285191</v>
      </c>
      <c r="BV11">
        <f t="shared" si="14"/>
        <v>-1.9229159310631747</v>
      </c>
      <c r="BW11">
        <f t="shared" si="14"/>
        <v>1.1805430578059917</v>
      </c>
      <c r="BX11">
        <f t="shared" si="14"/>
        <v>-1.0153461651336191</v>
      </c>
      <c r="BY11"/>
      <c r="BZ11" t="s">
        <v>62</v>
      </c>
      <c r="CA11">
        <f t="shared" si="29"/>
        <v>-0.48567479240674349</v>
      </c>
      <c r="CB11">
        <f t="shared" si="15"/>
        <v>-1.5870667727353238E-2</v>
      </c>
      <c r="CC11">
        <f t="shared" si="15"/>
        <v>-0.69289428800879715</v>
      </c>
      <c r="CD11">
        <f t="shared" si="15"/>
        <v>-0.13020695490507261</v>
      </c>
      <c r="CE11">
        <f t="shared" si="15"/>
        <v>-0.20306923302672386</v>
      </c>
      <c r="CF11"/>
      <c r="CG11" t="s">
        <v>62</v>
      </c>
      <c r="CH11">
        <f t="shared" si="30"/>
        <v>-2.3633623756485598</v>
      </c>
      <c r="CI11">
        <f t="shared" si="16"/>
        <v>-2.5234361686491846</v>
      </c>
      <c r="CJ11">
        <f t="shared" si="16"/>
        <v>-2.1861083350355091</v>
      </c>
      <c r="CK11">
        <f t="shared" si="16"/>
        <v>-0.97221192995787487</v>
      </c>
      <c r="CL11">
        <f t="shared" si="16"/>
        <v>-1.6245538642137904</v>
      </c>
      <c r="CM11"/>
      <c r="CN11" t="s">
        <v>62</v>
      </c>
      <c r="CO11">
        <f t="shared" si="31"/>
        <v>0.15296843855330433</v>
      </c>
      <c r="CP11">
        <f t="shared" si="17"/>
        <v>-0.3121231319712825</v>
      </c>
      <c r="CQ11">
        <f t="shared" si="17"/>
        <v>-0.95071541843067608</v>
      </c>
      <c r="CR11">
        <f t="shared" si="17"/>
        <v>1.4669983585971513</v>
      </c>
      <c r="CS11">
        <f t="shared" si="17"/>
        <v>2.2337615632939625</v>
      </c>
      <c r="CT11"/>
      <c r="CU11" t="s">
        <v>62</v>
      </c>
      <c r="CV11">
        <f t="shared" si="32"/>
        <v>0.26769476746828325</v>
      </c>
      <c r="CW11">
        <f t="shared" si="18"/>
        <v>0.83585516697394446</v>
      </c>
      <c r="CX11">
        <f t="shared" si="18"/>
        <v>1.1387099926966293</v>
      </c>
      <c r="CY11">
        <f t="shared" si="18"/>
        <v>0.43402318301690901</v>
      </c>
      <c r="CZ11">
        <f t="shared" si="18"/>
        <v>1.8276230972405147</v>
      </c>
      <c r="DA11"/>
      <c r="DB11" t="s">
        <v>62</v>
      </c>
      <c r="DC11">
        <f t="shared" si="33"/>
        <v>0.22562844686612404</v>
      </c>
      <c r="DD11">
        <f t="shared" si="19"/>
        <v>0.48670047697217012</v>
      </c>
      <c r="DE11">
        <f t="shared" si="19"/>
        <v>-0.13965311231185051</v>
      </c>
      <c r="DF11">
        <f t="shared" si="19"/>
        <v>1.3801937219937699</v>
      </c>
      <c r="DG11">
        <f t="shared" si="19"/>
        <v>-0.60920769908017158</v>
      </c>
      <c r="DH11"/>
      <c r="DI11" t="s">
        <v>62</v>
      </c>
      <c r="DJ11">
        <f t="shared" si="34"/>
        <v>8.7956852168149524E-2</v>
      </c>
      <c r="DK11">
        <f t="shared" si="20"/>
        <v>-0.62953648651834992</v>
      </c>
      <c r="DL11">
        <f t="shared" si="20"/>
        <v>0.19336584781640909</v>
      </c>
      <c r="DM11">
        <f t="shared" si="20"/>
        <v>0.22569205516879265</v>
      </c>
      <c r="DN11">
        <f t="shared" si="20"/>
        <v>0.40613846605344772</v>
      </c>
      <c r="DO11"/>
      <c r="DP11" t="s">
        <v>62</v>
      </c>
      <c r="DQ11">
        <f t="shared" si="35"/>
        <v>-1.9388749586631393</v>
      </c>
      <c r="DR11">
        <f t="shared" si="21"/>
        <v>-0.15341645469774878</v>
      </c>
      <c r="DS11">
        <f t="shared" si="21"/>
        <v>-2.1861083350355091</v>
      </c>
      <c r="DT11">
        <f t="shared" si="21"/>
        <v>-0.36457947373420274</v>
      </c>
      <c r="DU11">
        <f t="shared" si="21"/>
        <v>-0.812276932106895</v>
      </c>
      <c r="DV11"/>
      <c r="DW11" t="s">
        <v>62</v>
      </c>
      <c r="DX11">
        <f t="shared" si="36"/>
        <v>-2.462791860708208</v>
      </c>
      <c r="DY11">
        <f t="shared" si="22"/>
        <v>-2.269505485011531</v>
      </c>
      <c r="DZ11">
        <f t="shared" si="22"/>
        <v>-2.1861083350355091</v>
      </c>
      <c r="EA11">
        <f t="shared" si="22"/>
        <v>-1.8923410779537209</v>
      </c>
      <c r="EB11">
        <f t="shared" si="22"/>
        <v>-1.2184153981603427</v>
      </c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</row>
    <row r="12" spans="1:189">
      <c r="A12" t="s">
        <v>63</v>
      </c>
      <c r="B12">
        <v>-0.83027869148099331</v>
      </c>
      <c r="C12">
        <v>-0.19250532150771238</v>
      </c>
      <c r="D12">
        <v>3.0138812699778542E-2</v>
      </c>
      <c r="E12">
        <v>-0.62402888758208863</v>
      </c>
      <c r="F12">
        <v>-0.84612180427801587</v>
      </c>
      <c r="H12" t="s">
        <v>63</v>
      </c>
      <c r="I12">
        <f t="shared" si="23"/>
        <v>-1.1319664452944558</v>
      </c>
      <c r="J12">
        <f t="shared" si="23"/>
        <v>0.15341645469774917</v>
      </c>
      <c r="K12">
        <f t="shared" si="0"/>
        <v>-0.69826556155925346</v>
      </c>
      <c r="L12">
        <f t="shared" si="0"/>
        <v>-1.024294711919904</v>
      </c>
      <c r="M12">
        <f t="shared" si="0"/>
        <v>-0.60920769908017158</v>
      </c>
      <c r="O12" s="5" t="s">
        <v>63</v>
      </c>
      <c r="P12">
        <f t="shared" si="1"/>
        <v>-2.5775181896231865</v>
      </c>
      <c r="Q12">
        <f t="shared" si="2"/>
        <v>-1.2802338633398387</v>
      </c>
      <c r="R12">
        <f t="shared" si="2"/>
        <v>-0.50489971374284515</v>
      </c>
      <c r="S12" s="5">
        <f t="shared" si="2"/>
        <v>-2.3697665792723206</v>
      </c>
      <c r="T12">
        <f t="shared" si="2"/>
        <v>-1.8276230972405145</v>
      </c>
      <c r="V12" t="s">
        <v>63</v>
      </c>
      <c r="W12">
        <f t="shared" si="3"/>
        <v>-0.61952217614088467</v>
      </c>
      <c r="X12">
        <f t="shared" si="4"/>
        <v>-1.7299027822815174</v>
      </c>
      <c r="Y12">
        <f t="shared" si="5"/>
        <v>-0.58546881699968212</v>
      </c>
      <c r="Z12">
        <f t="shared" si="5"/>
        <v>-1.3715132583334309</v>
      </c>
      <c r="AA12">
        <f t="shared" si="5"/>
        <v>-1.4214846311870668</v>
      </c>
      <c r="AC12" t="s">
        <v>63</v>
      </c>
      <c r="AD12">
        <f t="shared" si="6"/>
        <v>-0.16826528240863547</v>
      </c>
      <c r="AE12">
        <f t="shared" si="7"/>
        <v>0.41263736091118774</v>
      </c>
      <c r="AF12">
        <f t="shared" si="7"/>
        <v>-0.53712735504557962</v>
      </c>
      <c r="AG12">
        <f t="shared" si="7"/>
        <v>0.65971523818570121</v>
      </c>
      <c r="AH12">
        <f t="shared" si="7"/>
        <v>-1.4214846311870668</v>
      </c>
      <c r="AJ12" t="s">
        <v>63</v>
      </c>
      <c r="AK12">
        <f t="shared" si="8"/>
        <v>-0.63481901999621515</v>
      </c>
      <c r="AL12" s="5">
        <f t="shared" si="9"/>
        <v>0.75650182833717716</v>
      </c>
      <c r="AM12">
        <f t="shared" si="9"/>
        <v>-0.757349570614267</v>
      </c>
      <c r="AN12">
        <f t="shared" si="9"/>
        <v>-3.4721854641352135E-2</v>
      </c>
      <c r="AO12" s="5">
        <f t="shared" si="9"/>
        <v>-0.81227693210689544</v>
      </c>
      <c r="AQ12" t="s">
        <v>63</v>
      </c>
      <c r="AR12">
        <f t="shared" si="24"/>
        <v>-2.1377339287824348</v>
      </c>
      <c r="AS12">
        <f t="shared" si="10"/>
        <v>0.79882360894345261</v>
      </c>
      <c r="AT12">
        <f t="shared" si="10"/>
        <v>-0.60158263765104936</v>
      </c>
      <c r="AU12">
        <f t="shared" si="10"/>
        <v>-1.1458212031646382</v>
      </c>
      <c r="AV12">
        <f t="shared" si="10"/>
        <v>-1.6245538642137907</v>
      </c>
      <c r="AX12" t="s">
        <v>63</v>
      </c>
      <c r="AY12">
        <f t="shared" si="25"/>
        <v>-1.418782267581902</v>
      </c>
      <c r="AZ12">
        <f t="shared" si="11"/>
        <v>-1.0686249603084603</v>
      </c>
      <c r="BA12">
        <f t="shared" si="11"/>
        <v>-0.69826556155925346</v>
      </c>
      <c r="BB12">
        <f t="shared" si="11"/>
        <v>-1.6319271681435761</v>
      </c>
      <c r="BC12">
        <f t="shared" si="11"/>
        <v>-0.40613846605344772</v>
      </c>
      <c r="BE12" t="s">
        <v>63</v>
      </c>
      <c r="BF12" s="5">
        <f t="shared" si="26"/>
        <v>0.13002317277030961</v>
      </c>
      <c r="BG12">
        <f t="shared" si="12"/>
        <v>0.27509157394079153</v>
      </c>
      <c r="BH12">
        <f t="shared" si="12"/>
        <v>1.3857885760175952</v>
      </c>
      <c r="BI12">
        <f t="shared" si="12"/>
        <v>-0.56423013792198118</v>
      </c>
      <c r="BJ12">
        <f t="shared" si="12"/>
        <v>-0.60920769908017158</v>
      </c>
      <c r="BL12" t="s">
        <v>63</v>
      </c>
      <c r="BM12">
        <f t="shared" si="27"/>
        <v>0</v>
      </c>
      <c r="BN12">
        <f t="shared" si="13"/>
        <v>0</v>
      </c>
      <c r="BO12">
        <f t="shared" si="13"/>
        <v>0</v>
      </c>
      <c r="BP12">
        <f t="shared" si="13"/>
        <v>0</v>
      </c>
      <c r="BQ12">
        <f t="shared" si="13"/>
        <v>0</v>
      </c>
      <c r="BS12" t="s">
        <v>63</v>
      </c>
      <c r="BT12">
        <f t="shared" si="28"/>
        <v>-0.91016220939216352</v>
      </c>
      <c r="BU12">
        <f t="shared" si="14"/>
        <v>0.59779515106364345</v>
      </c>
      <c r="BV12">
        <f t="shared" si="14"/>
        <v>-0.53712735504557951</v>
      </c>
      <c r="BW12">
        <f t="shared" si="14"/>
        <v>0.61631291988401049</v>
      </c>
      <c r="BX12">
        <f t="shared" si="14"/>
        <v>-1.6245538642137907</v>
      </c>
      <c r="BZ12" t="s">
        <v>63</v>
      </c>
      <c r="CA12">
        <f t="shared" si="29"/>
        <v>-0.35565161963643388</v>
      </c>
      <c r="CB12">
        <f t="shared" si="15"/>
        <v>0.2592209062134383</v>
      </c>
      <c r="CC12">
        <f t="shared" si="15"/>
        <v>0.69289428800879804</v>
      </c>
      <c r="CD12">
        <f t="shared" si="15"/>
        <v>-0.69443709282705379</v>
      </c>
      <c r="CE12">
        <f t="shared" si="15"/>
        <v>-0.81227693210689544</v>
      </c>
      <c r="CG12" t="s">
        <v>63</v>
      </c>
      <c r="CH12">
        <f t="shared" si="30"/>
        <v>-2.2333392028782502</v>
      </c>
      <c r="CI12">
        <f t="shared" si="16"/>
        <v>-2.2483445947083931</v>
      </c>
      <c r="CJ12">
        <f t="shared" si="16"/>
        <v>-0.80031975901791386</v>
      </c>
      <c r="CK12">
        <f t="shared" si="16"/>
        <v>-1.536442067879856</v>
      </c>
      <c r="CL12">
        <f t="shared" si="16"/>
        <v>-2.233761563293962</v>
      </c>
      <c r="CN12" t="s">
        <v>63</v>
      </c>
      <c r="CO12">
        <f t="shared" si="31"/>
        <v>0.28299161132361395</v>
      </c>
      <c r="CP12">
        <f t="shared" si="17"/>
        <v>-3.7031558030490963E-2</v>
      </c>
      <c r="CQ12">
        <f t="shared" si="17"/>
        <v>0.43507315758691911</v>
      </c>
      <c r="CR12">
        <f t="shared" si="17"/>
        <v>0.90276822067517015</v>
      </c>
      <c r="CS12">
        <f t="shared" si="17"/>
        <v>1.6245538642137909</v>
      </c>
      <c r="CU12" t="s">
        <v>63</v>
      </c>
      <c r="CV12">
        <f t="shared" si="32"/>
        <v>0.39771794023859286</v>
      </c>
      <c r="CW12">
        <f t="shared" si="18"/>
        <v>1.110946740914736</v>
      </c>
      <c r="CX12">
        <f t="shared" si="18"/>
        <v>2.5244985687142245</v>
      </c>
      <c r="CY12">
        <f t="shared" si="18"/>
        <v>-0.13020695490507217</v>
      </c>
      <c r="CZ12">
        <f t="shared" si="18"/>
        <v>1.2184153981603432</v>
      </c>
      <c r="DB12" t="s">
        <v>63</v>
      </c>
      <c r="DC12">
        <f t="shared" si="33"/>
        <v>0.35565161963643366</v>
      </c>
      <c r="DD12">
        <f t="shared" si="19"/>
        <v>0.76179205091296165</v>
      </c>
      <c r="DE12">
        <f t="shared" si="19"/>
        <v>1.2461354637057447</v>
      </c>
      <c r="DF12">
        <f t="shared" si="19"/>
        <v>0.81596358407178871</v>
      </c>
      <c r="DG12">
        <f t="shared" si="19"/>
        <v>-1.2184153981603432</v>
      </c>
      <c r="DI12" t="s">
        <v>63</v>
      </c>
      <c r="DJ12">
        <f t="shared" si="34"/>
        <v>0.21798002493845914</v>
      </c>
      <c r="DK12">
        <f t="shared" si="20"/>
        <v>-0.35444491257755839</v>
      </c>
      <c r="DL12">
        <f t="shared" si="20"/>
        <v>1.5791544238340043</v>
      </c>
      <c r="DM12">
        <f t="shared" si="20"/>
        <v>-0.33853808275318853</v>
      </c>
      <c r="DN12">
        <f t="shared" si="20"/>
        <v>-0.20306923302672386</v>
      </c>
      <c r="DP12" t="s">
        <v>63</v>
      </c>
      <c r="DQ12">
        <f t="shared" si="35"/>
        <v>-1.8088517858928297</v>
      </c>
      <c r="DR12">
        <f t="shared" si="21"/>
        <v>0.12167511924304275</v>
      </c>
      <c r="DS12">
        <f t="shared" si="21"/>
        <v>-0.80031975901791386</v>
      </c>
      <c r="DT12">
        <f t="shared" si="21"/>
        <v>-0.92880961165618392</v>
      </c>
      <c r="DU12">
        <f t="shared" si="21"/>
        <v>-1.4214846311870666</v>
      </c>
      <c r="DW12" t="s">
        <v>63</v>
      </c>
      <c r="DX12">
        <f t="shared" si="36"/>
        <v>-2.3327686879378984</v>
      </c>
      <c r="DY12">
        <f t="shared" si="22"/>
        <v>-1.9944139110707395</v>
      </c>
      <c r="DZ12">
        <f t="shared" si="22"/>
        <v>-0.80031975901791386</v>
      </c>
      <c r="EA12">
        <f t="shared" si="22"/>
        <v>-2.456571215875702</v>
      </c>
      <c r="EB12">
        <f t="shared" si="22"/>
        <v>-1.8276230972405143</v>
      </c>
    </row>
    <row r="13" spans="1:189">
      <c r="A13" t="s">
        <v>64</v>
      </c>
      <c r="B13">
        <v>7.988351791117039E-2</v>
      </c>
      <c r="C13">
        <v>-0.79030047257135583</v>
      </c>
      <c r="D13">
        <v>0.56726616774535821</v>
      </c>
      <c r="E13">
        <v>-1.240341807466099</v>
      </c>
      <c r="F13">
        <v>0.7784320599357748</v>
      </c>
      <c r="H13" t="s">
        <v>64</v>
      </c>
      <c r="I13">
        <f t="shared" si="23"/>
        <v>-0.22180423590229198</v>
      </c>
      <c r="J13">
        <f t="shared" si="23"/>
        <v>-0.44437869636589428</v>
      </c>
      <c r="K13">
        <f t="shared" si="0"/>
        <v>-0.16113820651367383</v>
      </c>
      <c r="L13">
        <f t="shared" si="0"/>
        <v>-1.6406076318039144</v>
      </c>
      <c r="M13">
        <f t="shared" si="0"/>
        <v>1.0153461651336191</v>
      </c>
      <c r="O13" s="5" t="s">
        <v>64</v>
      </c>
      <c r="P13">
        <f t="shared" si="1"/>
        <v>-1.6673559802310227</v>
      </c>
      <c r="Q13">
        <f t="shared" si="2"/>
        <v>-1.8780290144034821</v>
      </c>
      <c r="R13">
        <f t="shared" si="2"/>
        <v>3.2227641302734478E-2</v>
      </c>
      <c r="S13" s="5">
        <f t="shared" si="2"/>
        <v>-2.9860794991563311</v>
      </c>
      <c r="T13">
        <f t="shared" si="2"/>
        <v>-0.20306923302672386</v>
      </c>
      <c r="V13" t="s">
        <v>64</v>
      </c>
      <c r="W13">
        <f t="shared" si="3"/>
        <v>0.29064003325127907</v>
      </c>
      <c r="X13">
        <f t="shared" si="4"/>
        <v>-2.3276979333451608</v>
      </c>
      <c r="Y13">
        <f t="shared" si="5"/>
        <v>-4.8341461954102494E-2</v>
      </c>
      <c r="Z13">
        <f t="shared" si="5"/>
        <v>-1.9878261782174413</v>
      </c>
      <c r="AA13">
        <f t="shared" si="5"/>
        <v>0.20306923302672386</v>
      </c>
      <c r="AC13" t="s">
        <v>64</v>
      </c>
      <c r="AD13">
        <f t="shared" si="6"/>
        <v>0.74189692698352827</v>
      </c>
      <c r="AE13">
        <f t="shared" si="7"/>
        <v>-0.1851577901524557</v>
      </c>
      <c r="AF13">
        <f t="shared" si="7"/>
        <v>0</v>
      </c>
      <c r="AG13">
        <f t="shared" si="7"/>
        <v>4.3402318301690723E-2</v>
      </c>
      <c r="AH13">
        <f t="shared" si="7"/>
        <v>0.20306923302672386</v>
      </c>
      <c r="AJ13" t="s">
        <v>64</v>
      </c>
      <c r="AK13">
        <f t="shared" si="8"/>
        <v>0.2753431893959486</v>
      </c>
      <c r="AL13" s="5">
        <f t="shared" si="9"/>
        <v>0.15870667727353371</v>
      </c>
      <c r="AM13">
        <f t="shared" si="9"/>
        <v>-0.22022221556868737</v>
      </c>
      <c r="AN13">
        <f t="shared" si="9"/>
        <v>-0.65103477452536263</v>
      </c>
      <c r="AO13" s="5">
        <f t="shared" si="9"/>
        <v>0.81227693210689522</v>
      </c>
      <c r="AQ13" t="s">
        <v>64</v>
      </c>
      <c r="AR13">
        <f t="shared" si="24"/>
        <v>-1.2275717193902713</v>
      </c>
      <c r="AS13">
        <f t="shared" si="10"/>
        <v>0.20102845787980916</v>
      </c>
      <c r="AT13">
        <f t="shared" si="10"/>
        <v>-6.4455282605469733E-2</v>
      </c>
      <c r="AU13">
        <f t="shared" si="10"/>
        <v>-1.7621341230486487</v>
      </c>
      <c r="AV13">
        <f t="shared" si="10"/>
        <v>0</v>
      </c>
      <c r="AX13" t="s">
        <v>64</v>
      </c>
      <c r="AY13">
        <f t="shared" si="25"/>
        <v>-0.50862005818973843</v>
      </c>
      <c r="AZ13">
        <f t="shared" si="11"/>
        <v>-1.6664201113721038</v>
      </c>
      <c r="BA13">
        <f t="shared" si="11"/>
        <v>-0.16113820651367383</v>
      </c>
      <c r="BB13">
        <f t="shared" si="11"/>
        <v>-2.2482400880275866</v>
      </c>
      <c r="BC13">
        <f t="shared" si="11"/>
        <v>1.2184153981603429</v>
      </c>
      <c r="BE13" t="s">
        <v>64</v>
      </c>
      <c r="BF13" s="5">
        <f t="shared" si="26"/>
        <v>1.0401853821624731</v>
      </c>
      <c r="BG13">
        <f t="shared" si="12"/>
        <v>-0.32270357712285191</v>
      </c>
      <c r="BH13">
        <f t="shared" si="12"/>
        <v>1.9229159310631747</v>
      </c>
      <c r="BI13">
        <f t="shared" si="12"/>
        <v>-1.1805430578059917</v>
      </c>
      <c r="BJ13">
        <f t="shared" si="12"/>
        <v>1.0153461651336191</v>
      </c>
      <c r="BL13" t="s">
        <v>64</v>
      </c>
      <c r="BM13">
        <f t="shared" si="27"/>
        <v>0.91016220939216352</v>
      </c>
      <c r="BN13">
        <f t="shared" si="13"/>
        <v>-0.59779515106364345</v>
      </c>
      <c r="BO13">
        <f t="shared" si="13"/>
        <v>0.53712735504557951</v>
      </c>
      <c r="BP13">
        <f t="shared" si="13"/>
        <v>-0.61631291988401049</v>
      </c>
      <c r="BQ13">
        <f t="shared" si="13"/>
        <v>1.6245538642137907</v>
      </c>
      <c r="BS13" t="s">
        <v>64</v>
      </c>
      <c r="BT13">
        <f t="shared" si="28"/>
        <v>0</v>
      </c>
      <c r="BU13">
        <f t="shared" si="14"/>
        <v>0</v>
      </c>
      <c r="BV13">
        <f t="shared" si="14"/>
        <v>0</v>
      </c>
      <c r="BW13">
        <f t="shared" si="14"/>
        <v>0</v>
      </c>
      <c r="BX13">
        <f t="shared" si="14"/>
        <v>0</v>
      </c>
      <c r="BZ13" t="s">
        <v>64</v>
      </c>
      <c r="CA13">
        <f t="shared" si="29"/>
        <v>0.55451058975572964</v>
      </c>
      <c r="CB13">
        <f t="shared" si="15"/>
        <v>-0.33857424485020515</v>
      </c>
      <c r="CC13">
        <f t="shared" si="15"/>
        <v>1.2300216430543776</v>
      </c>
      <c r="CD13">
        <f t="shared" si="15"/>
        <v>-1.3107500127110643</v>
      </c>
      <c r="CE13">
        <f t="shared" si="15"/>
        <v>0.81227693210689522</v>
      </c>
      <c r="CG13" t="s">
        <v>64</v>
      </c>
      <c r="CH13">
        <f t="shared" si="30"/>
        <v>-1.3231769934860866</v>
      </c>
      <c r="CI13">
        <f t="shared" si="16"/>
        <v>-2.846139745772037</v>
      </c>
      <c r="CJ13">
        <f t="shared" si="16"/>
        <v>-0.26319240397233434</v>
      </c>
      <c r="CK13">
        <f t="shared" si="16"/>
        <v>-2.1527549877638665</v>
      </c>
      <c r="CL13">
        <f t="shared" si="16"/>
        <v>-0.60920769908017136</v>
      </c>
      <c r="CN13" t="s">
        <v>64</v>
      </c>
      <c r="CO13">
        <f t="shared" si="31"/>
        <v>1.1931538207157775</v>
      </c>
      <c r="CP13">
        <f t="shared" si="17"/>
        <v>-0.63482670909413486</v>
      </c>
      <c r="CQ13">
        <f t="shared" si="17"/>
        <v>0.97220051263249863</v>
      </c>
      <c r="CR13">
        <f t="shared" si="17"/>
        <v>0.28645530079115966</v>
      </c>
      <c r="CS13">
        <f t="shared" si="17"/>
        <v>3.2491077284275818</v>
      </c>
      <c r="CU13" t="s">
        <v>64</v>
      </c>
      <c r="CV13">
        <f t="shared" si="32"/>
        <v>1.3078801496307564</v>
      </c>
      <c r="CW13">
        <f t="shared" si="18"/>
        <v>0.5131515898510921</v>
      </c>
      <c r="CX13">
        <f t="shared" si="18"/>
        <v>3.061625923759804</v>
      </c>
      <c r="CY13">
        <f t="shared" si="18"/>
        <v>-0.74651987478908266</v>
      </c>
      <c r="CZ13">
        <f t="shared" si="18"/>
        <v>2.8429692623741341</v>
      </c>
      <c r="DB13" t="s">
        <v>64</v>
      </c>
      <c r="DC13">
        <f t="shared" si="33"/>
        <v>1.2658138290285972</v>
      </c>
      <c r="DD13">
        <f t="shared" si="19"/>
        <v>0.16399689984931776</v>
      </c>
      <c r="DE13">
        <f t="shared" si="19"/>
        <v>1.7832628187513242</v>
      </c>
      <c r="DF13">
        <f t="shared" si="19"/>
        <v>0.19965066418777822</v>
      </c>
      <c r="DG13">
        <f t="shared" si="19"/>
        <v>0.40613846605344772</v>
      </c>
      <c r="DI13" t="s">
        <v>64</v>
      </c>
      <c r="DJ13">
        <f t="shared" si="34"/>
        <v>1.1281422343306227</v>
      </c>
      <c r="DK13">
        <f t="shared" si="20"/>
        <v>-0.95224006364120228</v>
      </c>
      <c r="DL13">
        <f t="shared" si="20"/>
        <v>2.1162817788795838</v>
      </c>
      <c r="DM13">
        <f t="shared" si="20"/>
        <v>-0.95485100263719902</v>
      </c>
      <c r="DN13">
        <f t="shared" si="20"/>
        <v>1.421484631187067</v>
      </c>
      <c r="DP13" t="s">
        <v>64</v>
      </c>
      <c r="DQ13">
        <f t="shared" si="35"/>
        <v>-0.89868957650066617</v>
      </c>
      <c r="DR13">
        <f t="shared" si="21"/>
        <v>-0.47612003182060114</v>
      </c>
      <c r="DS13">
        <f t="shared" si="21"/>
        <v>-0.26319240397233434</v>
      </c>
      <c r="DT13">
        <f t="shared" si="21"/>
        <v>-1.5451225315401944</v>
      </c>
      <c r="DU13">
        <f t="shared" si="21"/>
        <v>0.20306923302672431</v>
      </c>
      <c r="DW13" t="s">
        <v>64</v>
      </c>
      <c r="DX13">
        <f t="shared" si="36"/>
        <v>-1.4226064785457349</v>
      </c>
      <c r="DY13">
        <f t="shared" si="22"/>
        <v>-2.5922090621343834</v>
      </c>
      <c r="DZ13">
        <f t="shared" si="22"/>
        <v>-0.26319240397233434</v>
      </c>
      <c r="EA13">
        <f t="shared" si="22"/>
        <v>-3.0728841357597125</v>
      </c>
      <c r="EB13">
        <f t="shared" si="22"/>
        <v>-0.20306923302672342</v>
      </c>
    </row>
    <row r="14" spans="1:189">
      <c r="A14" t="s">
        <v>65</v>
      </c>
      <c r="B14">
        <v>-0.4746270718445596</v>
      </c>
      <c r="C14">
        <v>-0.45172622772115067</v>
      </c>
      <c r="D14">
        <v>-0.66275547530901946</v>
      </c>
      <c r="E14">
        <v>7.0408205244965077E-2</v>
      </c>
      <c r="F14">
        <v>-3.3844872171120519E-2</v>
      </c>
      <c r="H14" t="s">
        <v>65</v>
      </c>
      <c r="I14">
        <f t="shared" si="23"/>
        <v>-0.7763148256580219</v>
      </c>
      <c r="J14">
        <f t="shared" si="23"/>
        <v>-0.10580445151568912</v>
      </c>
      <c r="K14">
        <f t="shared" si="0"/>
        <v>-1.3911598495680515</v>
      </c>
      <c r="L14">
        <f t="shared" si="0"/>
        <v>-0.32985761909285027</v>
      </c>
      <c r="M14">
        <f t="shared" si="0"/>
        <v>0.20306923302672381</v>
      </c>
      <c r="O14" s="5" t="s">
        <v>65</v>
      </c>
      <c r="P14">
        <f t="shared" si="1"/>
        <v>-2.2218665699867524</v>
      </c>
      <c r="Q14">
        <f t="shared" si="2"/>
        <v>-1.539454769553277</v>
      </c>
      <c r="R14">
        <f t="shared" si="2"/>
        <v>-1.1977940017516433</v>
      </c>
      <c r="S14" s="5">
        <f t="shared" si="2"/>
        <v>-1.6753294864452668</v>
      </c>
      <c r="T14">
        <f t="shared" si="2"/>
        <v>-1.0153461651336191</v>
      </c>
      <c r="V14" t="s">
        <v>65</v>
      </c>
      <c r="W14">
        <f t="shared" si="3"/>
        <v>-0.26387055650445057</v>
      </c>
      <c r="X14">
        <f t="shared" si="4"/>
        <v>-1.9891236884949557</v>
      </c>
      <c r="Y14">
        <f t="shared" si="5"/>
        <v>-1.2783631050084803</v>
      </c>
      <c r="Z14">
        <f t="shared" si="5"/>
        <v>-0.67707616550637706</v>
      </c>
      <c r="AA14">
        <f t="shared" si="5"/>
        <v>-0.60920769908017136</v>
      </c>
      <c r="AC14" t="s">
        <v>65</v>
      </c>
      <c r="AD14">
        <f t="shared" si="6"/>
        <v>0.18738633722779863</v>
      </c>
      <c r="AE14">
        <f t="shared" si="7"/>
        <v>0.15341645469774945</v>
      </c>
      <c r="AF14">
        <f t="shared" si="7"/>
        <v>-1.2300216430543778</v>
      </c>
      <c r="AG14">
        <f t="shared" si="7"/>
        <v>1.354152331012755</v>
      </c>
      <c r="AH14">
        <f t="shared" si="7"/>
        <v>-0.60920769908017136</v>
      </c>
      <c r="AJ14" t="s">
        <v>65</v>
      </c>
      <c r="AK14">
        <f t="shared" si="8"/>
        <v>-0.27916740035978105</v>
      </c>
      <c r="AL14" s="5">
        <f t="shared" si="9"/>
        <v>0.49728092212373887</v>
      </c>
      <c r="AM14">
        <f t="shared" si="9"/>
        <v>-1.450243858623065</v>
      </c>
      <c r="AN14">
        <f t="shared" si="9"/>
        <v>0.65971523818570166</v>
      </c>
      <c r="AO14" s="5">
        <f t="shared" si="9"/>
        <v>0</v>
      </c>
      <c r="AQ14" t="s">
        <v>65</v>
      </c>
      <c r="AR14">
        <f t="shared" si="24"/>
        <v>-1.782082309146001</v>
      </c>
      <c r="AS14">
        <f t="shared" si="10"/>
        <v>0.53960270273001432</v>
      </c>
      <c r="AT14">
        <f t="shared" si="10"/>
        <v>-1.2944769256598474</v>
      </c>
      <c r="AU14">
        <f t="shared" si="10"/>
        <v>-0.45138411033758441</v>
      </c>
      <c r="AV14">
        <f t="shared" si="10"/>
        <v>-0.81227693210689522</v>
      </c>
      <c r="AX14" t="s">
        <v>65</v>
      </c>
      <c r="AY14">
        <f t="shared" si="25"/>
        <v>-1.0631306479454681</v>
      </c>
      <c r="AZ14">
        <f t="shared" si="11"/>
        <v>-1.3278458665218986</v>
      </c>
      <c r="BA14">
        <f t="shared" si="11"/>
        <v>-1.3911598495680515</v>
      </c>
      <c r="BB14">
        <f t="shared" si="11"/>
        <v>-0.93749007531652229</v>
      </c>
      <c r="BC14">
        <f t="shared" si="11"/>
        <v>0.40613846605344772</v>
      </c>
      <c r="BE14" t="s">
        <v>65</v>
      </c>
      <c r="BF14" s="5">
        <f t="shared" si="26"/>
        <v>0.48567479240674349</v>
      </c>
      <c r="BG14">
        <f t="shared" si="12"/>
        <v>1.5870667727353238E-2</v>
      </c>
      <c r="BH14">
        <f t="shared" si="12"/>
        <v>0.69289428800879715</v>
      </c>
      <c r="BI14">
        <f t="shared" si="12"/>
        <v>0.13020695490507261</v>
      </c>
      <c r="BJ14">
        <f t="shared" si="12"/>
        <v>0.20306923302672386</v>
      </c>
      <c r="BL14" t="s">
        <v>65</v>
      </c>
      <c r="BM14">
        <f t="shared" si="27"/>
        <v>0.35565161963643388</v>
      </c>
      <c r="BN14">
        <f t="shared" si="13"/>
        <v>-0.2592209062134383</v>
      </c>
      <c r="BO14">
        <f t="shared" si="13"/>
        <v>-0.69289428800879804</v>
      </c>
      <c r="BP14">
        <f t="shared" si="13"/>
        <v>0.69443709282705379</v>
      </c>
      <c r="BQ14">
        <f t="shared" si="13"/>
        <v>0.81227693210689544</v>
      </c>
      <c r="BS14" t="s">
        <v>65</v>
      </c>
      <c r="BT14">
        <f t="shared" si="28"/>
        <v>-0.55451058975572964</v>
      </c>
      <c r="BU14">
        <f t="shared" si="14"/>
        <v>0.33857424485020515</v>
      </c>
      <c r="BV14">
        <f t="shared" si="14"/>
        <v>-1.2300216430543776</v>
      </c>
      <c r="BW14">
        <f t="shared" si="14"/>
        <v>1.3107500127110643</v>
      </c>
      <c r="BX14">
        <f t="shared" si="14"/>
        <v>-0.81227693210689522</v>
      </c>
      <c r="BZ14" t="s">
        <v>65</v>
      </c>
      <c r="CA14">
        <f t="shared" si="29"/>
        <v>0</v>
      </c>
      <c r="CB14">
        <f t="shared" si="15"/>
        <v>0</v>
      </c>
      <c r="CC14">
        <f t="shared" si="15"/>
        <v>0</v>
      </c>
      <c r="CD14">
        <f t="shared" si="15"/>
        <v>0</v>
      </c>
      <c r="CE14">
        <f t="shared" si="15"/>
        <v>0</v>
      </c>
      <c r="CG14" t="s">
        <v>65</v>
      </c>
      <c r="CH14">
        <f t="shared" si="30"/>
        <v>-1.8776875832418163</v>
      </c>
      <c r="CI14">
        <f t="shared" si="16"/>
        <v>-2.5075655009218316</v>
      </c>
      <c r="CJ14">
        <f t="shared" si="16"/>
        <v>-1.4932140470267119</v>
      </c>
      <c r="CK14">
        <f t="shared" si="16"/>
        <v>-0.84200497505280225</v>
      </c>
      <c r="CL14">
        <f t="shared" si="16"/>
        <v>-1.4214846311870666</v>
      </c>
      <c r="CN14" t="s">
        <v>65</v>
      </c>
      <c r="CO14">
        <f t="shared" si="31"/>
        <v>0.63864323096004783</v>
      </c>
      <c r="CP14">
        <f t="shared" si="17"/>
        <v>-0.29625246424392948</v>
      </c>
      <c r="CQ14">
        <f t="shared" si="17"/>
        <v>-0.25782113042187893</v>
      </c>
      <c r="CR14">
        <f t="shared" si="17"/>
        <v>1.5972053135022239</v>
      </c>
      <c r="CS14">
        <f t="shared" si="17"/>
        <v>2.4368307963206863</v>
      </c>
      <c r="CU14" t="s">
        <v>65</v>
      </c>
      <c r="CV14">
        <f t="shared" si="32"/>
        <v>0.75336955987502674</v>
      </c>
      <c r="CW14">
        <f t="shared" si="18"/>
        <v>0.85172583470129748</v>
      </c>
      <c r="CX14">
        <f t="shared" si="18"/>
        <v>1.8316042807054265</v>
      </c>
      <c r="CY14">
        <f t="shared" si="18"/>
        <v>0.56423013792198162</v>
      </c>
      <c r="CZ14">
        <f t="shared" si="18"/>
        <v>2.0306923302672386</v>
      </c>
      <c r="DB14" t="s">
        <v>65</v>
      </c>
      <c r="DC14">
        <f t="shared" si="33"/>
        <v>0.71130323927286754</v>
      </c>
      <c r="DD14">
        <f t="shared" si="19"/>
        <v>0.50257114469952313</v>
      </c>
      <c r="DE14">
        <f t="shared" si="19"/>
        <v>0.55324117569694664</v>
      </c>
      <c r="DF14">
        <f t="shared" si="19"/>
        <v>1.5104006768988425</v>
      </c>
      <c r="DG14">
        <f t="shared" si="19"/>
        <v>-0.40613846605344772</v>
      </c>
      <c r="DI14" t="s">
        <v>65</v>
      </c>
      <c r="DJ14">
        <f t="shared" si="34"/>
        <v>0.57363164457489302</v>
      </c>
      <c r="DK14">
        <f t="shared" si="20"/>
        <v>-0.61366581879099691</v>
      </c>
      <c r="DL14">
        <f t="shared" si="20"/>
        <v>0.88626013582520624</v>
      </c>
      <c r="DM14">
        <f t="shared" si="20"/>
        <v>0.35589901007386526</v>
      </c>
      <c r="DN14">
        <f t="shared" si="20"/>
        <v>0.60920769908017158</v>
      </c>
      <c r="DP14" t="s">
        <v>65</v>
      </c>
      <c r="DQ14">
        <f t="shared" si="35"/>
        <v>-1.4532001662563958</v>
      </c>
      <c r="DR14">
        <f t="shared" si="21"/>
        <v>-0.13754578697039577</v>
      </c>
      <c r="DS14">
        <f t="shared" si="21"/>
        <v>-1.4932140470267119</v>
      </c>
      <c r="DT14">
        <f t="shared" si="21"/>
        <v>-0.23437251882913013</v>
      </c>
      <c r="DU14">
        <f t="shared" si="21"/>
        <v>-0.60920769908017114</v>
      </c>
      <c r="DW14" t="s">
        <v>65</v>
      </c>
      <c r="DX14">
        <f t="shared" si="36"/>
        <v>-1.9771170683014645</v>
      </c>
      <c r="DY14">
        <f t="shared" si="22"/>
        <v>-2.253634817284178</v>
      </c>
      <c r="DZ14">
        <f t="shared" si="22"/>
        <v>-1.4932140470267119</v>
      </c>
      <c r="EA14">
        <f t="shared" si="22"/>
        <v>-1.7621341230486482</v>
      </c>
      <c r="EB14">
        <f t="shared" si="22"/>
        <v>-1.0153461651336189</v>
      </c>
    </row>
    <row r="15" spans="1:189">
      <c r="A15" t="s">
        <v>66</v>
      </c>
      <c r="B15">
        <v>1.4030605113972572</v>
      </c>
      <c r="C15">
        <v>2.0558392732006814</v>
      </c>
      <c r="D15">
        <v>0.83045857171769255</v>
      </c>
      <c r="E15">
        <v>0.91241318029776741</v>
      </c>
      <c r="F15">
        <v>1.3876397590159462</v>
      </c>
      <c r="H15" t="s">
        <v>66</v>
      </c>
      <c r="I15">
        <f t="shared" si="23"/>
        <v>1.1013727575837948</v>
      </c>
      <c r="J15">
        <f t="shared" si="23"/>
        <v>2.4017610494061428</v>
      </c>
      <c r="K15">
        <f t="shared" si="0"/>
        <v>0.10205419745866051</v>
      </c>
      <c r="L15">
        <f t="shared" si="0"/>
        <v>0.51214735595995209</v>
      </c>
      <c r="M15">
        <f t="shared" si="0"/>
        <v>1.6245538642137904</v>
      </c>
      <c r="O15" s="5" t="s">
        <v>66</v>
      </c>
      <c r="P15">
        <f t="shared" si="1"/>
        <v>-0.34417898674493586</v>
      </c>
      <c r="Q15">
        <f t="shared" si="2"/>
        <v>0.96811073136855486</v>
      </c>
      <c r="R15">
        <f t="shared" si="2"/>
        <v>0.29542004527506882</v>
      </c>
      <c r="S15" s="5">
        <f t="shared" si="2"/>
        <v>-0.83332451139246455</v>
      </c>
      <c r="T15">
        <f t="shared" si="2"/>
        <v>0.4061384660534475</v>
      </c>
      <c r="V15" t="s">
        <v>66</v>
      </c>
      <c r="W15">
        <f t="shared" si="3"/>
        <v>1.6138170267373659</v>
      </c>
      <c r="X15">
        <f t="shared" si="4"/>
        <v>0.51844181242687615</v>
      </c>
      <c r="Y15">
        <f t="shared" si="5"/>
        <v>0.21485094201823185</v>
      </c>
      <c r="Z15">
        <f t="shared" si="5"/>
        <v>0.16492880954642519</v>
      </c>
      <c r="AA15">
        <f t="shared" si="5"/>
        <v>0.81227693210689522</v>
      </c>
      <c r="AC15" t="s">
        <v>66</v>
      </c>
      <c r="AD15">
        <f t="shared" si="6"/>
        <v>2.0650739204696151</v>
      </c>
      <c r="AE15">
        <f t="shared" si="7"/>
        <v>2.6609819556195813</v>
      </c>
      <c r="AF15">
        <f t="shared" si="7"/>
        <v>0.26319240397233434</v>
      </c>
      <c r="AG15">
        <f t="shared" si="7"/>
        <v>2.1961573060655573</v>
      </c>
      <c r="AH15">
        <f t="shared" si="7"/>
        <v>0.81227693210689522</v>
      </c>
      <c r="AJ15" t="s">
        <v>66</v>
      </c>
      <c r="AK15">
        <f t="shared" si="8"/>
        <v>1.5985201828820355</v>
      </c>
      <c r="AL15" s="5">
        <f t="shared" si="9"/>
        <v>3.0048464230455707</v>
      </c>
      <c r="AM15">
        <f t="shared" si="9"/>
        <v>4.2970188403646969E-2</v>
      </c>
      <c r="AN15">
        <f t="shared" si="9"/>
        <v>1.5017202132385039</v>
      </c>
      <c r="AO15" s="5">
        <f t="shared" si="9"/>
        <v>1.4214846311870666</v>
      </c>
      <c r="AQ15" t="s">
        <v>66</v>
      </c>
      <c r="AR15">
        <f t="shared" si="24"/>
        <v>9.560527409581554E-2</v>
      </c>
      <c r="AS15">
        <f t="shared" si="10"/>
        <v>3.0471682036518462</v>
      </c>
      <c r="AT15">
        <f t="shared" si="10"/>
        <v>0.19873712136686461</v>
      </c>
      <c r="AU15">
        <f t="shared" si="10"/>
        <v>0.39062086471521784</v>
      </c>
      <c r="AV15">
        <f t="shared" si="10"/>
        <v>0.60920769908017136</v>
      </c>
      <c r="AX15" t="s">
        <v>66</v>
      </c>
      <c r="AY15">
        <f t="shared" si="25"/>
        <v>0.81455693529634843</v>
      </c>
      <c r="AZ15">
        <f t="shared" si="11"/>
        <v>1.1797196343999332</v>
      </c>
      <c r="BA15">
        <f t="shared" si="11"/>
        <v>0.10205419745866051</v>
      </c>
      <c r="BB15">
        <f t="shared" si="11"/>
        <v>-9.5485100263720035E-2</v>
      </c>
      <c r="BC15">
        <f t="shared" si="11"/>
        <v>1.8276230972405143</v>
      </c>
      <c r="BE15" t="s">
        <v>66</v>
      </c>
      <c r="BF15" s="5">
        <f t="shared" si="26"/>
        <v>2.3633623756485598</v>
      </c>
      <c r="BG15">
        <f t="shared" si="12"/>
        <v>2.5234361686491851</v>
      </c>
      <c r="BH15">
        <f t="shared" si="12"/>
        <v>2.1861083350355091</v>
      </c>
      <c r="BI15">
        <f t="shared" si="12"/>
        <v>0.97221192995787487</v>
      </c>
      <c r="BJ15">
        <f t="shared" si="12"/>
        <v>1.6245538642137904</v>
      </c>
      <c r="BL15" t="s">
        <v>66</v>
      </c>
      <c r="BM15">
        <f t="shared" si="27"/>
        <v>2.2333392028782502</v>
      </c>
      <c r="BN15">
        <f t="shared" si="13"/>
        <v>2.2483445947083935</v>
      </c>
      <c r="BO15">
        <f t="shared" si="13"/>
        <v>0.80031975901791386</v>
      </c>
      <c r="BP15">
        <f t="shared" si="13"/>
        <v>1.536442067879856</v>
      </c>
      <c r="BQ15">
        <f t="shared" si="13"/>
        <v>2.233761563293962</v>
      </c>
      <c r="BS15" t="s">
        <v>66</v>
      </c>
      <c r="BT15">
        <f t="shared" si="28"/>
        <v>1.3231769934860866</v>
      </c>
      <c r="BU15">
        <f t="shared" si="14"/>
        <v>2.846139745772037</v>
      </c>
      <c r="BV15">
        <f t="shared" si="14"/>
        <v>0.26319240397233434</v>
      </c>
      <c r="BW15">
        <f t="shared" si="14"/>
        <v>2.1527549877638665</v>
      </c>
      <c r="BX15">
        <f t="shared" si="14"/>
        <v>0.60920769908017136</v>
      </c>
      <c r="BZ15" t="s">
        <v>66</v>
      </c>
      <c r="CA15">
        <f t="shared" si="29"/>
        <v>1.8776875832418163</v>
      </c>
      <c r="CB15">
        <f t="shared" si="15"/>
        <v>2.5075655009218316</v>
      </c>
      <c r="CC15">
        <f t="shared" si="15"/>
        <v>1.4932140470267119</v>
      </c>
      <c r="CD15">
        <f t="shared" si="15"/>
        <v>0.84200497505280225</v>
      </c>
      <c r="CE15">
        <f t="shared" si="15"/>
        <v>1.4214846311870666</v>
      </c>
      <c r="CG15" t="s">
        <v>66</v>
      </c>
      <c r="CH15">
        <f t="shared" si="30"/>
        <v>0</v>
      </c>
      <c r="CI15">
        <f t="shared" si="16"/>
        <v>0</v>
      </c>
      <c r="CJ15">
        <f t="shared" si="16"/>
        <v>0</v>
      </c>
      <c r="CK15">
        <f t="shared" si="16"/>
        <v>0</v>
      </c>
      <c r="CL15">
        <f t="shared" si="16"/>
        <v>0</v>
      </c>
      <c r="CN15" t="s">
        <v>66</v>
      </c>
      <c r="CO15">
        <f t="shared" si="31"/>
        <v>2.5163308142018641</v>
      </c>
      <c r="CP15">
        <f t="shared" si="17"/>
        <v>2.2113130366779021</v>
      </c>
      <c r="CQ15">
        <f t="shared" si="17"/>
        <v>1.235392916604833</v>
      </c>
      <c r="CR15">
        <f t="shared" si="17"/>
        <v>2.4392102885550262</v>
      </c>
      <c r="CS15">
        <f t="shared" si="17"/>
        <v>3.8583154275077529</v>
      </c>
      <c r="CU15" t="s">
        <v>66</v>
      </c>
      <c r="CV15">
        <f t="shared" si="32"/>
        <v>2.631057143116843</v>
      </c>
      <c r="CW15">
        <f t="shared" si="18"/>
        <v>3.3592913356231291</v>
      </c>
      <c r="CX15">
        <f t="shared" si="18"/>
        <v>3.3248183277321384</v>
      </c>
      <c r="CY15">
        <f t="shared" si="18"/>
        <v>1.4062351129747839</v>
      </c>
      <c r="CZ15">
        <f t="shared" si="18"/>
        <v>3.4521769614543052</v>
      </c>
      <c r="DB15" t="s">
        <v>66</v>
      </c>
      <c r="DC15">
        <f t="shared" si="33"/>
        <v>2.5889908225146838</v>
      </c>
      <c r="DD15">
        <f t="shared" si="19"/>
        <v>3.0101366456213547</v>
      </c>
      <c r="DE15">
        <f t="shared" si="19"/>
        <v>2.0464552227236585</v>
      </c>
      <c r="DF15">
        <f t="shared" si="19"/>
        <v>2.3524056519516447</v>
      </c>
      <c r="DG15">
        <f t="shared" si="19"/>
        <v>1.0153461651336189</v>
      </c>
      <c r="DI15" t="s">
        <v>66</v>
      </c>
      <c r="DJ15">
        <f t="shared" si="34"/>
        <v>2.4513192278167093</v>
      </c>
      <c r="DK15">
        <f t="shared" si="20"/>
        <v>1.8938996821308347</v>
      </c>
      <c r="DL15">
        <f t="shared" si="20"/>
        <v>2.3794741828519181</v>
      </c>
      <c r="DM15">
        <f t="shared" si="20"/>
        <v>1.1979039851266675</v>
      </c>
      <c r="DN15">
        <f t="shared" si="20"/>
        <v>2.0306923302672382</v>
      </c>
      <c r="DP15" t="s">
        <v>66</v>
      </c>
      <c r="DQ15">
        <f t="shared" si="35"/>
        <v>0.42448741698542047</v>
      </c>
      <c r="DR15">
        <f t="shared" si="21"/>
        <v>2.3700197139514358</v>
      </c>
      <c r="DS15">
        <f t="shared" si="21"/>
        <v>0</v>
      </c>
      <c r="DT15">
        <f t="shared" si="21"/>
        <v>0.60763245622367212</v>
      </c>
      <c r="DU15">
        <f t="shared" si="21"/>
        <v>0.81227693210689544</v>
      </c>
      <c r="DW15" t="s">
        <v>66</v>
      </c>
      <c r="DX15">
        <f t="shared" si="36"/>
        <v>-9.9429485059648215E-2</v>
      </c>
      <c r="DY15">
        <f t="shared" si="22"/>
        <v>0.25393068363765359</v>
      </c>
      <c r="DZ15">
        <f t="shared" si="22"/>
        <v>0</v>
      </c>
      <c r="EA15">
        <f t="shared" si="22"/>
        <v>-0.920129147995846</v>
      </c>
      <c r="EB15">
        <f t="shared" si="22"/>
        <v>0.40613846605344772</v>
      </c>
    </row>
    <row r="16" spans="1:189">
      <c r="A16" t="s">
        <v>94</v>
      </c>
      <c r="B16">
        <v>-1.1132703028046071</v>
      </c>
      <c r="C16">
        <v>-0.15547376347722103</v>
      </c>
      <c r="D16">
        <v>-0.40493434488714064</v>
      </c>
      <c r="E16">
        <v>-1.5267971082572587</v>
      </c>
      <c r="F16">
        <v>-2.4706756684918063</v>
      </c>
      <c r="H16" t="s">
        <v>94</v>
      </c>
      <c r="I16">
        <f t="shared" si="23"/>
        <v>-1.4149580566180695</v>
      </c>
      <c r="J16">
        <f t="shared" si="23"/>
        <v>0.19044801272824052</v>
      </c>
      <c r="K16">
        <f t="shared" si="0"/>
        <v>-1.1333387191461726</v>
      </c>
      <c r="L16">
        <f t="shared" si="0"/>
        <v>-1.9270629325950741</v>
      </c>
      <c r="M16">
        <f t="shared" si="0"/>
        <v>-2.233761563293962</v>
      </c>
      <c r="O16" s="5" t="s">
        <v>94</v>
      </c>
      <c r="P16">
        <f t="shared" si="1"/>
        <v>-2.8605098009468</v>
      </c>
      <c r="Q16">
        <f t="shared" si="2"/>
        <v>-1.2432023053093473</v>
      </c>
      <c r="R16">
        <f t="shared" si="2"/>
        <v>-0.93997287132976426</v>
      </c>
      <c r="S16" s="5">
        <f t="shared" si="2"/>
        <v>-3.2725347999474907</v>
      </c>
      <c r="T16">
        <f t="shared" si="2"/>
        <v>-3.4521769614543052</v>
      </c>
      <c r="V16" t="s">
        <v>94</v>
      </c>
      <c r="W16">
        <f t="shared" si="3"/>
        <v>-0.90251378746449817</v>
      </c>
      <c r="X16">
        <f t="shared" si="4"/>
        <v>-1.692871224251026</v>
      </c>
      <c r="Y16">
        <f t="shared" si="5"/>
        <v>-1.0205419745866013</v>
      </c>
      <c r="Z16">
        <f t="shared" si="5"/>
        <v>-2.274281479008601</v>
      </c>
      <c r="AA16">
        <f t="shared" si="5"/>
        <v>-3.0460384954008575</v>
      </c>
      <c r="AC16" t="s">
        <v>94</v>
      </c>
      <c r="AD16">
        <f t="shared" si="6"/>
        <v>-0.45125689373224898</v>
      </c>
      <c r="AE16">
        <f t="shared" si="7"/>
        <v>0.44966891894167915</v>
      </c>
      <c r="AF16">
        <f t="shared" si="7"/>
        <v>-0.97220051263249885</v>
      </c>
      <c r="AG16">
        <f t="shared" si="7"/>
        <v>-0.24305298248946894</v>
      </c>
      <c r="AH16">
        <f t="shared" si="7"/>
        <v>-3.0460384954008575</v>
      </c>
      <c r="AJ16" t="s">
        <v>94</v>
      </c>
      <c r="AK16">
        <f t="shared" si="8"/>
        <v>-0.91781063131982865</v>
      </c>
      <c r="AL16" s="5">
        <f t="shared" si="9"/>
        <v>0.79353338636766857</v>
      </c>
      <c r="AM16">
        <f t="shared" si="9"/>
        <v>-1.1924227282011861</v>
      </c>
      <c r="AN16">
        <f t="shared" si="9"/>
        <v>-0.93749007531652229</v>
      </c>
      <c r="AO16" s="5">
        <f t="shared" si="9"/>
        <v>-2.4368307963206863</v>
      </c>
      <c r="AQ16" t="s">
        <v>94</v>
      </c>
      <c r="AR16">
        <f t="shared" si="24"/>
        <v>-2.4207255401060488</v>
      </c>
      <c r="AS16">
        <f t="shared" si="10"/>
        <v>0.83585516697394402</v>
      </c>
      <c r="AT16">
        <f t="shared" si="10"/>
        <v>-1.0366557952379685</v>
      </c>
      <c r="AU16">
        <f t="shared" si="10"/>
        <v>-2.0485894238398084</v>
      </c>
      <c r="AV16">
        <f t="shared" si="10"/>
        <v>-3.2491077284275818</v>
      </c>
      <c r="AX16" t="s">
        <v>94</v>
      </c>
      <c r="AY16">
        <f t="shared" si="25"/>
        <v>-1.7017738789055159</v>
      </c>
      <c r="AZ16">
        <f t="shared" si="11"/>
        <v>-1.0315934022779689</v>
      </c>
      <c r="BA16">
        <f t="shared" si="11"/>
        <v>-1.1333387191461726</v>
      </c>
      <c r="BB16">
        <f t="shared" si="11"/>
        <v>-2.5346953888187462</v>
      </c>
      <c r="BC16">
        <f t="shared" si="11"/>
        <v>-2.0306923302672386</v>
      </c>
      <c r="BE16" t="s">
        <v>94</v>
      </c>
      <c r="BF16" s="5">
        <f t="shared" si="26"/>
        <v>-0.15296843855330433</v>
      </c>
      <c r="BG16">
        <f t="shared" si="12"/>
        <v>0.31212313197128294</v>
      </c>
      <c r="BH16">
        <f t="shared" si="12"/>
        <v>0.95071541843067608</v>
      </c>
      <c r="BI16">
        <f t="shared" si="12"/>
        <v>-1.4669983585971513</v>
      </c>
      <c r="BJ16">
        <f t="shared" si="12"/>
        <v>-2.2337615632939625</v>
      </c>
      <c r="BL16" t="s">
        <v>94</v>
      </c>
      <c r="BM16">
        <f t="shared" si="27"/>
        <v>-0.28299161132361395</v>
      </c>
      <c r="BN16">
        <f t="shared" si="13"/>
        <v>3.7031558030491407E-2</v>
      </c>
      <c r="BO16">
        <f t="shared" si="13"/>
        <v>-0.43507315758691911</v>
      </c>
      <c r="BP16">
        <f t="shared" si="13"/>
        <v>-0.90276822067517015</v>
      </c>
      <c r="BQ16">
        <f t="shared" si="13"/>
        <v>-1.6245538642137909</v>
      </c>
      <c r="BS16" t="s">
        <v>94</v>
      </c>
      <c r="BT16">
        <f t="shared" si="28"/>
        <v>-1.1931538207157775</v>
      </c>
      <c r="BU16">
        <f t="shared" si="14"/>
        <v>0.63482670909413486</v>
      </c>
      <c r="BV16">
        <f t="shared" si="14"/>
        <v>-0.97220051263249863</v>
      </c>
      <c r="BW16">
        <f t="shared" si="14"/>
        <v>-0.28645530079115966</v>
      </c>
      <c r="BX16">
        <f t="shared" si="14"/>
        <v>-3.2491077284275818</v>
      </c>
      <c r="BZ16" t="s">
        <v>94</v>
      </c>
      <c r="CA16">
        <f t="shared" si="29"/>
        <v>-0.63864323096004783</v>
      </c>
      <c r="CB16">
        <f t="shared" si="15"/>
        <v>0.2962524642439297</v>
      </c>
      <c r="CC16">
        <f t="shared" si="15"/>
        <v>0.25782113042187893</v>
      </c>
      <c r="CD16">
        <f t="shared" si="15"/>
        <v>-1.5972053135022239</v>
      </c>
      <c r="CE16">
        <f t="shared" si="15"/>
        <v>-2.4368307963206863</v>
      </c>
      <c r="CG16" t="s">
        <v>94</v>
      </c>
      <c r="CH16">
        <f t="shared" si="30"/>
        <v>-2.5163308142018641</v>
      </c>
      <c r="CI16">
        <f t="shared" si="16"/>
        <v>-2.2113130366779021</v>
      </c>
      <c r="CJ16">
        <f t="shared" si="16"/>
        <v>-1.235392916604833</v>
      </c>
      <c r="CK16">
        <f t="shared" si="16"/>
        <v>-2.4392102885550262</v>
      </c>
      <c r="CL16">
        <f t="shared" si="16"/>
        <v>-3.8583154275077529</v>
      </c>
      <c r="CN16" t="s">
        <v>94</v>
      </c>
      <c r="CO16">
        <f t="shared" si="31"/>
        <v>0</v>
      </c>
      <c r="CP16">
        <f t="shared" si="17"/>
        <v>0</v>
      </c>
      <c r="CQ16">
        <f t="shared" si="17"/>
        <v>0</v>
      </c>
      <c r="CR16">
        <f t="shared" si="17"/>
        <v>0</v>
      </c>
      <c r="CS16">
        <f t="shared" si="17"/>
        <v>0</v>
      </c>
      <c r="CU16" t="s">
        <v>94</v>
      </c>
      <c r="CV16">
        <f t="shared" si="32"/>
        <v>0.11472632891497891</v>
      </c>
      <c r="CW16">
        <f t="shared" si="18"/>
        <v>1.147978298945227</v>
      </c>
      <c r="CX16">
        <f t="shared" si="18"/>
        <v>2.0894254111273054</v>
      </c>
      <c r="CY16">
        <f t="shared" si="18"/>
        <v>-1.0329751755802423</v>
      </c>
      <c r="CZ16">
        <f t="shared" si="18"/>
        <v>-0.40613846605344772</v>
      </c>
      <c r="DB16" t="s">
        <v>94</v>
      </c>
      <c r="DC16">
        <f t="shared" si="33"/>
        <v>7.2660008312819713E-2</v>
      </c>
      <c r="DD16">
        <f t="shared" si="19"/>
        <v>0.79882360894345261</v>
      </c>
      <c r="DE16">
        <f t="shared" si="19"/>
        <v>0.81106230611882557</v>
      </c>
      <c r="DF16">
        <f t="shared" si="19"/>
        <v>-8.6804636603381446E-2</v>
      </c>
      <c r="DG16">
        <f t="shared" si="19"/>
        <v>-2.8429692623741341</v>
      </c>
      <c r="DI16" t="s">
        <v>94</v>
      </c>
      <c r="DJ16">
        <f t="shared" si="34"/>
        <v>-6.5011586385154807E-2</v>
      </c>
      <c r="DK16">
        <f t="shared" si="20"/>
        <v>-0.31741335454706743</v>
      </c>
      <c r="DL16">
        <f t="shared" si="20"/>
        <v>1.1440812662470852</v>
      </c>
      <c r="DM16">
        <f t="shared" si="20"/>
        <v>-1.2413063034283587</v>
      </c>
      <c r="DN16">
        <f t="shared" si="20"/>
        <v>-1.8276230972405147</v>
      </c>
      <c r="DP16" t="s">
        <v>94</v>
      </c>
      <c r="DQ16">
        <f t="shared" si="35"/>
        <v>-2.0918433972164436</v>
      </c>
      <c r="DR16">
        <f t="shared" si="21"/>
        <v>0.15870667727353371</v>
      </c>
      <c r="DS16">
        <f t="shared" si="21"/>
        <v>-1.235392916604833</v>
      </c>
      <c r="DT16">
        <f t="shared" si="21"/>
        <v>-1.8315778323313541</v>
      </c>
      <c r="DU16">
        <f t="shared" si="21"/>
        <v>-3.0460384954008575</v>
      </c>
      <c r="DW16" t="s">
        <v>94</v>
      </c>
      <c r="DX16">
        <f t="shared" si="36"/>
        <v>-2.6157602992615123</v>
      </c>
      <c r="DY16">
        <f t="shared" si="22"/>
        <v>-1.9573823530402485</v>
      </c>
      <c r="DZ16">
        <f t="shared" si="22"/>
        <v>-1.235392916604833</v>
      </c>
      <c r="EA16">
        <f t="shared" si="22"/>
        <v>-3.3593394365508722</v>
      </c>
      <c r="EB16">
        <f t="shared" si="22"/>
        <v>-3.4521769614543052</v>
      </c>
    </row>
    <row r="17" spans="1:189">
      <c r="A17" t="s">
        <v>96</v>
      </c>
      <c r="B17">
        <v>-1.2279966317195858</v>
      </c>
      <c r="C17">
        <v>-1.3034520624224479</v>
      </c>
      <c r="D17">
        <v>-2.4943597560144459</v>
      </c>
      <c r="E17">
        <v>-0.49382193267701613</v>
      </c>
      <c r="F17">
        <v>-2.0645372024383586</v>
      </c>
      <c r="H17" t="s">
        <v>96</v>
      </c>
      <c r="I17">
        <f t="shared" si="23"/>
        <v>-1.5296843855330482</v>
      </c>
      <c r="J17">
        <f t="shared" si="23"/>
        <v>-0.95753028621698633</v>
      </c>
      <c r="K17">
        <f t="shared" si="0"/>
        <v>-3.222764130273478</v>
      </c>
      <c r="L17">
        <f t="shared" si="0"/>
        <v>-0.89408775701483156</v>
      </c>
      <c r="M17">
        <f t="shared" si="0"/>
        <v>-1.8276230972405143</v>
      </c>
      <c r="O17" s="5" t="s">
        <v>96</v>
      </c>
      <c r="P17">
        <f t="shared" si="1"/>
        <v>-2.9752361298617789</v>
      </c>
      <c r="Q17">
        <f t="shared" si="2"/>
        <v>-2.3911806042545742</v>
      </c>
      <c r="R17">
        <f t="shared" si="2"/>
        <v>-3.0293982824570698</v>
      </c>
      <c r="S17" s="5">
        <f t="shared" si="2"/>
        <v>-2.2395596243672484</v>
      </c>
      <c r="T17">
        <f t="shared" si="2"/>
        <v>-3.0460384954008575</v>
      </c>
      <c r="V17" t="s">
        <v>96</v>
      </c>
      <c r="W17">
        <f t="shared" si="3"/>
        <v>-1.0172401163794771</v>
      </c>
      <c r="X17">
        <f t="shared" si="4"/>
        <v>-2.8408495231962529</v>
      </c>
      <c r="Y17">
        <f t="shared" si="5"/>
        <v>-3.1099673857139067</v>
      </c>
      <c r="Z17">
        <f t="shared" si="5"/>
        <v>-1.2413063034283587</v>
      </c>
      <c r="AA17">
        <f t="shared" si="5"/>
        <v>-2.6399000293474097</v>
      </c>
      <c r="AC17" t="s">
        <v>96</v>
      </c>
      <c r="AD17">
        <f t="shared" si="6"/>
        <v>-0.56598322264722789</v>
      </c>
      <c r="AE17">
        <f t="shared" si="7"/>
        <v>-0.69830938000354781</v>
      </c>
      <c r="AF17">
        <f t="shared" si="7"/>
        <v>-3.061625923759804</v>
      </c>
      <c r="AG17">
        <f t="shared" si="7"/>
        <v>0.78992219309077338</v>
      </c>
      <c r="AH17">
        <f t="shared" si="7"/>
        <v>-2.6399000293474097</v>
      </c>
      <c r="AJ17" t="s">
        <v>96</v>
      </c>
      <c r="AK17">
        <f t="shared" si="8"/>
        <v>-1.0325369602348076</v>
      </c>
      <c r="AL17" s="5">
        <f t="shared" si="9"/>
        <v>-0.35444491257755839</v>
      </c>
      <c r="AM17">
        <f t="shared" si="9"/>
        <v>-3.2818481393284915</v>
      </c>
      <c r="AN17">
        <f t="shared" si="9"/>
        <v>9.5485100263720035E-2</v>
      </c>
      <c r="AO17" s="5">
        <f t="shared" si="9"/>
        <v>-2.0306923302672386</v>
      </c>
      <c r="AQ17" t="s">
        <v>96</v>
      </c>
      <c r="AR17">
        <f t="shared" si="24"/>
        <v>-2.5354518690210277</v>
      </c>
      <c r="AS17">
        <f t="shared" si="10"/>
        <v>-0.31212313197128294</v>
      </c>
      <c r="AT17">
        <f t="shared" si="10"/>
        <v>-3.1260812063652739</v>
      </c>
      <c r="AU17">
        <f t="shared" si="10"/>
        <v>-1.015614248259566</v>
      </c>
      <c r="AV17">
        <f t="shared" si="10"/>
        <v>-2.8429692623741341</v>
      </c>
      <c r="AX17" t="s">
        <v>96</v>
      </c>
      <c r="AY17">
        <f t="shared" si="25"/>
        <v>-1.8165002078204948</v>
      </c>
      <c r="AZ17">
        <f t="shared" si="11"/>
        <v>-2.1795717012231961</v>
      </c>
      <c r="BA17">
        <f t="shared" si="11"/>
        <v>-3.222764130273478</v>
      </c>
      <c r="BB17">
        <f t="shared" si="11"/>
        <v>-1.5017202132385039</v>
      </c>
      <c r="BC17">
        <f t="shared" si="11"/>
        <v>-1.6245538642137911</v>
      </c>
      <c r="BE17" t="s">
        <v>96</v>
      </c>
      <c r="BF17" s="5">
        <f t="shared" si="26"/>
        <v>-0.26769476746828325</v>
      </c>
      <c r="BG17">
        <f t="shared" si="12"/>
        <v>-0.83585516697394424</v>
      </c>
      <c r="BH17">
        <f t="shared" si="12"/>
        <v>-1.1387099926966293</v>
      </c>
      <c r="BI17">
        <f t="shared" si="12"/>
        <v>-0.43402318301690901</v>
      </c>
      <c r="BJ17">
        <f t="shared" si="12"/>
        <v>-1.827623097240515</v>
      </c>
      <c r="BL17" t="s">
        <v>96</v>
      </c>
      <c r="BM17">
        <f t="shared" si="27"/>
        <v>-0.39771794023859286</v>
      </c>
      <c r="BN17">
        <f t="shared" si="13"/>
        <v>-1.1109467409147358</v>
      </c>
      <c r="BO17">
        <f t="shared" si="13"/>
        <v>-2.5244985687142245</v>
      </c>
      <c r="BP17">
        <f t="shared" si="13"/>
        <v>0.13020695490507217</v>
      </c>
      <c r="BQ17">
        <f t="shared" si="13"/>
        <v>-1.2184153981603434</v>
      </c>
      <c r="BS17" t="s">
        <v>96</v>
      </c>
      <c r="BT17">
        <f t="shared" si="28"/>
        <v>-1.3078801496307564</v>
      </c>
      <c r="BU17">
        <f t="shared" si="14"/>
        <v>-0.51315158985109233</v>
      </c>
      <c r="BV17">
        <f t="shared" si="14"/>
        <v>-3.061625923759804</v>
      </c>
      <c r="BW17">
        <f t="shared" si="14"/>
        <v>0.74651987478908266</v>
      </c>
      <c r="BX17">
        <f t="shared" si="14"/>
        <v>-2.8429692623741341</v>
      </c>
      <c r="BZ17" t="s">
        <v>96</v>
      </c>
      <c r="CA17">
        <f t="shared" si="29"/>
        <v>-0.75336955987502674</v>
      </c>
      <c r="CB17">
        <f t="shared" si="15"/>
        <v>-0.85172583470129748</v>
      </c>
      <c r="CC17">
        <f t="shared" si="15"/>
        <v>-1.8316042807054265</v>
      </c>
      <c r="CD17">
        <f t="shared" si="15"/>
        <v>-0.56423013792198162</v>
      </c>
      <c r="CE17">
        <f t="shared" si="15"/>
        <v>-2.0306923302672386</v>
      </c>
      <c r="CG17" t="s">
        <v>96</v>
      </c>
      <c r="CH17">
        <f t="shared" si="30"/>
        <v>-2.631057143116843</v>
      </c>
      <c r="CI17">
        <f t="shared" si="16"/>
        <v>-3.3592913356231291</v>
      </c>
      <c r="CJ17">
        <f t="shared" si="16"/>
        <v>-3.3248183277321384</v>
      </c>
      <c r="CK17">
        <f t="shared" si="16"/>
        <v>-1.4062351129747839</v>
      </c>
      <c r="CL17">
        <f t="shared" si="16"/>
        <v>-3.4521769614543052</v>
      </c>
      <c r="CN17" t="s">
        <v>96</v>
      </c>
      <c r="CO17">
        <f t="shared" si="31"/>
        <v>-0.11472632891497891</v>
      </c>
      <c r="CP17">
        <f t="shared" si="17"/>
        <v>-1.147978298945227</v>
      </c>
      <c r="CQ17">
        <f t="shared" si="17"/>
        <v>-2.0894254111273054</v>
      </c>
      <c r="CR17">
        <f t="shared" si="17"/>
        <v>1.0329751755802423</v>
      </c>
      <c r="CS17">
        <f t="shared" si="17"/>
        <v>0.40613846605344772</v>
      </c>
      <c r="CU17" t="s">
        <v>96</v>
      </c>
      <c r="CV17">
        <f t="shared" si="32"/>
        <v>0</v>
      </c>
      <c r="CW17">
        <f t="shared" si="18"/>
        <v>0</v>
      </c>
      <c r="CX17">
        <f t="shared" si="18"/>
        <v>0</v>
      </c>
      <c r="CY17">
        <f t="shared" si="18"/>
        <v>0</v>
      </c>
      <c r="CZ17">
        <f t="shared" si="18"/>
        <v>0</v>
      </c>
      <c r="DB17" t="s">
        <v>96</v>
      </c>
      <c r="DC17">
        <f t="shared" si="33"/>
        <v>-4.2066320602159202E-2</v>
      </c>
      <c r="DD17">
        <f t="shared" si="19"/>
        <v>-0.34915469000177435</v>
      </c>
      <c r="DE17">
        <f t="shared" si="19"/>
        <v>-1.2783631050084798</v>
      </c>
      <c r="DF17">
        <f t="shared" si="19"/>
        <v>0.94617053897686088</v>
      </c>
      <c r="DG17">
        <f t="shared" si="19"/>
        <v>-2.4368307963206863</v>
      </c>
      <c r="DI17" t="s">
        <v>96</v>
      </c>
      <c r="DJ17">
        <f t="shared" si="34"/>
        <v>-0.17973791530013372</v>
      </c>
      <c r="DK17">
        <f t="shared" si="20"/>
        <v>-1.4653916534922944</v>
      </c>
      <c r="DL17">
        <f t="shared" si="20"/>
        <v>-0.94534414488022023</v>
      </c>
      <c r="DM17">
        <f t="shared" si="20"/>
        <v>-0.20833112784811636</v>
      </c>
      <c r="DN17">
        <f t="shared" si="20"/>
        <v>-1.421484631187067</v>
      </c>
      <c r="DP17" t="s">
        <v>96</v>
      </c>
      <c r="DQ17">
        <f t="shared" si="35"/>
        <v>-2.2065697261314225</v>
      </c>
      <c r="DR17">
        <f t="shared" si="21"/>
        <v>-0.98927162167169325</v>
      </c>
      <c r="DS17">
        <f t="shared" si="21"/>
        <v>-3.3248183277321384</v>
      </c>
      <c r="DT17">
        <f t="shared" si="21"/>
        <v>-0.79860265675111175</v>
      </c>
      <c r="DU17">
        <f t="shared" si="21"/>
        <v>-2.6399000293474097</v>
      </c>
      <c r="DW17" t="s">
        <v>96</v>
      </c>
      <c r="DX17">
        <f t="shared" si="36"/>
        <v>-2.7304866281764912</v>
      </c>
      <c r="DY17">
        <f t="shared" si="22"/>
        <v>-3.1053606519854755</v>
      </c>
      <c r="DZ17">
        <f t="shared" si="22"/>
        <v>-3.3248183277321384</v>
      </c>
      <c r="EA17">
        <f t="shared" si="22"/>
        <v>-2.3263642609706299</v>
      </c>
      <c r="EB17">
        <f t="shared" si="22"/>
        <v>-3.0460384954008575</v>
      </c>
    </row>
    <row r="18" spans="1:189">
      <c r="A18" t="s">
        <v>98</v>
      </c>
      <c r="B18">
        <v>-1.1859303111174271</v>
      </c>
      <c r="C18">
        <v>-0.95429737242067403</v>
      </c>
      <c r="D18">
        <v>-1.2159966510059663</v>
      </c>
      <c r="E18">
        <v>-1.439992471653877</v>
      </c>
      <c r="F18">
        <v>0.37229359388232713</v>
      </c>
      <c r="H18" t="s">
        <v>98</v>
      </c>
      <c r="I18">
        <f t="shared" si="23"/>
        <v>-1.4876180649308894</v>
      </c>
      <c r="J18">
        <f t="shared" si="23"/>
        <v>-0.60837559621521242</v>
      </c>
      <c r="K18">
        <f t="shared" si="0"/>
        <v>-1.9444010252649984</v>
      </c>
      <c r="L18">
        <f t="shared" si="0"/>
        <v>-1.8402582959916924</v>
      </c>
      <c r="M18">
        <f t="shared" si="0"/>
        <v>0.60920769908017147</v>
      </c>
      <c r="O18" s="5" t="s">
        <v>98</v>
      </c>
      <c r="P18">
        <f t="shared" si="1"/>
        <v>-2.9331698092596201</v>
      </c>
      <c r="Q18">
        <f t="shared" si="2"/>
        <v>-2.0420259142528003</v>
      </c>
      <c r="R18">
        <f t="shared" si="2"/>
        <v>-1.7510351774485899</v>
      </c>
      <c r="S18" s="5">
        <f t="shared" si="2"/>
        <v>-3.1857301633441093</v>
      </c>
      <c r="T18">
        <f t="shared" si="2"/>
        <v>-0.60920769908017147</v>
      </c>
      <c r="V18" t="s">
        <v>98</v>
      </c>
      <c r="W18">
        <f t="shared" si="3"/>
        <v>-0.97517379577731833</v>
      </c>
      <c r="X18">
        <f t="shared" si="4"/>
        <v>-2.491694833194479</v>
      </c>
      <c r="Y18">
        <f t="shared" si="5"/>
        <v>-1.8316042807054269</v>
      </c>
      <c r="Z18">
        <f t="shared" si="5"/>
        <v>-2.1874768424052196</v>
      </c>
      <c r="AA18">
        <f t="shared" si="5"/>
        <v>-0.20306923302672375</v>
      </c>
      <c r="AC18" t="s">
        <v>98</v>
      </c>
      <c r="AD18">
        <f t="shared" si="6"/>
        <v>-0.52391690204506913</v>
      </c>
      <c r="AE18">
        <f t="shared" si="7"/>
        <v>-0.3491546900017739</v>
      </c>
      <c r="AF18">
        <f t="shared" si="7"/>
        <v>-1.7832628187513244</v>
      </c>
      <c r="AG18">
        <f t="shared" si="7"/>
        <v>-0.15624834588608749</v>
      </c>
      <c r="AH18">
        <f t="shared" si="7"/>
        <v>-0.20306923302672375</v>
      </c>
      <c r="AJ18" t="s">
        <v>98</v>
      </c>
      <c r="AK18">
        <f t="shared" si="8"/>
        <v>-0.99047063963264881</v>
      </c>
      <c r="AL18" s="5">
        <f t="shared" si="9"/>
        <v>-5.2902225757844867E-3</v>
      </c>
      <c r="AM18">
        <f t="shared" si="9"/>
        <v>-2.0034850343200117</v>
      </c>
      <c r="AN18">
        <f t="shared" si="9"/>
        <v>-0.85068543871314084</v>
      </c>
      <c r="AO18" s="5">
        <f t="shared" si="9"/>
        <v>0.40613846605344761</v>
      </c>
      <c r="AQ18" t="s">
        <v>98</v>
      </c>
      <c r="AR18">
        <f t="shared" si="24"/>
        <v>-2.4933855484188685</v>
      </c>
      <c r="AS18">
        <f t="shared" si="10"/>
        <v>3.7031558030490963E-2</v>
      </c>
      <c r="AT18">
        <f t="shared" si="10"/>
        <v>-1.847718101356794</v>
      </c>
      <c r="AU18">
        <f t="shared" si="10"/>
        <v>-1.9617847872364269</v>
      </c>
      <c r="AV18">
        <f t="shared" si="10"/>
        <v>-0.40613846605344761</v>
      </c>
      <c r="AX18" t="s">
        <v>98</v>
      </c>
      <c r="AY18">
        <f t="shared" si="25"/>
        <v>-1.7744338872183356</v>
      </c>
      <c r="AZ18">
        <f t="shared" si="11"/>
        <v>-1.830417011221422</v>
      </c>
      <c r="BA18">
        <f t="shared" si="11"/>
        <v>-1.9444010252649981</v>
      </c>
      <c r="BB18">
        <f t="shared" si="11"/>
        <v>-2.4478907522153648</v>
      </c>
      <c r="BC18">
        <f t="shared" si="11"/>
        <v>0.81227693210689533</v>
      </c>
      <c r="BE18" t="s">
        <v>98</v>
      </c>
      <c r="BF18" s="5">
        <f t="shared" si="26"/>
        <v>-0.22562844686612404</v>
      </c>
      <c r="BG18">
        <f t="shared" si="12"/>
        <v>-0.48670047697217012</v>
      </c>
      <c r="BH18">
        <f t="shared" si="12"/>
        <v>0.13965311231185051</v>
      </c>
      <c r="BI18">
        <f t="shared" si="12"/>
        <v>-1.3801937219937699</v>
      </c>
      <c r="BJ18">
        <f t="shared" si="12"/>
        <v>0.60920769908017147</v>
      </c>
      <c r="BL18" t="s">
        <v>98</v>
      </c>
      <c r="BM18">
        <f t="shared" si="27"/>
        <v>-0.35565161963643366</v>
      </c>
      <c r="BN18">
        <f t="shared" si="13"/>
        <v>-0.76179205091296165</v>
      </c>
      <c r="BO18">
        <f t="shared" si="13"/>
        <v>-1.2461354637057447</v>
      </c>
      <c r="BP18">
        <f t="shared" si="13"/>
        <v>-0.81596358407178871</v>
      </c>
      <c r="BQ18">
        <f t="shared" si="13"/>
        <v>1.2184153981603432</v>
      </c>
      <c r="BS18" t="s">
        <v>98</v>
      </c>
      <c r="BT18">
        <f t="shared" si="28"/>
        <v>-1.2658138290285972</v>
      </c>
      <c r="BU18">
        <f t="shared" si="14"/>
        <v>-0.1639968998493182</v>
      </c>
      <c r="BV18">
        <f t="shared" si="14"/>
        <v>-1.7832628187513242</v>
      </c>
      <c r="BW18">
        <f t="shared" si="14"/>
        <v>-0.19965066418777822</v>
      </c>
      <c r="BX18">
        <f t="shared" si="14"/>
        <v>-0.4061384660534475</v>
      </c>
      <c r="BZ18" t="s">
        <v>98</v>
      </c>
      <c r="CA18">
        <f t="shared" si="29"/>
        <v>-0.71130323927286754</v>
      </c>
      <c r="CB18">
        <f t="shared" si="15"/>
        <v>-0.50257114469952335</v>
      </c>
      <c r="CC18">
        <f t="shared" si="15"/>
        <v>-0.55324117569694664</v>
      </c>
      <c r="CD18">
        <f t="shared" si="15"/>
        <v>-1.5104006768988425</v>
      </c>
      <c r="CE18">
        <f t="shared" si="15"/>
        <v>0.40613846605344772</v>
      </c>
      <c r="CG18" t="s">
        <v>98</v>
      </c>
      <c r="CH18">
        <f t="shared" si="30"/>
        <v>-2.5889908225146838</v>
      </c>
      <c r="CI18">
        <f t="shared" si="16"/>
        <v>-3.0101366456213547</v>
      </c>
      <c r="CJ18">
        <f t="shared" si="16"/>
        <v>-2.0464552227236585</v>
      </c>
      <c r="CK18">
        <f t="shared" si="16"/>
        <v>-2.3524056519516447</v>
      </c>
      <c r="CL18">
        <f t="shared" si="16"/>
        <v>-1.0153461651336189</v>
      </c>
      <c r="CN18" t="s">
        <v>98</v>
      </c>
      <c r="CO18">
        <f t="shared" si="31"/>
        <v>-7.2660008312819713E-2</v>
      </c>
      <c r="CP18">
        <f t="shared" si="17"/>
        <v>-0.79882360894345261</v>
      </c>
      <c r="CQ18">
        <f t="shared" si="17"/>
        <v>-0.81106230611882557</v>
      </c>
      <c r="CR18">
        <f t="shared" si="17"/>
        <v>8.6804636603381446E-2</v>
      </c>
      <c r="CS18">
        <f t="shared" si="17"/>
        <v>2.8429692623741341</v>
      </c>
      <c r="CU18" t="s">
        <v>98</v>
      </c>
      <c r="CV18">
        <f t="shared" si="32"/>
        <v>4.2066320602159202E-2</v>
      </c>
      <c r="CW18">
        <f t="shared" si="18"/>
        <v>0.34915469000177435</v>
      </c>
      <c r="CX18">
        <f t="shared" si="18"/>
        <v>1.2783631050084798</v>
      </c>
      <c r="CY18">
        <f t="shared" si="18"/>
        <v>-0.94617053897686088</v>
      </c>
      <c r="CZ18">
        <f t="shared" si="18"/>
        <v>2.4368307963206863</v>
      </c>
      <c r="DB18" t="s">
        <v>98</v>
      </c>
      <c r="DC18">
        <f t="shared" si="33"/>
        <v>0</v>
      </c>
      <c r="DD18">
        <f t="shared" si="19"/>
        <v>0</v>
      </c>
      <c r="DE18">
        <f t="shared" si="19"/>
        <v>0</v>
      </c>
      <c r="DF18">
        <f t="shared" si="19"/>
        <v>0</v>
      </c>
      <c r="DG18">
        <f t="shared" si="19"/>
        <v>0</v>
      </c>
      <c r="DI18" t="s">
        <v>98</v>
      </c>
      <c r="DJ18">
        <f t="shared" si="34"/>
        <v>-0.13767159469797452</v>
      </c>
      <c r="DK18">
        <f t="shared" si="20"/>
        <v>-1.11623696349052</v>
      </c>
      <c r="DL18">
        <f t="shared" si="20"/>
        <v>0.3330189601282596</v>
      </c>
      <c r="DM18">
        <f t="shared" si="20"/>
        <v>-1.1545016668249772</v>
      </c>
      <c r="DN18">
        <f t="shared" si="20"/>
        <v>1.0153461651336193</v>
      </c>
      <c r="DP18" t="s">
        <v>98</v>
      </c>
      <c r="DQ18">
        <f t="shared" si="35"/>
        <v>-2.1645034055292633</v>
      </c>
      <c r="DR18">
        <f t="shared" si="21"/>
        <v>-0.6401169316699189</v>
      </c>
      <c r="DS18">
        <f t="shared" si="21"/>
        <v>-2.0464552227236585</v>
      </c>
      <c r="DT18">
        <f t="shared" si="21"/>
        <v>-1.7447731957279726</v>
      </c>
      <c r="DU18">
        <f t="shared" si="21"/>
        <v>-0.20306923302672342</v>
      </c>
      <c r="DW18" t="s">
        <v>98</v>
      </c>
      <c r="DX18">
        <f t="shared" si="36"/>
        <v>-2.688420307574332</v>
      </c>
      <c r="DY18">
        <f t="shared" si="22"/>
        <v>-2.7562059619837012</v>
      </c>
      <c r="DZ18">
        <f t="shared" si="22"/>
        <v>-2.0464552227236585</v>
      </c>
      <c r="EA18">
        <f t="shared" si="22"/>
        <v>-3.2725347999474907</v>
      </c>
      <c r="EB18">
        <f t="shared" si="22"/>
        <v>-0.60920769908017114</v>
      </c>
    </row>
    <row r="19" spans="1:189">
      <c r="A19" t="s">
        <v>100</v>
      </c>
      <c r="B19">
        <v>-1.0482587164194526</v>
      </c>
      <c r="C19">
        <v>0.16193959106984634</v>
      </c>
      <c r="D19">
        <v>-1.5490156111342255</v>
      </c>
      <c r="E19">
        <v>-0.2854908048289001</v>
      </c>
      <c r="F19">
        <v>-0.643052571251292</v>
      </c>
      <c r="H19" t="s">
        <v>100</v>
      </c>
      <c r="I19">
        <f t="shared" si="23"/>
        <v>-1.3499464702329149</v>
      </c>
      <c r="J19">
        <f t="shared" si="23"/>
        <v>0.50786136727530784</v>
      </c>
      <c r="K19">
        <f t="shared" si="0"/>
        <v>-2.2774199853932577</v>
      </c>
      <c r="L19">
        <f t="shared" si="0"/>
        <v>-0.68575662916671543</v>
      </c>
      <c r="M19">
        <f t="shared" si="0"/>
        <v>-0.40613846605344767</v>
      </c>
      <c r="O19" s="5" t="s">
        <v>100</v>
      </c>
      <c r="P19">
        <f t="shared" si="1"/>
        <v>-2.7954982145616456</v>
      </c>
      <c r="Q19">
        <f t="shared" si="2"/>
        <v>-0.92578895076228007</v>
      </c>
      <c r="R19">
        <f t="shared" si="2"/>
        <v>-2.0840541375768495</v>
      </c>
      <c r="S19" s="5">
        <f t="shared" si="2"/>
        <v>-2.0312284965191321</v>
      </c>
      <c r="T19">
        <f t="shared" si="2"/>
        <v>-1.6245538642137907</v>
      </c>
      <c r="V19" t="s">
        <v>100</v>
      </c>
      <c r="W19">
        <f t="shared" si="3"/>
        <v>-0.83750220107934381</v>
      </c>
      <c r="X19">
        <f t="shared" si="4"/>
        <v>-1.3754578697039588</v>
      </c>
      <c r="Y19">
        <f t="shared" si="5"/>
        <v>-2.1646232408336865</v>
      </c>
      <c r="Z19">
        <f t="shared" si="5"/>
        <v>-1.0329751755802423</v>
      </c>
      <c r="AA19">
        <f t="shared" si="5"/>
        <v>-1.2184153981603429</v>
      </c>
      <c r="AC19" t="s">
        <v>100</v>
      </c>
      <c r="AD19">
        <f t="shared" si="6"/>
        <v>-0.38624530734709461</v>
      </c>
      <c r="AE19">
        <f t="shared" si="7"/>
        <v>0.76708227348874636</v>
      </c>
      <c r="AF19">
        <f t="shared" si="7"/>
        <v>-2.1162817788795838</v>
      </c>
      <c r="AG19">
        <f t="shared" si="7"/>
        <v>0.99825332093888974</v>
      </c>
      <c r="AH19">
        <f t="shared" si="7"/>
        <v>-1.2184153981603429</v>
      </c>
      <c r="AJ19" t="s">
        <v>100</v>
      </c>
      <c r="AK19">
        <f t="shared" si="8"/>
        <v>-0.85279904493467429</v>
      </c>
      <c r="AL19" s="5">
        <f t="shared" si="9"/>
        <v>1.1109467409147358</v>
      </c>
      <c r="AM19">
        <f t="shared" si="9"/>
        <v>-2.3365039944482713</v>
      </c>
      <c r="AN19">
        <f t="shared" si="9"/>
        <v>0.30381622811183639</v>
      </c>
      <c r="AO19" s="5">
        <f t="shared" si="9"/>
        <v>-0.60920769908017158</v>
      </c>
      <c r="AQ19" t="s">
        <v>100</v>
      </c>
      <c r="AR19">
        <f t="shared" si="24"/>
        <v>-2.355713953720894</v>
      </c>
      <c r="AS19">
        <f t="shared" si="10"/>
        <v>1.1532685215210112</v>
      </c>
      <c r="AT19">
        <f t="shared" si="10"/>
        <v>-2.1807370614850536</v>
      </c>
      <c r="AU19">
        <f t="shared" si="10"/>
        <v>-0.80728312041144967</v>
      </c>
      <c r="AV19">
        <f t="shared" si="10"/>
        <v>-1.4214846311870668</v>
      </c>
      <c r="AX19" t="s">
        <v>100</v>
      </c>
      <c r="AY19">
        <f t="shared" si="25"/>
        <v>-1.6367622925203611</v>
      </c>
      <c r="AZ19">
        <f t="shared" si="11"/>
        <v>-0.71418004773090171</v>
      </c>
      <c r="BA19">
        <f t="shared" si="11"/>
        <v>-2.2774199853932577</v>
      </c>
      <c r="BB19">
        <f t="shared" si="11"/>
        <v>-1.2933890853903875</v>
      </c>
      <c r="BC19">
        <f t="shared" si="11"/>
        <v>-0.20306923302672386</v>
      </c>
      <c r="BE19" t="s">
        <v>100</v>
      </c>
      <c r="BF19" s="5">
        <f t="shared" si="26"/>
        <v>-8.7956852168149524E-2</v>
      </c>
      <c r="BG19">
        <f t="shared" si="12"/>
        <v>0.62953648651835015</v>
      </c>
      <c r="BH19">
        <f t="shared" si="12"/>
        <v>-0.19336584781640909</v>
      </c>
      <c r="BI19">
        <f t="shared" si="12"/>
        <v>-0.22569205516879265</v>
      </c>
      <c r="BJ19">
        <f t="shared" si="12"/>
        <v>-0.40613846605344772</v>
      </c>
      <c r="BL19" t="s">
        <v>100</v>
      </c>
      <c r="BM19">
        <f t="shared" si="27"/>
        <v>-0.21798002493845914</v>
      </c>
      <c r="BN19">
        <f t="shared" si="13"/>
        <v>0.35444491257755861</v>
      </c>
      <c r="BO19">
        <f t="shared" si="13"/>
        <v>-1.5791544238340043</v>
      </c>
      <c r="BP19">
        <f t="shared" si="13"/>
        <v>0.33853808275318853</v>
      </c>
      <c r="BQ19">
        <f t="shared" si="13"/>
        <v>0.20306923302672386</v>
      </c>
      <c r="BS19" t="s">
        <v>100</v>
      </c>
      <c r="BT19">
        <f t="shared" si="28"/>
        <v>-1.1281422343306227</v>
      </c>
      <c r="BU19">
        <f t="shared" si="14"/>
        <v>0.95224006364120206</v>
      </c>
      <c r="BV19">
        <f t="shared" si="14"/>
        <v>-2.1162817788795838</v>
      </c>
      <c r="BW19">
        <f t="shared" si="14"/>
        <v>0.95485100263719902</v>
      </c>
      <c r="BX19">
        <f t="shared" si="14"/>
        <v>-1.4214846311870668</v>
      </c>
      <c r="BZ19" t="s">
        <v>100</v>
      </c>
      <c r="CA19">
        <f t="shared" si="29"/>
        <v>-0.57363164457489302</v>
      </c>
      <c r="CB19">
        <f t="shared" si="15"/>
        <v>0.61366581879099691</v>
      </c>
      <c r="CC19">
        <f t="shared" si="15"/>
        <v>-0.88626013582520624</v>
      </c>
      <c r="CD19">
        <f t="shared" si="15"/>
        <v>-0.35589901007386526</v>
      </c>
      <c r="CE19">
        <f t="shared" si="15"/>
        <v>-0.60920769908017158</v>
      </c>
      <c r="CG19" t="s">
        <v>100</v>
      </c>
      <c r="CH19">
        <f t="shared" si="30"/>
        <v>-2.4513192278167093</v>
      </c>
      <c r="CI19">
        <f t="shared" si="16"/>
        <v>-1.8938996821308347</v>
      </c>
      <c r="CJ19">
        <f t="shared" si="16"/>
        <v>-2.3794741828519181</v>
      </c>
      <c r="CK19">
        <f t="shared" si="16"/>
        <v>-1.1979039851266675</v>
      </c>
      <c r="CL19">
        <f t="shared" si="16"/>
        <v>-2.0306923302672382</v>
      </c>
      <c r="CN19" t="s">
        <v>100</v>
      </c>
      <c r="CO19">
        <f t="shared" si="31"/>
        <v>6.5011586385154807E-2</v>
      </c>
      <c r="CP19">
        <f t="shared" si="17"/>
        <v>0.31741335454706743</v>
      </c>
      <c r="CQ19">
        <f t="shared" si="17"/>
        <v>-1.1440812662470852</v>
      </c>
      <c r="CR19">
        <f t="shared" si="17"/>
        <v>1.2413063034283587</v>
      </c>
      <c r="CS19">
        <f t="shared" si="17"/>
        <v>1.8276230972405147</v>
      </c>
      <c r="CU19" t="s">
        <v>100</v>
      </c>
      <c r="CV19">
        <f t="shared" si="32"/>
        <v>0.17973791530013372</v>
      </c>
      <c r="CW19">
        <f t="shared" si="18"/>
        <v>1.4653916534922944</v>
      </c>
      <c r="CX19">
        <f t="shared" si="18"/>
        <v>0.94534414488022023</v>
      </c>
      <c r="CY19">
        <f t="shared" si="18"/>
        <v>0.20833112784811636</v>
      </c>
      <c r="CZ19">
        <f t="shared" si="18"/>
        <v>1.421484631187067</v>
      </c>
      <c r="DB19" t="s">
        <v>100</v>
      </c>
      <c r="DC19">
        <f t="shared" si="33"/>
        <v>0.13767159469797452</v>
      </c>
      <c r="DD19">
        <f t="shared" si="19"/>
        <v>1.11623696349052</v>
      </c>
      <c r="DE19">
        <f t="shared" si="19"/>
        <v>-0.3330189601282596</v>
      </c>
      <c r="DF19">
        <f t="shared" si="19"/>
        <v>1.1545016668249772</v>
      </c>
      <c r="DG19">
        <f t="shared" si="19"/>
        <v>-1.0153461651336193</v>
      </c>
      <c r="DI19" t="s">
        <v>100</v>
      </c>
      <c r="DJ19">
        <f t="shared" si="34"/>
        <v>0</v>
      </c>
      <c r="DK19">
        <f t="shared" si="20"/>
        <v>0</v>
      </c>
      <c r="DL19">
        <f t="shared" si="20"/>
        <v>0</v>
      </c>
      <c r="DM19">
        <f t="shared" si="20"/>
        <v>0</v>
      </c>
      <c r="DN19">
        <f t="shared" si="20"/>
        <v>0</v>
      </c>
      <c r="DP19" t="s">
        <v>100</v>
      </c>
      <c r="DQ19">
        <f t="shared" si="35"/>
        <v>-2.0268318108312888</v>
      </c>
      <c r="DR19">
        <f t="shared" si="21"/>
        <v>0.47612003182060114</v>
      </c>
      <c r="DS19">
        <f t="shared" si="21"/>
        <v>-2.3794741828519181</v>
      </c>
      <c r="DT19">
        <f t="shared" si="21"/>
        <v>-0.59027152890299539</v>
      </c>
      <c r="DU19">
        <f t="shared" si="21"/>
        <v>-1.2184153981603427</v>
      </c>
      <c r="DW19" t="s">
        <v>100</v>
      </c>
      <c r="DX19">
        <f t="shared" si="36"/>
        <v>-2.5507487128763575</v>
      </c>
      <c r="DY19">
        <f t="shared" si="22"/>
        <v>-1.6399689984931811</v>
      </c>
      <c r="DZ19">
        <f t="shared" si="22"/>
        <v>-2.3794741828519181</v>
      </c>
      <c r="EA19">
        <f t="shared" si="22"/>
        <v>-2.1180331331225135</v>
      </c>
      <c r="EB19">
        <f t="shared" si="22"/>
        <v>-1.6245538642137904</v>
      </c>
    </row>
    <row r="20" spans="1:189">
      <c r="A20" t="s">
        <v>102</v>
      </c>
      <c r="B20">
        <v>0.97857309441183626</v>
      </c>
      <c r="C20">
        <v>-0.31418044075075474</v>
      </c>
      <c r="D20">
        <v>0.83045857171769255</v>
      </c>
      <c r="E20">
        <v>0.30478072407409534</v>
      </c>
      <c r="F20">
        <v>0.57536282690905094</v>
      </c>
      <c r="H20" t="s">
        <v>102</v>
      </c>
      <c r="I20">
        <f t="shared" si="23"/>
        <v>0.67688534059837391</v>
      </c>
      <c r="J20">
        <f t="shared" si="23"/>
        <v>3.1741335454706809E-2</v>
      </c>
      <c r="K20">
        <f t="shared" si="0"/>
        <v>0.10205419745866051</v>
      </c>
      <c r="L20">
        <f t="shared" si="0"/>
        <v>-9.5485100263720035E-2</v>
      </c>
      <c r="M20">
        <f t="shared" si="0"/>
        <v>0.81227693210689522</v>
      </c>
      <c r="O20" s="5" t="s">
        <v>102</v>
      </c>
      <c r="P20">
        <f t="shared" si="1"/>
        <v>-0.76866640373035677</v>
      </c>
      <c r="Q20">
        <f t="shared" ref="Q20:T21" si="37">+J20-J$5</f>
        <v>-1.401908982582881</v>
      </c>
      <c r="R20">
        <f t="shared" si="37"/>
        <v>0.29542004527506882</v>
      </c>
      <c r="S20" s="5">
        <f t="shared" si="37"/>
        <v>-1.4409569676161367</v>
      </c>
      <c r="T20">
        <f t="shared" si="37"/>
        <v>-0.40613846605344772</v>
      </c>
      <c r="V20" t="s">
        <v>102</v>
      </c>
      <c r="W20">
        <f t="shared" si="3"/>
        <v>1.189329609751945</v>
      </c>
      <c r="X20">
        <f t="shared" si="4"/>
        <v>-1.8515779015245597</v>
      </c>
      <c r="Y20">
        <f t="shared" ref="Y20:AA21" si="38">+R20-R$6</f>
        <v>0.21485094201823185</v>
      </c>
      <c r="Z20">
        <f t="shared" si="38"/>
        <v>-0.44270364667724693</v>
      </c>
      <c r="AA20">
        <f t="shared" si="38"/>
        <v>0</v>
      </c>
      <c r="AC20" t="s">
        <v>102</v>
      </c>
      <c r="AD20">
        <f t="shared" si="6"/>
        <v>1.6405865034841942</v>
      </c>
      <c r="AE20">
        <f t="shared" ref="AE20:AH21" si="39">+X20-X$7</f>
        <v>0.29096224166814544</v>
      </c>
      <c r="AF20">
        <f t="shared" si="39"/>
        <v>0.26319240397233434</v>
      </c>
      <c r="AG20">
        <f t="shared" si="39"/>
        <v>1.5885248498418851</v>
      </c>
      <c r="AH20">
        <f t="shared" si="39"/>
        <v>0</v>
      </c>
      <c r="AJ20" t="s">
        <v>102</v>
      </c>
      <c r="AK20">
        <f t="shared" si="8"/>
        <v>1.1740327658966145</v>
      </c>
      <c r="AL20" s="5">
        <f t="shared" ref="AL20:AO21" si="40">+AE20-AE$8</f>
        <v>0.63482670909413486</v>
      </c>
      <c r="AM20">
        <f t="shared" si="40"/>
        <v>4.2970188403646969E-2</v>
      </c>
      <c r="AN20">
        <f t="shared" si="40"/>
        <v>0.89408775701483179</v>
      </c>
      <c r="AO20" s="5">
        <f t="shared" si="40"/>
        <v>0.60920769908017136</v>
      </c>
      <c r="AQ20" t="s">
        <v>102</v>
      </c>
      <c r="AR20">
        <f t="shared" si="24"/>
        <v>-0.32888214288960538</v>
      </c>
      <c r="AS20">
        <f t="shared" si="10"/>
        <v>0.67714848970041031</v>
      </c>
      <c r="AT20">
        <f t="shared" si="10"/>
        <v>0.19873712136686461</v>
      </c>
      <c r="AU20">
        <f t="shared" si="10"/>
        <v>-0.21701159150845428</v>
      </c>
      <c r="AV20">
        <f t="shared" si="10"/>
        <v>-0.20306923302672386</v>
      </c>
      <c r="AX20" t="s">
        <v>102</v>
      </c>
      <c r="AY20">
        <f t="shared" si="25"/>
        <v>0.39006951831092751</v>
      </c>
      <c r="AZ20">
        <f t="shared" si="11"/>
        <v>-1.1903000795515026</v>
      </c>
      <c r="BA20">
        <f t="shared" si="11"/>
        <v>0.10205419745866051</v>
      </c>
      <c r="BB20">
        <f t="shared" si="11"/>
        <v>-0.70311755648739216</v>
      </c>
      <c r="BC20">
        <f t="shared" si="11"/>
        <v>1.0153461651336191</v>
      </c>
      <c r="BE20" t="s">
        <v>102</v>
      </c>
      <c r="BF20" s="5">
        <f t="shared" si="26"/>
        <v>1.9388749586631391</v>
      </c>
      <c r="BG20">
        <f t="shared" si="12"/>
        <v>0.15341645469774923</v>
      </c>
      <c r="BH20">
        <f t="shared" si="12"/>
        <v>2.1861083350355091</v>
      </c>
      <c r="BI20">
        <f t="shared" si="12"/>
        <v>0.36457947373420274</v>
      </c>
      <c r="BJ20">
        <f t="shared" si="12"/>
        <v>0.81227693210689522</v>
      </c>
      <c r="BL20" t="s">
        <v>102</v>
      </c>
      <c r="BM20">
        <f t="shared" si="27"/>
        <v>1.8088517858928295</v>
      </c>
      <c r="BN20">
        <f t="shared" si="13"/>
        <v>-0.12167511924304231</v>
      </c>
      <c r="BO20">
        <f t="shared" si="13"/>
        <v>0.80031975901791386</v>
      </c>
      <c r="BP20">
        <f t="shared" si="13"/>
        <v>0.92880961165618392</v>
      </c>
      <c r="BQ20">
        <f t="shared" si="13"/>
        <v>1.4214846311870668</v>
      </c>
      <c r="BS20" t="s">
        <v>102</v>
      </c>
      <c r="BT20">
        <f t="shared" si="28"/>
        <v>0.89868957650066594</v>
      </c>
      <c r="BU20">
        <f t="shared" si="14"/>
        <v>0.47612003182060114</v>
      </c>
      <c r="BV20">
        <f t="shared" si="14"/>
        <v>0.26319240397233434</v>
      </c>
      <c r="BW20">
        <f t="shared" si="14"/>
        <v>1.5451225315401944</v>
      </c>
      <c r="BX20">
        <f t="shared" si="14"/>
        <v>-0.20306923302672386</v>
      </c>
      <c r="BZ20" t="s">
        <v>102</v>
      </c>
      <c r="CA20">
        <f t="shared" si="29"/>
        <v>1.4532001662563956</v>
      </c>
      <c r="CB20">
        <f t="shared" si="15"/>
        <v>0.13754578697039599</v>
      </c>
      <c r="CC20">
        <f t="shared" si="15"/>
        <v>1.4932140470267119</v>
      </c>
      <c r="CD20">
        <f t="shared" si="15"/>
        <v>0.23437251882913013</v>
      </c>
      <c r="CE20">
        <f t="shared" si="15"/>
        <v>0.60920769908017136</v>
      </c>
      <c r="CG20" t="s">
        <v>102</v>
      </c>
      <c r="CH20">
        <f t="shared" si="30"/>
        <v>-0.4244874169854207</v>
      </c>
      <c r="CI20">
        <f t="shared" si="16"/>
        <v>-2.3700197139514358</v>
      </c>
      <c r="CJ20">
        <f t="shared" si="16"/>
        <v>0</v>
      </c>
      <c r="CK20">
        <f t="shared" si="16"/>
        <v>-0.60763245622367212</v>
      </c>
      <c r="CL20">
        <f t="shared" si="16"/>
        <v>-0.81227693210689522</v>
      </c>
      <c r="CN20" t="s">
        <v>102</v>
      </c>
      <c r="CO20">
        <f t="shared" si="31"/>
        <v>2.0918433972164436</v>
      </c>
      <c r="CP20">
        <f t="shared" si="17"/>
        <v>-0.15870667727353371</v>
      </c>
      <c r="CQ20">
        <f t="shared" si="17"/>
        <v>1.235392916604833</v>
      </c>
      <c r="CR20">
        <f t="shared" si="17"/>
        <v>1.8315778323313541</v>
      </c>
      <c r="CS20">
        <f t="shared" si="17"/>
        <v>3.0460384954008575</v>
      </c>
      <c r="CU20" t="s">
        <v>102</v>
      </c>
      <c r="CV20">
        <f t="shared" si="32"/>
        <v>2.2065697261314225</v>
      </c>
      <c r="CW20">
        <f t="shared" si="18"/>
        <v>0.98927162167169325</v>
      </c>
      <c r="CX20">
        <f t="shared" si="18"/>
        <v>3.3248183277321384</v>
      </c>
      <c r="CY20">
        <f t="shared" si="18"/>
        <v>0.79860265675111175</v>
      </c>
      <c r="CZ20">
        <f t="shared" si="18"/>
        <v>2.6399000293474097</v>
      </c>
      <c r="DB20" t="s">
        <v>102</v>
      </c>
      <c r="DC20">
        <f t="shared" si="33"/>
        <v>2.1645034055292633</v>
      </c>
      <c r="DD20">
        <f t="shared" si="19"/>
        <v>0.6401169316699189</v>
      </c>
      <c r="DE20">
        <f t="shared" si="19"/>
        <v>2.0464552227236585</v>
      </c>
      <c r="DF20">
        <f t="shared" si="19"/>
        <v>1.7447731957279726</v>
      </c>
      <c r="DG20">
        <f t="shared" si="19"/>
        <v>0.20306923302672342</v>
      </c>
      <c r="DI20" t="s">
        <v>102</v>
      </c>
      <c r="DJ20">
        <f t="shared" si="34"/>
        <v>2.0268318108312888</v>
      </c>
      <c r="DK20">
        <f t="shared" si="20"/>
        <v>-0.47612003182060114</v>
      </c>
      <c r="DL20">
        <f t="shared" si="20"/>
        <v>2.3794741828519181</v>
      </c>
      <c r="DM20">
        <f t="shared" si="20"/>
        <v>0.59027152890299539</v>
      </c>
      <c r="DN20">
        <f t="shared" si="20"/>
        <v>1.2184153981603427</v>
      </c>
      <c r="DP20" t="s">
        <v>102</v>
      </c>
      <c r="DQ20">
        <f t="shared" si="35"/>
        <v>0</v>
      </c>
      <c r="DR20">
        <f t="shared" si="21"/>
        <v>0</v>
      </c>
      <c r="DS20">
        <f t="shared" si="21"/>
        <v>0</v>
      </c>
      <c r="DT20">
        <f t="shared" si="21"/>
        <v>0</v>
      </c>
      <c r="DU20">
        <f t="shared" si="21"/>
        <v>0</v>
      </c>
      <c r="DW20" t="s">
        <v>102</v>
      </c>
      <c r="DX20">
        <f t="shared" si="36"/>
        <v>-0.52391690204506869</v>
      </c>
      <c r="DY20">
        <f t="shared" si="22"/>
        <v>-2.1160890303137823</v>
      </c>
      <c r="DZ20">
        <f t="shared" si="22"/>
        <v>0</v>
      </c>
      <c r="EA20">
        <f t="shared" si="22"/>
        <v>-1.5277616042195181</v>
      </c>
      <c r="EB20">
        <f t="shared" si="22"/>
        <v>-0.40613846605344772</v>
      </c>
    </row>
    <row r="21" spans="1:189">
      <c r="A21" t="s">
        <v>151</v>
      </c>
      <c r="B21">
        <v>1.5024899964569052</v>
      </c>
      <c r="C21">
        <v>1.8019085895630278</v>
      </c>
      <c r="D21">
        <v>0.83045857171769255</v>
      </c>
      <c r="E21">
        <v>1.8325423282936137</v>
      </c>
      <c r="F21">
        <v>0.98150129296249866</v>
      </c>
      <c r="H21" t="s">
        <v>151</v>
      </c>
      <c r="I21">
        <f t="shared" si="23"/>
        <v>1.2008022426434428</v>
      </c>
      <c r="J21">
        <f t="shared" si="23"/>
        <v>2.1478303657684892</v>
      </c>
      <c r="K21">
        <f t="shared" si="0"/>
        <v>0.10205419745866051</v>
      </c>
      <c r="L21">
        <f t="shared" si="0"/>
        <v>1.4322765039557983</v>
      </c>
      <c r="M21">
        <f t="shared" si="0"/>
        <v>1.2184153981603429</v>
      </c>
      <c r="O21" s="5" t="s">
        <v>151</v>
      </c>
      <c r="P21">
        <f t="shared" si="1"/>
        <v>-0.24474950168528786</v>
      </c>
      <c r="Q21">
        <f t="shared" si="37"/>
        <v>0.71418004773090127</v>
      </c>
      <c r="R21">
        <f t="shared" si="37"/>
        <v>0.29542004527506882</v>
      </c>
      <c r="S21" s="5">
        <f t="shared" si="37"/>
        <v>8.6804636603381669E-2</v>
      </c>
      <c r="T21">
        <f t="shared" si="37"/>
        <v>0</v>
      </c>
      <c r="V21" t="s">
        <v>151</v>
      </c>
      <c r="W21">
        <f t="shared" si="3"/>
        <v>1.7132465117970139</v>
      </c>
      <c r="X21">
        <f t="shared" si="4"/>
        <v>0.26451112878922256</v>
      </c>
      <c r="Y21">
        <f t="shared" si="38"/>
        <v>0.21485094201823185</v>
      </c>
      <c r="Z21">
        <f t="shared" si="38"/>
        <v>1.0850579575422714</v>
      </c>
      <c r="AA21">
        <f t="shared" si="38"/>
        <v>0.40613846605344772</v>
      </c>
      <c r="AC21" t="s">
        <v>151</v>
      </c>
      <c r="AD21">
        <f t="shared" si="6"/>
        <v>2.1645034055292633</v>
      </c>
      <c r="AE21">
        <f t="shared" si="39"/>
        <v>2.4070512719819277</v>
      </c>
      <c r="AF21">
        <f t="shared" si="39"/>
        <v>0.26319240397233434</v>
      </c>
      <c r="AG21">
        <f t="shared" si="39"/>
        <v>3.1162864540614033</v>
      </c>
      <c r="AH21">
        <f t="shared" si="39"/>
        <v>0.40613846605344772</v>
      </c>
      <c r="AJ21" t="s">
        <v>151</v>
      </c>
      <c r="AK21">
        <f t="shared" si="8"/>
        <v>1.6979496679416837</v>
      </c>
      <c r="AL21" s="5">
        <f t="shared" si="40"/>
        <v>2.7509157394079171</v>
      </c>
      <c r="AM21">
        <f t="shared" si="40"/>
        <v>4.2970188403646969E-2</v>
      </c>
      <c r="AN21">
        <f t="shared" si="40"/>
        <v>2.4218493612343499</v>
      </c>
      <c r="AO21" s="5">
        <f t="shared" si="40"/>
        <v>1.0153461651336191</v>
      </c>
      <c r="AQ21" t="s">
        <v>151</v>
      </c>
      <c r="AR21">
        <f t="shared" si="24"/>
        <v>0.19503475915546375</v>
      </c>
      <c r="AS21">
        <f t="shared" si="10"/>
        <v>2.7932375200141926</v>
      </c>
      <c r="AT21">
        <f t="shared" si="10"/>
        <v>0.19873712136686461</v>
      </c>
      <c r="AU21">
        <f t="shared" si="10"/>
        <v>1.3107500127110638</v>
      </c>
      <c r="AV21">
        <f t="shared" si="10"/>
        <v>0.20306923302672386</v>
      </c>
      <c r="AX21" t="s">
        <v>151</v>
      </c>
      <c r="AY21">
        <f t="shared" si="25"/>
        <v>0.91398642035599664</v>
      </c>
      <c r="AZ21">
        <f t="shared" si="11"/>
        <v>0.92578895076227963</v>
      </c>
      <c r="BA21">
        <f t="shared" si="11"/>
        <v>0.10205419745866051</v>
      </c>
      <c r="BB21">
        <f t="shared" si="11"/>
        <v>0.82464404773212596</v>
      </c>
      <c r="BC21">
        <f t="shared" si="11"/>
        <v>1.4214846311870668</v>
      </c>
      <c r="BE21" t="s">
        <v>151</v>
      </c>
      <c r="BF21" s="5">
        <f t="shared" si="26"/>
        <v>2.462791860708208</v>
      </c>
      <c r="BG21">
        <f t="shared" si="12"/>
        <v>2.2695054850115315</v>
      </c>
      <c r="BH21">
        <f t="shared" si="12"/>
        <v>2.1861083350355091</v>
      </c>
      <c r="BI21">
        <f t="shared" si="12"/>
        <v>1.8923410779537209</v>
      </c>
      <c r="BJ21">
        <f t="shared" si="12"/>
        <v>1.2184153981603429</v>
      </c>
      <c r="BL21" t="s">
        <v>151</v>
      </c>
      <c r="BM21">
        <f t="shared" si="27"/>
        <v>2.3327686879378984</v>
      </c>
      <c r="BN21">
        <f t="shared" si="13"/>
        <v>1.99441391107074</v>
      </c>
      <c r="BO21">
        <f t="shared" si="13"/>
        <v>0.80031975901791386</v>
      </c>
      <c r="BP21">
        <f t="shared" si="13"/>
        <v>2.456571215875702</v>
      </c>
      <c r="BQ21">
        <f t="shared" si="13"/>
        <v>1.8276230972405145</v>
      </c>
      <c r="BS21" t="s">
        <v>151</v>
      </c>
      <c r="BT21">
        <f t="shared" si="28"/>
        <v>1.4226064785457349</v>
      </c>
      <c r="BU21">
        <f t="shared" si="14"/>
        <v>2.5922090621343834</v>
      </c>
      <c r="BV21">
        <f t="shared" si="14"/>
        <v>0.26319240397233434</v>
      </c>
      <c r="BW21">
        <f t="shared" si="14"/>
        <v>3.0728841357597125</v>
      </c>
      <c r="BX21">
        <f t="shared" si="14"/>
        <v>0.20306923302672386</v>
      </c>
      <c r="BZ21" t="s">
        <v>151</v>
      </c>
      <c r="CA21">
        <f t="shared" si="29"/>
        <v>1.9771170683014645</v>
      </c>
      <c r="CB21">
        <f t="shared" si="15"/>
        <v>2.253634817284178</v>
      </c>
      <c r="CC21">
        <f t="shared" si="15"/>
        <v>1.4932140470267119</v>
      </c>
      <c r="CD21">
        <f t="shared" si="15"/>
        <v>1.7621341230486482</v>
      </c>
      <c r="CE21">
        <f t="shared" si="15"/>
        <v>1.0153461651336191</v>
      </c>
      <c r="CG21" t="s">
        <v>151</v>
      </c>
      <c r="CH21">
        <f t="shared" si="30"/>
        <v>9.9429485059648215E-2</v>
      </c>
      <c r="CI21">
        <f t="shared" si="16"/>
        <v>-0.25393068363765359</v>
      </c>
      <c r="CJ21">
        <f t="shared" si="16"/>
        <v>0</v>
      </c>
      <c r="CK21">
        <f t="shared" si="16"/>
        <v>0.920129147995846</v>
      </c>
      <c r="CL21">
        <f t="shared" si="16"/>
        <v>-0.4061384660534475</v>
      </c>
      <c r="CN21" t="s">
        <v>151</v>
      </c>
      <c r="CO21">
        <f t="shared" si="31"/>
        <v>2.6157602992615123</v>
      </c>
      <c r="CP21">
        <f t="shared" si="17"/>
        <v>1.9573823530402485</v>
      </c>
      <c r="CQ21">
        <f t="shared" si="17"/>
        <v>1.235392916604833</v>
      </c>
      <c r="CR21">
        <f t="shared" si="17"/>
        <v>3.3593394365508722</v>
      </c>
      <c r="CS21">
        <f t="shared" si="17"/>
        <v>3.4521769614543052</v>
      </c>
      <c r="CU21" t="s">
        <v>151</v>
      </c>
      <c r="CV21">
        <f t="shared" si="32"/>
        <v>2.7304866281764912</v>
      </c>
      <c r="CW21">
        <f t="shared" si="18"/>
        <v>3.1053606519854755</v>
      </c>
      <c r="CX21">
        <f t="shared" si="18"/>
        <v>3.3248183277321384</v>
      </c>
      <c r="CY21">
        <f t="shared" si="18"/>
        <v>2.3263642609706299</v>
      </c>
      <c r="CZ21">
        <f t="shared" si="18"/>
        <v>3.0460384954008575</v>
      </c>
      <c r="DB21" t="s">
        <v>151</v>
      </c>
      <c r="DC21">
        <f t="shared" si="33"/>
        <v>2.688420307574332</v>
      </c>
      <c r="DD21">
        <f t="shared" si="19"/>
        <v>2.7562059619837012</v>
      </c>
      <c r="DE21">
        <f t="shared" si="19"/>
        <v>2.0464552227236585</v>
      </c>
      <c r="DF21">
        <f t="shared" si="19"/>
        <v>3.2725347999474907</v>
      </c>
      <c r="DG21">
        <f t="shared" si="19"/>
        <v>0.60920769908017114</v>
      </c>
      <c r="DI21" t="s">
        <v>151</v>
      </c>
      <c r="DJ21">
        <f t="shared" si="34"/>
        <v>2.5507487128763575</v>
      </c>
      <c r="DK21">
        <f t="shared" si="20"/>
        <v>1.6399689984931811</v>
      </c>
      <c r="DL21">
        <f t="shared" si="20"/>
        <v>2.3794741828519181</v>
      </c>
      <c r="DM21">
        <f t="shared" si="20"/>
        <v>2.1180331331225135</v>
      </c>
      <c r="DN21">
        <f t="shared" si="20"/>
        <v>1.6245538642137904</v>
      </c>
      <c r="DP21" t="s">
        <v>151</v>
      </c>
      <c r="DQ21">
        <f t="shared" si="35"/>
        <v>0.52391690204506869</v>
      </c>
      <c r="DR21">
        <f t="shared" si="21"/>
        <v>2.1160890303137823</v>
      </c>
      <c r="DS21">
        <f t="shared" si="21"/>
        <v>0</v>
      </c>
      <c r="DT21">
        <f t="shared" si="21"/>
        <v>1.5277616042195181</v>
      </c>
      <c r="DU21">
        <f t="shared" si="21"/>
        <v>0.40613846605344772</v>
      </c>
      <c r="DW21" t="s">
        <v>151</v>
      </c>
      <c r="DX21">
        <f t="shared" si="36"/>
        <v>0</v>
      </c>
      <c r="DY21">
        <f t="shared" si="22"/>
        <v>0</v>
      </c>
      <c r="DZ21">
        <f t="shared" si="22"/>
        <v>0</v>
      </c>
      <c r="EA21">
        <f t="shared" si="22"/>
        <v>0</v>
      </c>
      <c r="EB21">
        <f t="shared" si="22"/>
        <v>0</v>
      </c>
    </row>
    <row r="25" spans="1:189" ht="24.75" customHeight="1" thickBot="1">
      <c r="A25" s="16" t="s">
        <v>386</v>
      </c>
      <c r="B25" s="15"/>
      <c r="C25" s="15"/>
      <c r="D25" s="15"/>
      <c r="E25" s="15"/>
    </row>
    <row r="26" spans="1:189">
      <c r="A26" s="68"/>
      <c r="B26" s="68" t="s">
        <v>375</v>
      </c>
      <c r="C26" s="68" t="s">
        <v>376</v>
      </c>
      <c r="D26" s="68" t="s">
        <v>377</v>
      </c>
      <c r="E26" s="68" t="s">
        <v>378</v>
      </c>
      <c r="F26" s="68" t="s">
        <v>379</v>
      </c>
    </row>
    <row r="27" spans="1:189">
      <c r="A27" t="s">
        <v>375</v>
      </c>
      <c r="B27">
        <v>1</v>
      </c>
      <c r="C27">
        <v>0.5587739625883088</v>
      </c>
      <c r="D27">
        <v>0.73288983693557797</v>
      </c>
      <c r="E27">
        <v>0.79676898489920789</v>
      </c>
      <c r="F27">
        <v>0.68989029564318793</v>
      </c>
      <c r="H27">
        <f t="array" ref="H27:L31">MINVERSE(B27:F31)</f>
        <v>7.48782356435437</v>
      </c>
      <c r="I27">
        <v>1.3465753778528724</v>
      </c>
      <c r="J27">
        <v>-3.1501534945213336</v>
      </c>
      <c r="K27">
        <v>-4.9630961056663043</v>
      </c>
      <c r="L27">
        <v>-1.4163096703069014</v>
      </c>
      <c r="N27">
        <f t="array" ref="N27:R31">MMULT(B27:F31,H27:L31)</f>
        <v>0.99999999999999922</v>
      </c>
      <c r="O27" s="5">
        <v>1.3877787807814457E-16</v>
      </c>
      <c r="P27">
        <v>-2.4980018054066022E-16</v>
      </c>
      <c r="Q27">
        <v>2.7755575615628914E-16</v>
      </c>
      <c r="R27">
        <v>0</v>
      </c>
    </row>
    <row r="28" spans="1:189">
      <c r="A28" t="s">
        <v>376</v>
      </c>
      <c r="B28">
        <v>0.5587739625883088</v>
      </c>
      <c r="C28">
        <v>1</v>
      </c>
      <c r="D28">
        <v>0.43575118763487586</v>
      </c>
      <c r="E28">
        <v>0.72217248080881191</v>
      </c>
      <c r="F28">
        <v>0.4050538385108623</v>
      </c>
      <c r="G28" s="16" t="s">
        <v>382</v>
      </c>
      <c r="H28">
        <v>1.3465753778528724</v>
      </c>
      <c r="I28">
        <v>2.4364933112390665</v>
      </c>
      <c r="J28">
        <v>-0.94328622773352067</v>
      </c>
      <c r="K28">
        <v>-2.3345225948670816</v>
      </c>
      <c r="L28">
        <v>-0.22702785271694198</v>
      </c>
      <c r="M28" s="16"/>
      <c r="N28">
        <v>-8.8817841970012523E-16</v>
      </c>
      <c r="O28" s="5">
        <v>1.0000000000000002</v>
      </c>
      <c r="P28">
        <v>-1.5265566588595902E-16</v>
      </c>
      <c r="Q28">
        <v>-1.3877787807814457E-16</v>
      </c>
      <c r="R28">
        <v>1.1102230246251565E-16</v>
      </c>
    </row>
    <row r="29" spans="1:189">
      <c r="A29" t="s">
        <v>377</v>
      </c>
      <c r="B29">
        <v>0.73288983693557797</v>
      </c>
      <c r="C29">
        <v>0.43575118763487586</v>
      </c>
      <c r="D29">
        <v>1</v>
      </c>
      <c r="E29">
        <v>0.41362144561691649</v>
      </c>
      <c r="F29">
        <v>0.6153492763695898</v>
      </c>
      <c r="G29" s="15" t="s">
        <v>380</v>
      </c>
      <c r="H29">
        <v>-3.1501534945213336</v>
      </c>
      <c r="I29">
        <v>-0.94328622773352089</v>
      </c>
      <c r="J29">
        <v>3.0502761853737885</v>
      </c>
      <c r="K29">
        <v>2.0752440069132065</v>
      </c>
      <c r="L29">
        <v>-0.3069606869438114</v>
      </c>
      <c r="M29" s="15" t="s">
        <v>383</v>
      </c>
      <c r="N29">
        <v>0</v>
      </c>
      <c r="O29" s="5">
        <v>-2.7755575615628914E-17</v>
      </c>
      <c r="P29">
        <v>0.99999999999999933</v>
      </c>
      <c r="Q29">
        <v>1.1102230246251565E-16</v>
      </c>
      <c r="R29">
        <v>-4.4408920985006262E-16</v>
      </c>
    </row>
    <row r="30" spans="1:189">
      <c r="A30" t="s">
        <v>378</v>
      </c>
      <c r="B30">
        <v>0.79676898489920789</v>
      </c>
      <c r="C30">
        <v>0.72217248080881191</v>
      </c>
      <c r="D30">
        <v>0.41362144561691649</v>
      </c>
      <c r="E30">
        <v>1</v>
      </c>
      <c r="F30">
        <v>0.47479596292240017</v>
      </c>
      <c r="H30">
        <v>-4.9630961056663043</v>
      </c>
      <c r="I30">
        <v>-2.3345225948670816</v>
      </c>
      <c r="J30">
        <v>2.0752440069132061</v>
      </c>
      <c r="K30">
        <v>5.5690985441700311</v>
      </c>
      <c r="L30">
        <v>0.44841377395161464</v>
      </c>
      <c r="N30">
        <v>2.2204460492503131E-16</v>
      </c>
      <c r="O30" s="5">
        <v>3.8857805861880479E-16</v>
      </c>
      <c r="P30">
        <v>-5.5511151231257827E-17</v>
      </c>
      <c r="Q30">
        <v>0.99999999999999967</v>
      </c>
      <c r="R30">
        <v>-1.1102230246251565E-16</v>
      </c>
    </row>
    <row r="31" spans="1:189" ht="19.5" thickBot="1">
      <c r="A31" s="67" t="s">
        <v>379</v>
      </c>
      <c r="B31" s="67">
        <v>0.68989029564318793</v>
      </c>
      <c r="C31" s="67">
        <v>0.4050538385108623</v>
      </c>
      <c r="D31" s="67">
        <v>0.6153492763695898</v>
      </c>
      <c r="E31" s="67">
        <v>0.47479596292240017</v>
      </c>
      <c r="F31" s="67">
        <v>1</v>
      </c>
      <c r="H31">
        <v>-1.4163096703069014</v>
      </c>
      <c r="I31">
        <v>-0.22702785271694204</v>
      </c>
      <c r="J31">
        <v>-0.30696068694381135</v>
      </c>
      <c r="K31">
        <v>0.44841377395161469</v>
      </c>
      <c r="L31">
        <v>2.0450397873559725</v>
      </c>
      <c r="N31">
        <v>6.6613381477509392E-16</v>
      </c>
      <c r="O31" s="5">
        <v>0</v>
      </c>
      <c r="P31">
        <v>-7.2164496600635175E-16</v>
      </c>
      <c r="Q31">
        <v>-4.9960036108132044E-16</v>
      </c>
      <c r="R31">
        <v>1</v>
      </c>
    </row>
    <row r="32" spans="1:189" s="5" customForma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P32"/>
      <c r="Q32"/>
      <c r="R32"/>
      <c r="T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M32"/>
      <c r="AN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</row>
    <row r="34" spans="1:61">
      <c r="A34" t="s">
        <v>387</v>
      </c>
    </row>
    <row r="35" spans="1:61">
      <c r="A35" s="16" t="s">
        <v>388</v>
      </c>
      <c r="B35" s="15"/>
      <c r="C35" s="15"/>
      <c r="D35" s="15" t="s">
        <v>389</v>
      </c>
      <c r="H35" s="16" t="s">
        <v>390</v>
      </c>
      <c r="I35" s="15"/>
      <c r="J35" s="15"/>
      <c r="K35" s="15"/>
      <c r="O35" s="32" t="s">
        <v>391</v>
      </c>
      <c r="U35" s="32" t="s">
        <v>393</v>
      </c>
      <c r="AO35" s="5" t="s">
        <v>396</v>
      </c>
    </row>
    <row r="36" spans="1:61">
      <c r="B36" t="s">
        <v>48</v>
      </c>
      <c r="C36" t="s">
        <v>51</v>
      </c>
      <c r="D36" t="s">
        <v>54</v>
      </c>
      <c r="E36" t="s">
        <v>67</v>
      </c>
      <c r="F36" t="s">
        <v>50</v>
      </c>
      <c r="U36" s="5" t="s">
        <v>80</v>
      </c>
      <c r="V36" t="s">
        <v>82</v>
      </c>
      <c r="W36" t="s">
        <v>57</v>
      </c>
      <c r="X36" t="s">
        <v>58</v>
      </c>
      <c r="Y36" t="s">
        <v>59</v>
      </c>
      <c r="Z36" t="s">
        <v>60</v>
      </c>
      <c r="AA36" t="s">
        <v>153</v>
      </c>
      <c r="AB36" t="s">
        <v>62</v>
      </c>
      <c r="AC36" t="s">
        <v>63</v>
      </c>
      <c r="AD36" t="s">
        <v>64</v>
      </c>
      <c r="AE36" t="s">
        <v>65</v>
      </c>
      <c r="AF36" t="s">
        <v>66</v>
      </c>
      <c r="AG36" t="s">
        <v>94</v>
      </c>
      <c r="AH36" t="s">
        <v>96</v>
      </c>
      <c r="AI36" t="s">
        <v>98</v>
      </c>
      <c r="AJ36" t="s">
        <v>100</v>
      </c>
      <c r="AK36" t="s">
        <v>102</v>
      </c>
      <c r="AL36" s="5" t="s">
        <v>151</v>
      </c>
      <c r="AO36" s="5">
        <v>1</v>
      </c>
      <c r="AP36">
        <f>+AO36+1</f>
        <v>2</v>
      </c>
      <c r="AQ36">
        <f t="shared" ref="AQ36:BF36" si="41">+AP36+1</f>
        <v>3</v>
      </c>
      <c r="AR36">
        <f t="shared" si="41"/>
        <v>4</v>
      </c>
      <c r="AS36">
        <f t="shared" si="41"/>
        <v>5</v>
      </c>
      <c r="AT36">
        <f t="shared" si="41"/>
        <v>6</v>
      </c>
      <c r="AU36">
        <f t="shared" si="41"/>
        <v>7</v>
      </c>
      <c r="AV36">
        <f t="shared" si="41"/>
        <v>8</v>
      </c>
      <c r="AW36">
        <f t="shared" si="41"/>
        <v>9</v>
      </c>
      <c r="AX36">
        <f t="shared" si="41"/>
        <v>10</v>
      </c>
      <c r="AY36">
        <f t="shared" si="41"/>
        <v>11</v>
      </c>
      <c r="AZ36">
        <f t="shared" si="41"/>
        <v>12</v>
      </c>
      <c r="BA36">
        <f t="shared" si="41"/>
        <v>13</v>
      </c>
      <c r="BB36">
        <f t="shared" si="41"/>
        <v>14</v>
      </c>
      <c r="BC36">
        <f t="shared" si="41"/>
        <v>15</v>
      </c>
      <c r="BD36">
        <f t="shared" si="41"/>
        <v>16</v>
      </c>
      <c r="BE36">
        <f t="shared" si="41"/>
        <v>17</v>
      </c>
      <c r="BF36" s="5">
        <f t="shared" si="41"/>
        <v>18</v>
      </c>
      <c r="BI36" t="s">
        <v>414</v>
      </c>
    </row>
    <row r="37" spans="1:61">
      <c r="A37" t="s">
        <v>80</v>
      </c>
      <c r="B37">
        <v>0</v>
      </c>
      <c r="C37">
        <v>0</v>
      </c>
      <c r="D37">
        <v>0</v>
      </c>
      <c r="E37">
        <v>0</v>
      </c>
      <c r="F37">
        <v>0</v>
      </c>
      <c r="H37">
        <v>7.48782356435437</v>
      </c>
      <c r="I37">
        <v>1.3465753778528724</v>
      </c>
      <c r="J37">
        <v>-3.1501534945213336</v>
      </c>
      <c r="K37">
        <v>-4.9630961056663043</v>
      </c>
      <c r="L37">
        <v>-1.4163096703069014</v>
      </c>
      <c r="O37" s="5">
        <f t="array" ref="O37:S54">MMULT(B37:F54,H37:L41)</f>
        <v>0</v>
      </c>
      <c r="P37">
        <v>0</v>
      </c>
      <c r="Q37">
        <v>0</v>
      </c>
      <c r="R37">
        <v>0</v>
      </c>
      <c r="S37" s="5">
        <v>0</v>
      </c>
      <c r="U37" s="5">
        <v>0</v>
      </c>
      <c r="V37">
        <v>1.4455517443287307</v>
      </c>
      <c r="W37">
        <v>-0.51244426915357111</v>
      </c>
      <c r="X37">
        <v>-0.96370116288582031</v>
      </c>
      <c r="Y37">
        <v>-0.49714742529824063</v>
      </c>
      <c r="Z37">
        <v>1.0057674834879793</v>
      </c>
      <c r="AA37">
        <v>0.28681582228744651</v>
      </c>
      <c r="AB37">
        <v>-1.2619896180647647</v>
      </c>
      <c r="AC37">
        <v>-1.1319664452944558</v>
      </c>
      <c r="AD37">
        <v>-0.22180423590229198</v>
      </c>
      <c r="AE37">
        <v>-0.7763148256580219</v>
      </c>
      <c r="AF37">
        <v>1.1013727575837948</v>
      </c>
      <c r="AG37">
        <v>-1.4149580566180695</v>
      </c>
      <c r="AH37">
        <v>-1.5296843855330482</v>
      </c>
      <c r="AI37">
        <v>-1.4876180649308894</v>
      </c>
      <c r="AJ37">
        <v>-1.3499464702329149</v>
      </c>
      <c r="AK37">
        <v>0.67688534059837391</v>
      </c>
      <c r="AL37" s="5">
        <v>1.2008022426434428</v>
      </c>
      <c r="AN37">
        <v>1</v>
      </c>
      <c r="AO37" s="5">
        <f t="array" ref="AO37:BF54">MMULT(O37:S54,U37:AL41)</f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1</v>
      </c>
      <c r="BH37" t="s">
        <v>80</v>
      </c>
      <c r="BI37">
        <f>INDEX(AO37:BF54,1,BG37)</f>
        <v>0</v>
      </c>
    </row>
    <row r="38" spans="1:61">
      <c r="A38" t="s">
        <v>82</v>
      </c>
      <c r="B38">
        <v>1.4455517443287307</v>
      </c>
      <c r="C38">
        <v>1.4336503180375879</v>
      </c>
      <c r="D38">
        <v>-0.19336584781640831</v>
      </c>
      <c r="E38">
        <v>1.3454718673524166</v>
      </c>
      <c r="F38">
        <v>1.2184153981603429</v>
      </c>
      <c r="H38">
        <v>1.3465753778528724</v>
      </c>
      <c r="I38">
        <v>2.4364933112390665</v>
      </c>
      <c r="J38">
        <v>-0.94328622773352067</v>
      </c>
      <c r="K38">
        <v>-2.3345225948670816</v>
      </c>
      <c r="L38">
        <v>-0.22702785271694198</v>
      </c>
      <c r="N38" s="16" t="s">
        <v>381</v>
      </c>
      <c r="O38" s="5">
        <v>4.9603270386128511</v>
      </c>
      <c r="P38">
        <v>2.2043744313850939</v>
      </c>
      <c r="Q38">
        <v>-4.077694918366995</v>
      </c>
      <c r="R38">
        <v>-2.883162945612959</v>
      </c>
      <c r="S38" s="5">
        <v>0.78156433035466555</v>
      </c>
      <c r="U38" s="5">
        <v>0</v>
      </c>
      <c r="V38">
        <v>1.4336503180375879</v>
      </c>
      <c r="W38">
        <v>1.8833192369792666</v>
      </c>
      <c r="X38">
        <v>-0.25922090621343824</v>
      </c>
      <c r="Y38">
        <v>-0.60308537363942794</v>
      </c>
      <c r="Z38">
        <v>-0.64540715424570361</v>
      </c>
      <c r="AA38">
        <v>1.2220414150062096</v>
      </c>
      <c r="AB38">
        <v>-0.12167511924304231</v>
      </c>
      <c r="AC38">
        <v>0.15341645469774917</v>
      </c>
      <c r="AD38">
        <v>-0.44437869636589428</v>
      </c>
      <c r="AE38">
        <v>-0.10580445151568912</v>
      </c>
      <c r="AF38">
        <v>2.4017610494061428</v>
      </c>
      <c r="AG38">
        <v>0.19044801272824052</v>
      </c>
      <c r="AH38">
        <v>-0.95753028621698633</v>
      </c>
      <c r="AI38">
        <v>-0.60837559621521242</v>
      </c>
      <c r="AJ38">
        <v>0.50786136727530784</v>
      </c>
      <c r="AK38">
        <v>3.1741335454706809E-2</v>
      </c>
      <c r="AL38" s="5">
        <v>2.1478303657684892</v>
      </c>
      <c r="AM38" t="s">
        <v>395</v>
      </c>
      <c r="AN38">
        <f>+AN37+1</f>
        <v>2</v>
      </c>
      <c r="AO38" s="5">
        <v>0</v>
      </c>
      <c r="AP38" s="10">
        <v>8.1922538252054746</v>
      </c>
      <c r="AQ38">
        <v>1.7033593496226174</v>
      </c>
      <c r="AR38">
        <v>0.79550133740569862</v>
      </c>
      <c r="AS38">
        <v>-1.0245548937410562</v>
      </c>
      <c r="AT38">
        <v>4.40363775092779</v>
      </c>
      <c r="AU38">
        <v>2.2059220762657019</v>
      </c>
      <c r="AV38">
        <v>3.2964793520083964</v>
      </c>
      <c r="AW38">
        <v>4.7651028150013763E-2</v>
      </c>
      <c r="AX38">
        <v>4.1009713390470699</v>
      </c>
      <c r="AY38">
        <v>2.698462335207207</v>
      </c>
      <c r="AZ38">
        <v>10.134492907878776</v>
      </c>
      <c r="BA38">
        <v>1.8327816396059635</v>
      </c>
      <c r="BB38">
        <v>4.5923544878104128</v>
      </c>
      <c r="BC38">
        <v>4.9904139971481563</v>
      </c>
      <c r="BD38">
        <v>5.3696893018287684</v>
      </c>
      <c r="BE38">
        <v>3.9215423423731175</v>
      </c>
      <c r="BF38" s="5">
        <v>7.0976317617681399</v>
      </c>
      <c r="BG38">
        <f>+BG37+1</f>
        <v>2</v>
      </c>
      <c r="BH38" t="s">
        <v>82</v>
      </c>
      <c r="BI38">
        <f>INDEX(AO38:BF55,1,BG38)</f>
        <v>8.1922538252054746</v>
      </c>
    </row>
    <row r="39" spans="1:61">
      <c r="A39" t="s">
        <v>57</v>
      </c>
      <c r="B39">
        <v>-0.51244426915357111</v>
      </c>
      <c r="C39">
        <v>1.8833192369792666</v>
      </c>
      <c r="D39">
        <v>-0.11279674455957134</v>
      </c>
      <c r="E39">
        <v>0.34721854641352684</v>
      </c>
      <c r="F39">
        <v>0.81227693210689522</v>
      </c>
      <c r="H39">
        <v>-3.1501534945213336</v>
      </c>
      <c r="I39">
        <v>-0.94328622773352089</v>
      </c>
      <c r="J39">
        <v>3.0502761853737885</v>
      </c>
      <c r="K39">
        <v>2.0752440069132065</v>
      </c>
      <c r="L39">
        <v>-0.3069606869438114</v>
      </c>
      <c r="N39" s="15" t="s">
        <v>392</v>
      </c>
      <c r="O39" s="5">
        <v>-3.819448591218868</v>
      </c>
      <c r="P39">
        <v>3.0100504744730396</v>
      </c>
      <c r="Q39">
        <v>-3.5066094698700645E-2</v>
      </c>
      <c r="R39">
        <v>0.2105085423449029</v>
      </c>
      <c r="S39" s="5">
        <v>2.1496742410320047</v>
      </c>
      <c r="T39" s="15"/>
      <c r="U39" s="5">
        <v>0</v>
      </c>
      <c r="V39">
        <v>-0.19336584781640831</v>
      </c>
      <c r="W39">
        <v>-0.11279674455957134</v>
      </c>
      <c r="X39">
        <v>-0.16113820651367383</v>
      </c>
      <c r="Y39">
        <v>5.9084009055013542E-2</v>
      </c>
      <c r="Z39">
        <v>-9.6682923908204099E-2</v>
      </c>
      <c r="AA39">
        <v>0</v>
      </c>
      <c r="AB39">
        <v>-2.0840541375768487</v>
      </c>
      <c r="AC39">
        <v>-0.69826556155925346</v>
      </c>
      <c r="AD39">
        <v>-0.16113820651367383</v>
      </c>
      <c r="AE39">
        <v>-1.3911598495680515</v>
      </c>
      <c r="AF39">
        <v>0.10205419745866051</v>
      </c>
      <c r="AG39">
        <v>-1.1333387191461726</v>
      </c>
      <c r="AH39">
        <v>-3.222764130273478</v>
      </c>
      <c r="AI39">
        <v>-1.9444010252649984</v>
      </c>
      <c r="AJ39">
        <v>-2.2774199853932577</v>
      </c>
      <c r="AK39">
        <v>0.10205419745866051</v>
      </c>
      <c r="AL39" s="5">
        <v>0.10205419745866051</v>
      </c>
      <c r="AM39" s="16" t="s">
        <v>394</v>
      </c>
      <c r="AN39">
        <f t="shared" ref="AN39:AN54" si="42">+AN38+1</f>
        <v>3</v>
      </c>
      <c r="AO39" s="5">
        <v>0</v>
      </c>
      <c r="AP39">
        <v>1.7033593496226176</v>
      </c>
      <c r="AQ39" s="10">
        <v>9.4493191136921872</v>
      </c>
      <c r="AR39">
        <v>4.2978218424519792</v>
      </c>
      <c r="AS39">
        <v>0.30965893230952535</v>
      </c>
      <c r="AT39">
        <v>-3.5725491547553809</v>
      </c>
      <c r="AU39">
        <v>2.2743071759475013</v>
      </c>
      <c r="AV39">
        <v>4.4300883353298772</v>
      </c>
      <c r="AW39">
        <v>3.2845434784594749</v>
      </c>
      <c r="AX39">
        <v>1.3525196338981067</v>
      </c>
      <c r="AY39">
        <v>3.0624952235487539</v>
      </c>
      <c r="AZ39">
        <v>6.6192797052613912</v>
      </c>
      <c r="BA39">
        <v>0.80983654774214919</v>
      </c>
      <c r="BB39">
        <v>-1.0436612737429796</v>
      </c>
      <c r="BC39">
        <v>4.8410300275344937</v>
      </c>
      <c r="BD39">
        <v>5.7471766911854836</v>
      </c>
      <c r="BE39">
        <v>-0.76733401260927803</v>
      </c>
      <c r="BF39" s="5">
        <v>4.7957993708042341</v>
      </c>
      <c r="BG39">
        <f>+BG38+1</f>
        <v>3</v>
      </c>
      <c r="BH39" t="s">
        <v>57</v>
      </c>
      <c r="BI39">
        <f t="shared" ref="BI39:BI54" si="43">INDEX(AO39:BF56,1,BG39)</f>
        <v>9.4493191136921872</v>
      </c>
    </row>
    <row r="40" spans="1:61">
      <c r="A40" t="s">
        <v>58</v>
      </c>
      <c r="B40">
        <v>-0.96370116288582031</v>
      </c>
      <c r="C40">
        <v>-0.25922090621343824</v>
      </c>
      <c r="D40">
        <v>-0.16113820651367383</v>
      </c>
      <c r="E40">
        <v>-1.6840099501056054</v>
      </c>
      <c r="F40">
        <v>0.81227693210689522</v>
      </c>
      <c r="H40">
        <v>-4.9630961056663043</v>
      </c>
      <c r="I40">
        <v>-2.3345225948670816</v>
      </c>
      <c r="J40">
        <v>2.0752440069132061</v>
      </c>
      <c r="K40">
        <v>5.5690985441700311</v>
      </c>
      <c r="L40">
        <v>0.44841377395161464</v>
      </c>
      <c r="O40" s="5">
        <v>0.14999286952829038</v>
      </c>
      <c r="P40">
        <v>1.9696629800882195</v>
      </c>
      <c r="Q40">
        <v>-0.9552585787787331</v>
      </c>
      <c r="R40">
        <v>-3.9604837430714297</v>
      </c>
      <c r="S40" s="5">
        <v>2.3792181239736232</v>
      </c>
      <c r="U40" s="5">
        <v>0</v>
      </c>
      <c r="V40">
        <v>1.3454718673524166</v>
      </c>
      <c r="W40">
        <v>0.34721854641352684</v>
      </c>
      <c r="X40">
        <v>-1.6840099501056054</v>
      </c>
      <c r="Y40">
        <v>-0.9895728572785516</v>
      </c>
      <c r="Z40">
        <v>0.1215264912447343</v>
      </c>
      <c r="AA40">
        <v>0.6076324562236719</v>
      </c>
      <c r="AB40">
        <v>-0.46006457399792289</v>
      </c>
      <c r="AC40">
        <v>-1.024294711919904</v>
      </c>
      <c r="AD40">
        <v>-1.6406076318039144</v>
      </c>
      <c r="AE40">
        <v>-0.32985761909285027</v>
      </c>
      <c r="AF40">
        <v>0.51214735595995209</v>
      </c>
      <c r="AG40">
        <v>-1.9270629325950741</v>
      </c>
      <c r="AH40">
        <v>-0.89408775701483156</v>
      </c>
      <c r="AI40">
        <v>-1.8402582959916924</v>
      </c>
      <c r="AJ40">
        <v>-0.68575662916671543</v>
      </c>
      <c r="AK40">
        <v>-9.5485100263720035E-2</v>
      </c>
      <c r="AL40" s="5">
        <v>1.4322765039557983</v>
      </c>
      <c r="AN40">
        <f t="shared" si="42"/>
        <v>4</v>
      </c>
      <c r="AO40" s="5">
        <v>0</v>
      </c>
      <c r="AP40">
        <v>0.79550133740569873</v>
      </c>
      <c r="AQ40">
        <v>4.2978218424519774</v>
      </c>
      <c r="AR40" s="10">
        <v>8.100880557836879</v>
      </c>
      <c r="AS40">
        <v>3.0834492037672723</v>
      </c>
      <c r="AT40">
        <v>0.90640686987522234</v>
      </c>
      <c r="AU40">
        <v>-0.43963440079165356</v>
      </c>
      <c r="AV40">
        <v>3.3839404375421696</v>
      </c>
      <c r="AW40">
        <v>3.4066805397173097</v>
      </c>
      <c r="AX40">
        <v>8.1587131856642685</v>
      </c>
      <c r="AY40">
        <v>2.7936183186997061</v>
      </c>
      <c r="AZ40">
        <v>6.635186458513056</v>
      </c>
      <c r="BA40">
        <v>3.5630117356480486</v>
      </c>
      <c r="BB40">
        <v>0.15582540507952558</v>
      </c>
      <c r="BC40">
        <v>9.1737298310384876</v>
      </c>
      <c r="BD40">
        <v>4.722994350129416</v>
      </c>
      <c r="BE40">
        <v>2.3773107461933436</v>
      </c>
      <c r="BF40" s="5">
        <v>1.5394937737823695</v>
      </c>
      <c r="BG40">
        <f t="shared" ref="BG40:BG54" si="44">+BG39+1</f>
        <v>4</v>
      </c>
      <c r="BH40" t="s">
        <v>58</v>
      </c>
      <c r="BI40">
        <f t="shared" si="43"/>
        <v>8.100880557836879</v>
      </c>
    </row>
    <row r="41" spans="1:61">
      <c r="A41" t="s">
        <v>59</v>
      </c>
      <c r="B41">
        <v>-0.49714742529824063</v>
      </c>
      <c r="C41">
        <v>-0.60308537363942794</v>
      </c>
      <c r="D41">
        <v>5.9084009055013542E-2</v>
      </c>
      <c r="E41">
        <v>-0.9895728572785516</v>
      </c>
      <c r="F41">
        <v>0.20306923302672381</v>
      </c>
      <c r="H41">
        <v>-1.4163096703069014</v>
      </c>
      <c r="I41">
        <v>-0.22702785271694204</v>
      </c>
      <c r="J41">
        <v>-0.30696068694381135</v>
      </c>
      <c r="K41">
        <v>0.44841377395161469</v>
      </c>
      <c r="L41">
        <v>2.0450397873559725</v>
      </c>
      <c r="O41" s="5">
        <v>-9.7039542832602077E-2</v>
      </c>
      <c r="P41">
        <v>6.9484729588005792E-2</v>
      </c>
      <c r="Q41">
        <v>0.19925595921572259</v>
      </c>
      <c r="R41">
        <v>-1.4220491001345357</v>
      </c>
      <c r="S41" s="5">
        <v>0.79444197698866248</v>
      </c>
      <c r="U41" s="5">
        <v>0</v>
      </c>
      <c r="V41">
        <v>1.2184153981603429</v>
      </c>
      <c r="W41">
        <v>0.81227693210689522</v>
      </c>
      <c r="X41">
        <v>0.81227693210689522</v>
      </c>
      <c r="Y41">
        <v>0.20306923302672381</v>
      </c>
      <c r="Z41">
        <v>1.0153461651336191</v>
      </c>
      <c r="AA41">
        <v>-0.20306923302672381</v>
      </c>
      <c r="AB41">
        <v>0</v>
      </c>
      <c r="AC41">
        <v>-0.60920769908017158</v>
      </c>
      <c r="AD41">
        <v>1.0153461651336191</v>
      </c>
      <c r="AE41">
        <v>0.20306923302672381</v>
      </c>
      <c r="AF41">
        <v>1.6245538642137904</v>
      </c>
      <c r="AG41">
        <v>-2.233761563293962</v>
      </c>
      <c r="AH41">
        <v>-1.8276230972405143</v>
      </c>
      <c r="AI41">
        <v>0.60920769908017147</v>
      </c>
      <c r="AJ41">
        <v>-0.40613846605344767</v>
      </c>
      <c r="AK41">
        <v>0.81227693210689522</v>
      </c>
      <c r="AL41" s="5">
        <v>1.2184153981603429</v>
      </c>
      <c r="AN41">
        <f t="shared" si="42"/>
        <v>5</v>
      </c>
      <c r="AO41" s="5">
        <v>0</v>
      </c>
      <c r="AP41">
        <v>-1.0245548937410565</v>
      </c>
      <c r="AQ41">
        <v>0.30965893230952501</v>
      </c>
      <c r="AR41">
        <v>3.0834492037672732</v>
      </c>
      <c r="AS41" s="10">
        <v>1.5866584898259439</v>
      </c>
      <c r="AT41">
        <v>0.47210717011592018</v>
      </c>
      <c r="AU41">
        <v>-0.96832916954161241</v>
      </c>
      <c r="AV41">
        <v>0.35298254005545804</v>
      </c>
      <c r="AW41">
        <v>0.95398923747074627</v>
      </c>
      <c r="AX41">
        <v>3.0981967214306723</v>
      </c>
      <c r="AY41">
        <v>0.42118500517999824</v>
      </c>
      <c r="AZ41">
        <v>0.64265901210683662</v>
      </c>
      <c r="BA41">
        <v>0.89049977474163411</v>
      </c>
      <c r="BB41">
        <v>-0.74075263392113211</v>
      </c>
      <c r="BC41">
        <v>2.815569294434312</v>
      </c>
      <c r="BD41">
        <v>0.36502344588179247</v>
      </c>
      <c r="BE41">
        <v>0.73794719382725871</v>
      </c>
      <c r="BF41" s="5">
        <v>-1.0157561573717864</v>
      </c>
      <c r="BG41">
        <f t="shared" si="44"/>
        <v>5</v>
      </c>
      <c r="BH41" t="s">
        <v>59</v>
      </c>
      <c r="BI41">
        <f t="shared" si="43"/>
        <v>1.5866584898259439</v>
      </c>
    </row>
    <row r="42" spans="1:61">
      <c r="A42" t="s">
        <v>60</v>
      </c>
      <c r="B42">
        <v>1.0057674834879793</v>
      </c>
      <c r="C42">
        <v>-0.64540715424570361</v>
      </c>
      <c r="D42">
        <v>-9.6682923908204099E-2</v>
      </c>
      <c r="E42">
        <v>0.1215264912447343</v>
      </c>
      <c r="F42">
        <v>1.0153461651336191</v>
      </c>
      <c r="O42" s="5">
        <v>4.9252938833154953</v>
      </c>
      <c r="P42">
        <v>-0.64120701397633828</v>
      </c>
      <c r="Q42">
        <v>-2.9139021269327858</v>
      </c>
      <c r="R42">
        <v>-2.5535555431968691</v>
      </c>
      <c r="S42" s="5">
        <v>0.882642502362599</v>
      </c>
      <c r="AN42">
        <f t="shared" si="42"/>
        <v>6</v>
      </c>
      <c r="AO42" s="5">
        <v>0</v>
      </c>
      <c r="AP42">
        <v>4.4036377509277873</v>
      </c>
      <c r="AQ42">
        <v>-3.5725491547553814</v>
      </c>
      <c r="AR42">
        <v>0.90640686987522301</v>
      </c>
      <c r="AS42">
        <v>0.47210717011592096</v>
      </c>
      <c r="AT42" s="10">
        <v>6.2351276408425624</v>
      </c>
      <c r="AU42">
        <v>-1.1017900743289339</v>
      </c>
      <c r="AV42">
        <v>1.1098794205121569</v>
      </c>
      <c r="AW42">
        <v>-1.5610807794316957</v>
      </c>
      <c r="AX42">
        <v>4.7475990456405555</v>
      </c>
      <c r="AY42">
        <v>1.3195148263328591</v>
      </c>
      <c r="AZ42">
        <v>3.7132861005535198</v>
      </c>
      <c r="BA42">
        <v>-0.83951342100265691</v>
      </c>
      <c r="BB42">
        <v>3.1406141660601636</v>
      </c>
      <c r="BC42">
        <v>3.9658472072597508</v>
      </c>
      <c r="BD42">
        <v>1.054294145600132</v>
      </c>
      <c r="BE42">
        <v>3.9769071688287299</v>
      </c>
      <c r="BF42" s="5">
        <v>1.6577517122463556</v>
      </c>
      <c r="BG42">
        <f t="shared" si="44"/>
        <v>6</v>
      </c>
      <c r="BH42" t="s">
        <v>60</v>
      </c>
      <c r="BI42">
        <f t="shared" si="43"/>
        <v>6.2351276408425624</v>
      </c>
    </row>
    <row r="43" spans="1:61">
      <c r="A43" t="s">
        <v>153</v>
      </c>
      <c r="B43">
        <v>0.28681582228744651</v>
      </c>
      <c r="C43">
        <v>1.2220414150062096</v>
      </c>
      <c r="D43">
        <v>0</v>
      </c>
      <c r="E43">
        <v>0.6076324562236719</v>
      </c>
      <c r="F43">
        <v>-0.20306923302672381</v>
      </c>
      <c r="O43" s="5">
        <v>1.0650677942348601</v>
      </c>
      <c r="P43">
        <v>1.9912855314888429</v>
      </c>
      <c r="Q43">
        <v>-0.73292881690698808</v>
      </c>
      <c r="R43">
        <v>-0.98347179964290266</v>
      </c>
      <c r="S43" s="5">
        <v>-0.82647135933953497</v>
      </c>
      <c r="AN43">
        <f t="shared" si="42"/>
        <v>7</v>
      </c>
      <c r="AO43" s="5">
        <v>0</v>
      </c>
      <c r="AP43">
        <v>2.2059220762657024</v>
      </c>
      <c r="AQ43">
        <v>2.2743071759475013</v>
      </c>
      <c r="AR43">
        <v>-0.43963440079165372</v>
      </c>
      <c r="AS43">
        <v>-0.9683291695416123</v>
      </c>
      <c r="AT43">
        <v>-1.1017900743289333</v>
      </c>
      <c r="AU43" s="10">
        <v>2.3091532035932678</v>
      </c>
      <c r="AV43">
        <v>0.39352946461561333</v>
      </c>
      <c r="AW43">
        <v>1.1225115922902935</v>
      </c>
      <c r="AX43">
        <v>-0.22868176694119058</v>
      </c>
      <c r="AY43">
        <v>0.1386811114222371</v>
      </c>
      <c r="AZ43">
        <v>4.0345004967969285</v>
      </c>
      <c r="BA43">
        <v>3.444218728528555</v>
      </c>
      <c r="BB43">
        <v>1.2159111628569335</v>
      </c>
      <c r="BC43">
        <v>-6.4406647506082937E-2</v>
      </c>
      <c r="BD43">
        <v>2.2527833350888731</v>
      </c>
      <c r="BE43">
        <v>0.13191965965525621</v>
      </c>
      <c r="BF43" s="5">
        <v>3.0654918838384848</v>
      </c>
      <c r="BG43">
        <f t="shared" si="44"/>
        <v>7</v>
      </c>
      <c r="BH43" t="s">
        <v>153</v>
      </c>
      <c r="BI43">
        <f t="shared" si="43"/>
        <v>2.3091532035932678</v>
      </c>
    </row>
    <row r="44" spans="1:61">
      <c r="A44" t="s">
        <v>62</v>
      </c>
      <c r="B44">
        <v>-1.2619896180647647</v>
      </c>
      <c r="C44">
        <v>-0.12167511924304231</v>
      </c>
      <c r="D44">
        <v>-2.0840541375768487</v>
      </c>
      <c r="E44">
        <v>-0.46006457399792289</v>
      </c>
      <c r="F44">
        <v>0</v>
      </c>
      <c r="O44" s="5">
        <v>-0.76496519996243562</v>
      </c>
      <c r="P44">
        <v>1.0440659479515</v>
      </c>
      <c r="Q44">
        <v>-3.2214514852264799</v>
      </c>
      <c r="R44">
        <v>-0.33963673445049514</v>
      </c>
      <c r="S44" s="5">
        <v>2.2484151387536966</v>
      </c>
      <c r="AN44">
        <f t="shared" si="42"/>
        <v>8</v>
      </c>
      <c r="AO44" s="5">
        <v>0</v>
      </c>
      <c r="AP44">
        <v>3.2964793520083981</v>
      </c>
      <c r="AQ44">
        <v>4.4300883353298763</v>
      </c>
      <c r="AR44">
        <v>3.3839404375421696</v>
      </c>
      <c r="AS44">
        <v>0.35298254005545771</v>
      </c>
      <c r="AT44">
        <v>1.1098794205121565</v>
      </c>
      <c r="AU44">
        <v>0.39352946461561433</v>
      </c>
      <c r="AV44" s="10">
        <v>7.7082754181571751</v>
      </c>
      <c r="AW44">
        <v>2.2536567625625863</v>
      </c>
      <c r="AX44">
        <v>3.0649410788413904</v>
      </c>
      <c r="AY44">
        <v>5.5335566667872209</v>
      </c>
      <c r="AZ44">
        <v>4.8150498955695582</v>
      </c>
      <c r="BA44">
        <v>0.56430770395292207</v>
      </c>
      <c r="BB44">
        <v>6.7468184562246094</v>
      </c>
      <c r="BC44">
        <v>8.7613565091036296</v>
      </c>
      <c r="BD44">
        <v>8.2192410924753094</v>
      </c>
      <c r="BE44">
        <v>1.0453496702432901</v>
      </c>
      <c r="BF44" s="5">
        <v>3.2481918851198226</v>
      </c>
      <c r="BG44">
        <f t="shared" si="44"/>
        <v>8</v>
      </c>
      <c r="BH44" t="s">
        <v>62</v>
      </c>
      <c r="BI44">
        <f t="shared" si="43"/>
        <v>7.7082754181571751</v>
      </c>
    </row>
    <row r="45" spans="1:61">
      <c r="A45" t="s">
        <v>63</v>
      </c>
      <c r="B45">
        <v>-1.1319664452944558</v>
      </c>
      <c r="C45">
        <v>0.15341645469774917</v>
      </c>
      <c r="D45">
        <v>-0.69826556155925346</v>
      </c>
      <c r="E45">
        <v>-1.024294711919904</v>
      </c>
      <c r="F45">
        <v>-0.60920769908017158</v>
      </c>
      <c r="O45" s="5">
        <v>-0.12323465261409561</v>
      </c>
      <c r="P45">
        <v>2.0377305739960638</v>
      </c>
      <c r="Q45">
        <v>-0.64740903741327549</v>
      </c>
      <c r="R45">
        <v>-2.1667426578092979</v>
      </c>
      <c r="S45" s="5">
        <v>7.7563450304203307E-2</v>
      </c>
      <c r="AN45">
        <f t="shared" si="42"/>
        <v>9</v>
      </c>
      <c r="AO45" s="5">
        <v>0</v>
      </c>
      <c r="AP45">
        <v>4.765102815001683E-2</v>
      </c>
      <c r="AQ45">
        <v>3.2845434784594749</v>
      </c>
      <c r="AR45">
        <v>3.4066805397173106</v>
      </c>
      <c r="AS45">
        <v>0.95398923747074615</v>
      </c>
      <c r="AT45">
        <v>-1.5610807794316957</v>
      </c>
      <c r="AU45">
        <v>1.1225115922902946</v>
      </c>
      <c r="AV45">
        <v>2.2536567625625858</v>
      </c>
      <c r="AW45" s="10">
        <v>3.0763131224090761</v>
      </c>
      <c r="AX45">
        <v>2.8596605354899132</v>
      </c>
      <c r="AY45">
        <v>1.5111847058936543</v>
      </c>
      <c r="AZ45">
        <v>3.7086583025583821</v>
      </c>
      <c r="BA45">
        <v>5.2983785384204287</v>
      </c>
      <c r="BB45">
        <v>2.1192693371706417</v>
      </c>
      <c r="BC45">
        <v>4.2370617410907796</v>
      </c>
      <c r="BD45">
        <v>4.1300237408469931</v>
      </c>
      <c r="BE45">
        <v>0.18508839154993512</v>
      </c>
      <c r="BF45" s="5">
        <v>1.153778250398602</v>
      </c>
      <c r="BG45">
        <f t="shared" si="44"/>
        <v>9</v>
      </c>
      <c r="BH45" t="s">
        <v>63</v>
      </c>
      <c r="BI45">
        <f t="shared" si="43"/>
        <v>3.0763131224090761</v>
      </c>
    </row>
    <row r="46" spans="1:61">
      <c r="A46" t="s">
        <v>64</v>
      </c>
      <c r="B46">
        <v>-0.22180423590229198</v>
      </c>
      <c r="C46">
        <v>-0.44437869636589428</v>
      </c>
      <c r="D46">
        <v>-0.16113820651367383</v>
      </c>
      <c r="E46">
        <v>-1.6406076318039144</v>
      </c>
      <c r="F46">
        <v>1.0153461651336191</v>
      </c>
      <c r="O46" s="5">
        <v>4.9528384450631346</v>
      </c>
      <c r="P46">
        <v>2.3701213329668391</v>
      </c>
      <c r="Q46">
        <v>-3.0899548528074607</v>
      </c>
      <c r="R46">
        <v>-6.877563618640087</v>
      </c>
      <c r="S46" s="5">
        <v>1.8052451659034277</v>
      </c>
      <c r="AN46">
        <f t="shared" si="42"/>
        <v>10</v>
      </c>
      <c r="AO46" s="5">
        <v>0</v>
      </c>
      <c r="AP46">
        <v>4.1009713390470699</v>
      </c>
      <c r="AQ46">
        <v>1.3525196338981054</v>
      </c>
      <c r="AR46">
        <v>8.1587131856642685</v>
      </c>
      <c r="AS46">
        <v>3.0981967214306718</v>
      </c>
      <c r="AT46">
        <v>4.7475990456405546</v>
      </c>
      <c r="AU46">
        <v>-0.22868176694118997</v>
      </c>
      <c r="AV46">
        <v>3.0649410788413882</v>
      </c>
      <c r="AW46">
        <v>2.8596605354899127</v>
      </c>
      <c r="AX46" s="10">
        <v>11.462449925446016</v>
      </c>
      <c r="AY46">
        <v>2.8380963382214084</v>
      </c>
      <c r="AZ46">
        <v>10.242435560694579</v>
      </c>
      <c r="BA46">
        <v>6.1663023640473034</v>
      </c>
      <c r="BB46">
        <v>2.9622907401166021</v>
      </c>
      <c r="BC46">
        <v>10.954518220423848</v>
      </c>
      <c r="BD46">
        <v>5.5379065614364942</v>
      </c>
      <c r="BE46">
        <v>5.2354555481833804</v>
      </c>
      <c r="BF46" s="5">
        <v>3.0716209512494261</v>
      </c>
      <c r="BG46">
        <f t="shared" si="44"/>
        <v>10</v>
      </c>
      <c r="BH46" t="s">
        <v>64</v>
      </c>
      <c r="BI46">
        <f t="shared" si="43"/>
        <v>11.462449925446016</v>
      </c>
    </row>
    <row r="47" spans="1:61">
      <c r="A47" t="s">
        <v>65</v>
      </c>
      <c r="B47">
        <v>-0.7763148256580219</v>
      </c>
      <c r="C47">
        <v>-0.10580445151568912</v>
      </c>
      <c r="D47">
        <v>-1.3911598495680515</v>
      </c>
      <c r="E47">
        <v>-0.32985761909285027</v>
      </c>
      <c r="F47">
        <v>0.20306923302672381</v>
      </c>
      <c r="O47" s="5">
        <v>-0.22350890637694532</v>
      </c>
      <c r="P47">
        <v>0.73306135149723217</v>
      </c>
      <c r="Q47">
        <v>-2.4449763347667561</v>
      </c>
      <c r="R47">
        <v>-0.53301871489754904</v>
      </c>
      <c r="S47" s="5">
        <v>1.8179260965730244</v>
      </c>
      <c r="AN47">
        <f t="shared" si="42"/>
        <v>11</v>
      </c>
      <c r="AO47" s="5">
        <v>0</v>
      </c>
      <c r="AP47">
        <v>2.6984623352072079</v>
      </c>
      <c r="AQ47">
        <v>3.0624952235487539</v>
      </c>
      <c r="AR47">
        <v>2.7936183186997061</v>
      </c>
      <c r="AS47">
        <v>0.42118500517999785</v>
      </c>
      <c r="AT47">
        <v>1.3195148263328584</v>
      </c>
      <c r="AU47">
        <v>0.13868111142223788</v>
      </c>
      <c r="AV47">
        <v>5.5335566667872209</v>
      </c>
      <c r="AW47">
        <v>1.5111847058936545</v>
      </c>
      <c r="AX47">
        <v>2.8380963382214093</v>
      </c>
      <c r="AY47" s="10">
        <v>4.0422901758944709</v>
      </c>
      <c r="AZ47">
        <v>3.9452862221709726</v>
      </c>
      <c r="BA47">
        <v>0.19319932141641782</v>
      </c>
      <c r="BB47">
        <v>4.673633453528975</v>
      </c>
      <c r="BC47">
        <v>6.7289204284890669</v>
      </c>
      <c r="BD47">
        <v>5.8694479690588306</v>
      </c>
      <c r="BE47">
        <v>1.1500131243528184</v>
      </c>
      <c r="BF47" s="5">
        <v>2.508140304304411</v>
      </c>
      <c r="BG47">
        <f t="shared" si="44"/>
        <v>11</v>
      </c>
      <c r="BH47" t="s">
        <v>65</v>
      </c>
      <c r="BI47">
        <f t="shared" si="43"/>
        <v>4.0422901758944709</v>
      </c>
    </row>
    <row r="48" spans="1:61">
      <c r="A48" t="s">
        <v>66</v>
      </c>
      <c r="B48">
        <v>1.1013727575837948</v>
      </c>
      <c r="C48">
        <v>2.4017610494061428</v>
      </c>
      <c r="D48">
        <v>0.10205419745866051</v>
      </c>
      <c r="E48">
        <v>0.51214735595995209</v>
      </c>
      <c r="F48">
        <v>1.6245538642137904</v>
      </c>
      <c r="O48" s="5">
        <v>6.31684289752274</v>
      </c>
      <c r="P48">
        <v>5.6742513005222843</v>
      </c>
      <c r="Q48">
        <v>-4.859591312183178</v>
      </c>
      <c r="R48">
        <v>-7.2807254959880963</v>
      </c>
      <c r="S48" s="5">
        <v>1.4154530502036535</v>
      </c>
      <c r="AN48">
        <f t="shared" si="42"/>
        <v>12</v>
      </c>
      <c r="AO48" s="5">
        <v>0</v>
      </c>
      <c r="AP48">
        <v>10.134492907878776</v>
      </c>
      <c r="AQ48">
        <v>6.6192797052613903</v>
      </c>
      <c r="AR48">
        <v>6.6351864585130569</v>
      </c>
      <c r="AS48">
        <v>0.64265901210683718</v>
      </c>
      <c r="AT48">
        <v>3.7132861005535203</v>
      </c>
      <c r="AU48">
        <v>4.0345004967969267</v>
      </c>
      <c r="AV48">
        <v>4.8150498955695582</v>
      </c>
      <c r="AW48">
        <v>3.708658302558379</v>
      </c>
      <c r="AX48">
        <v>10.242435560694577</v>
      </c>
      <c r="AY48">
        <v>3.9452862221709717</v>
      </c>
      <c r="AZ48" s="10">
        <v>18.660128158143898</v>
      </c>
      <c r="BA48">
        <v>8.5187767345146472</v>
      </c>
      <c r="BB48">
        <v>4.4879659911674459</v>
      </c>
      <c r="BC48">
        <v>10.860589094763352</v>
      </c>
      <c r="BD48">
        <v>9.8395994698662488</v>
      </c>
      <c r="BE48">
        <v>5.8048856439761671</v>
      </c>
      <c r="BF48" s="5">
        <v>10.573264404778261</v>
      </c>
      <c r="BG48">
        <f t="shared" si="44"/>
        <v>12</v>
      </c>
      <c r="BH48" t="s">
        <v>66</v>
      </c>
      <c r="BI48">
        <f t="shared" si="43"/>
        <v>18.660128158143898</v>
      </c>
    </row>
    <row r="49" spans="1:61">
      <c r="A49" t="s">
        <v>94</v>
      </c>
      <c r="B49">
        <v>-1.4149580566180695</v>
      </c>
      <c r="C49">
        <v>0.19044801272824052</v>
      </c>
      <c r="D49">
        <v>-1.1333387191461726</v>
      </c>
      <c r="E49">
        <v>-1.9270629325950741</v>
      </c>
      <c r="F49">
        <v>-2.233761563293962</v>
      </c>
      <c r="O49" s="5">
        <v>5.959583891767263</v>
      </c>
      <c r="P49">
        <v>4.6336384836127094</v>
      </c>
      <c r="Q49">
        <v>-2.4927568436979626</v>
      </c>
      <c r="R49">
        <v>-7.5076395782340555</v>
      </c>
      <c r="S49" s="5">
        <v>-3.1235806275977929</v>
      </c>
      <c r="AN49">
        <f t="shared" si="42"/>
        <v>13</v>
      </c>
      <c r="AO49" s="5">
        <v>0</v>
      </c>
      <c r="AP49">
        <v>1.8327816396059684</v>
      </c>
      <c r="AQ49">
        <v>0.80983654774214786</v>
      </c>
      <c r="AR49">
        <v>3.5630117356480486</v>
      </c>
      <c r="AS49">
        <v>0.89049977474163367</v>
      </c>
      <c r="AT49">
        <v>-0.83951342100265736</v>
      </c>
      <c r="AU49">
        <v>3.4442187285285559</v>
      </c>
      <c r="AV49">
        <v>0.56430770395292207</v>
      </c>
      <c r="AW49">
        <v>5.2983785384204296</v>
      </c>
      <c r="AX49">
        <v>6.166302364047306</v>
      </c>
      <c r="AY49">
        <v>0.19319932141641782</v>
      </c>
      <c r="AZ49">
        <v>8.5187767345146526</v>
      </c>
      <c r="BA49" s="10">
        <v>16.720072135813432</v>
      </c>
      <c r="BB49">
        <v>6.9016524664829575</v>
      </c>
      <c r="BC49">
        <v>5.0754283807754526</v>
      </c>
      <c r="BD49">
        <v>6.4022008464176761</v>
      </c>
      <c r="BE49">
        <v>2.1062917752423633</v>
      </c>
      <c r="BF49" s="5">
        <v>2.2953203402757647</v>
      </c>
      <c r="BG49">
        <f t="shared" si="44"/>
        <v>13</v>
      </c>
      <c r="BH49" t="s">
        <v>94</v>
      </c>
      <c r="BI49">
        <f t="shared" si="43"/>
        <v>16.720072135813432</v>
      </c>
    </row>
    <row r="50" spans="1:61">
      <c r="A50" t="s">
        <v>96</v>
      </c>
      <c r="B50">
        <v>-1.5296843855330482</v>
      </c>
      <c r="C50">
        <v>-0.95753028621698633</v>
      </c>
      <c r="D50">
        <v>-3.222764130273478</v>
      </c>
      <c r="E50">
        <v>-0.89408775701483156</v>
      </c>
      <c r="F50">
        <v>-1.8276230972405143</v>
      </c>
      <c r="O50" s="5">
        <v>4.4347319232737252</v>
      </c>
      <c r="P50">
        <v>1.1493269700868047</v>
      </c>
      <c r="Q50">
        <v>-5.4027967514183652</v>
      </c>
      <c r="R50">
        <v>-2.6594694382104693</v>
      </c>
      <c r="S50" s="5">
        <v>-0.76532849168873085</v>
      </c>
      <c r="AN50">
        <f t="shared" si="42"/>
        <v>14</v>
      </c>
      <c r="AO50" s="5">
        <v>0</v>
      </c>
      <c r="AP50">
        <v>4.5923544878104119</v>
      </c>
      <c r="AQ50">
        <v>-1.04366127374298</v>
      </c>
      <c r="AR50">
        <v>0.15582540507952736</v>
      </c>
      <c r="AS50">
        <v>-0.74075263392113122</v>
      </c>
      <c r="AT50">
        <v>3.140614166060161</v>
      </c>
      <c r="AU50">
        <v>1.2159111628569346</v>
      </c>
      <c r="AV50">
        <v>6.7468184562246103</v>
      </c>
      <c r="AW50">
        <v>2.1192693371706457</v>
      </c>
      <c r="AX50">
        <v>2.9622907401166061</v>
      </c>
      <c r="AY50">
        <v>4.6736334535289767</v>
      </c>
      <c r="AZ50">
        <v>4.4879659911674459</v>
      </c>
      <c r="BA50">
        <v>6.901652466482961</v>
      </c>
      <c r="BB50" s="10">
        <v>13.304215107193961</v>
      </c>
      <c r="BC50">
        <v>7.6366604270367811</v>
      </c>
      <c r="BD50">
        <v>9.0360634958806028</v>
      </c>
      <c r="BE50">
        <v>2.119189141426931</v>
      </c>
      <c r="BF50" s="5">
        <v>2.5008337107786676</v>
      </c>
      <c r="BG50">
        <f t="shared" si="44"/>
        <v>14</v>
      </c>
      <c r="BH50" t="s">
        <v>96</v>
      </c>
      <c r="BI50">
        <f t="shared" si="43"/>
        <v>13.304215107193961</v>
      </c>
    </row>
    <row r="51" spans="1:61">
      <c r="A51" t="s">
        <v>98</v>
      </c>
      <c r="B51">
        <v>-1.4876180649308894</v>
      </c>
      <c r="C51">
        <v>-0.60837559621521242</v>
      </c>
      <c r="D51">
        <v>-1.9444010252649984</v>
      </c>
      <c r="E51">
        <v>-1.8402582959916924</v>
      </c>
      <c r="F51">
        <v>0.60920769908017147</v>
      </c>
      <c r="O51" s="5">
        <v>2.4374685116144854</v>
      </c>
      <c r="P51">
        <v>2.5064512361422944</v>
      </c>
      <c r="Q51">
        <v>-4.6768503889582949</v>
      </c>
      <c r="R51">
        <v>-5.207051248048832</v>
      </c>
      <c r="S51" s="5">
        <v>3.2625575465797159</v>
      </c>
      <c r="AN51">
        <f t="shared" si="42"/>
        <v>15</v>
      </c>
      <c r="AO51" s="5">
        <v>0</v>
      </c>
      <c r="AP51">
        <v>4.9904139971481616</v>
      </c>
      <c r="AQ51">
        <v>4.8410300275344929</v>
      </c>
      <c r="AR51">
        <v>9.1737298310384858</v>
      </c>
      <c r="AS51">
        <v>2.8155692944343107</v>
      </c>
      <c r="AT51">
        <v>3.9658472072597508</v>
      </c>
      <c r="AU51">
        <v>-6.4406647506080938E-2</v>
      </c>
      <c r="AV51">
        <v>8.7613565091036278</v>
      </c>
      <c r="AW51">
        <v>4.2370617410907778</v>
      </c>
      <c r="AX51">
        <v>10.954518220423846</v>
      </c>
      <c r="AY51">
        <v>6.728920428489066</v>
      </c>
      <c r="AZ51">
        <v>10.860589094763355</v>
      </c>
      <c r="BA51">
        <v>5.0754283807754472</v>
      </c>
      <c r="BB51">
        <v>7.6366604270367731</v>
      </c>
      <c r="BC51" s="10">
        <v>15.512681168495412</v>
      </c>
      <c r="BD51">
        <v>10.87935007712743</v>
      </c>
      <c r="BE51">
        <v>4.3994486453461183</v>
      </c>
      <c r="BF51" s="5">
        <v>4.3502707120073696</v>
      </c>
      <c r="BG51">
        <f t="shared" si="44"/>
        <v>15</v>
      </c>
      <c r="BH51" t="s">
        <v>98</v>
      </c>
      <c r="BI51">
        <f t="shared" si="43"/>
        <v>15.512681168495412</v>
      </c>
    </row>
    <row r="52" spans="1:61">
      <c r="A52" t="s">
        <v>100</v>
      </c>
      <c r="B52">
        <v>-1.3499464702329149</v>
      </c>
      <c r="C52">
        <v>0.50786136727530784</v>
      </c>
      <c r="D52">
        <v>-2.2774199853932577</v>
      </c>
      <c r="E52">
        <v>-0.68575662916671543</v>
      </c>
      <c r="F52">
        <v>-0.40613846605344767</v>
      </c>
      <c r="O52" s="5">
        <v>1.7286290401951803</v>
      </c>
      <c r="P52">
        <v>3.2609741423779623</v>
      </c>
      <c r="Q52">
        <v>-4.4717237806122894</v>
      </c>
      <c r="R52">
        <v>-3.2130662710623117</v>
      </c>
      <c r="S52" s="5">
        <v>1.3576499273210125</v>
      </c>
      <c r="AN52">
        <f t="shared" si="42"/>
        <v>16</v>
      </c>
      <c r="AO52" s="5">
        <v>0</v>
      </c>
      <c r="AP52">
        <v>5.3696893018287666</v>
      </c>
      <c r="AQ52">
        <v>5.7471766911854836</v>
      </c>
      <c r="AR52">
        <v>4.7229943501294187</v>
      </c>
      <c r="AS52">
        <v>0.36502344588179303</v>
      </c>
      <c r="AT52">
        <v>1.0542941456001289</v>
      </c>
      <c r="AU52">
        <v>2.252783335088874</v>
      </c>
      <c r="AV52">
        <v>8.2192410924753148</v>
      </c>
      <c r="AW52">
        <v>4.1300237408469975</v>
      </c>
      <c r="AX52">
        <v>5.537906561436496</v>
      </c>
      <c r="AY52">
        <v>5.8694479690588333</v>
      </c>
      <c r="AZ52">
        <v>9.839599469866247</v>
      </c>
      <c r="BA52">
        <v>6.4022008464176832</v>
      </c>
      <c r="BB52">
        <v>9.0360634958806081</v>
      </c>
      <c r="BC52">
        <v>10.879350077127437</v>
      </c>
      <c r="BD52" s="14">
        <v>11.158546858981852</v>
      </c>
      <c r="BE52">
        <v>2.2268208220017272</v>
      </c>
      <c r="BF52" s="5">
        <v>5.6755849825267752</v>
      </c>
      <c r="BG52">
        <f t="shared" si="44"/>
        <v>16</v>
      </c>
      <c r="BH52" t="s">
        <v>100</v>
      </c>
      <c r="BI52">
        <f t="shared" si="43"/>
        <v>11.158546858981852</v>
      </c>
    </row>
    <row r="53" spans="1:61">
      <c r="A53" t="s">
        <v>102</v>
      </c>
      <c r="B53">
        <v>0.67688534059837391</v>
      </c>
      <c r="C53">
        <v>3.1741335454706809E-2</v>
      </c>
      <c r="D53">
        <v>0.10205419745866051</v>
      </c>
      <c r="E53">
        <v>-9.5485100263720035E-2</v>
      </c>
      <c r="F53">
        <v>0.81227693210689522</v>
      </c>
      <c r="O53" s="5">
        <v>4.1131197730848514</v>
      </c>
      <c r="P53">
        <v>0.93105100219043191</v>
      </c>
      <c r="Q53">
        <v>-2.2984323646748748</v>
      </c>
      <c r="R53">
        <v>-3.3892902693089662</v>
      </c>
      <c r="S53" s="5">
        <v>0.62110976297812592</v>
      </c>
      <c r="AN53">
        <f t="shared" si="42"/>
        <v>17</v>
      </c>
      <c r="AO53" s="5">
        <v>0</v>
      </c>
      <c r="AP53">
        <v>3.9215423423731171</v>
      </c>
      <c r="AQ53">
        <v>-0.76733401260927703</v>
      </c>
      <c r="AR53">
        <v>2.377310746193344</v>
      </c>
      <c r="AS53">
        <v>0.73794719382725893</v>
      </c>
      <c r="AT53">
        <v>3.9769071688287285</v>
      </c>
      <c r="AU53">
        <v>0.13191965965525596</v>
      </c>
      <c r="AV53">
        <v>1.0453496702432903</v>
      </c>
      <c r="AW53">
        <v>0.18508839154993539</v>
      </c>
      <c r="AX53">
        <v>5.2354555481833795</v>
      </c>
      <c r="AY53">
        <v>1.1500131243528182</v>
      </c>
      <c r="AZ53">
        <v>5.8048856439761662</v>
      </c>
      <c r="BA53">
        <v>2.1062917752423629</v>
      </c>
      <c r="BB53">
        <v>2.1191891414269315</v>
      </c>
      <c r="BC53">
        <v>4.3994486453461175</v>
      </c>
      <c r="BD53">
        <v>2.2268208220017285</v>
      </c>
      <c r="BE53" s="14">
        <v>3.4072384642838385</v>
      </c>
      <c r="BF53" s="5">
        <v>2.6065872733182829</v>
      </c>
      <c r="BG53">
        <f t="shared" si="44"/>
        <v>17</v>
      </c>
      <c r="BH53" s="5" t="s">
        <v>102</v>
      </c>
      <c r="BI53">
        <f t="shared" si="43"/>
        <v>3.4072384642838385</v>
      </c>
    </row>
    <row r="54" spans="1:61" s="5" customFormat="1">
      <c r="A54" s="5" t="s">
        <v>151</v>
      </c>
      <c r="B54" s="5">
        <v>1.2008022426434428</v>
      </c>
      <c r="C54" s="5">
        <v>2.1478303657684892</v>
      </c>
      <c r="D54" s="5">
        <v>0.10205419745866051</v>
      </c>
      <c r="E54" s="5">
        <v>1.4322765039557983</v>
      </c>
      <c r="F54" s="5">
        <v>1.2184153981603429</v>
      </c>
      <c r="O54" s="5">
        <v>2.7279449783030518</v>
      </c>
      <c r="P54" s="5">
        <v>3.1335826423964575</v>
      </c>
      <c r="Q54" s="5">
        <v>-2.8991190928293227</v>
      </c>
      <c r="R54" s="5">
        <v>-2.2392248513517643</v>
      </c>
      <c r="S54" s="5">
        <v>0.91430870836591804</v>
      </c>
      <c r="AN54" s="5">
        <f t="shared" si="42"/>
        <v>18</v>
      </c>
      <c r="AO54" s="5">
        <v>0</v>
      </c>
      <c r="AP54" s="5">
        <v>7.0976317617681355</v>
      </c>
      <c r="AQ54" s="5">
        <v>4.7957993708042332</v>
      </c>
      <c r="AR54" s="5">
        <v>1.5394937737823737</v>
      </c>
      <c r="AS54" s="5">
        <v>-1.0157561573717839</v>
      </c>
      <c r="AT54" s="5">
        <v>1.6577517122463556</v>
      </c>
      <c r="AU54" s="5">
        <v>3.0654918838384844</v>
      </c>
      <c r="AV54" s="5">
        <v>3.2481918851198239</v>
      </c>
      <c r="AW54" s="5">
        <v>1.1537782503986034</v>
      </c>
      <c r="AX54" s="5">
        <v>3.0716209512494288</v>
      </c>
      <c r="AY54" s="5">
        <v>2.5081403043044106</v>
      </c>
      <c r="AZ54" s="5">
        <v>10.573264404778259</v>
      </c>
      <c r="BA54" s="5">
        <v>2.2953203402757687</v>
      </c>
      <c r="BB54" s="5">
        <v>2.5008337107786733</v>
      </c>
      <c r="BC54" s="5">
        <v>4.3502707120073714</v>
      </c>
      <c r="BD54" s="5">
        <v>5.6755849825267797</v>
      </c>
      <c r="BE54" s="5">
        <v>2.6065872733182838</v>
      </c>
      <c r="BF54" s="14">
        <v>7.6170777956627003</v>
      </c>
      <c r="BG54">
        <f t="shared" si="44"/>
        <v>18</v>
      </c>
      <c r="BH54" t="s">
        <v>151</v>
      </c>
      <c r="BI54">
        <f t="shared" si="43"/>
        <v>7.6170777956627003</v>
      </c>
    </row>
    <row r="55" spans="1:61">
      <c r="AN55" t="s">
        <v>71</v>
      </c>
      <c r="AO55" s="5" t="s">
        <v>71</v>
      </c>
    </row>
    <row r="57" spans="1:61">
      <c r="A57" t="s">
        <v>82</v>
      </c>
      <c r="AO57" s="5" t="s">
        <v>398</v>
      </c>
    </row>
    <row r="58" spans="1:61">
      <c r="B58" t="s">
        <v>48</v>
      </c>
      <c r="C58" t="s">
        <v>51</v>
      </c>
      <c r="D58" t="s">
        <v>54</v>
      </c>
      <c r="E58" t="s">
        <v>67</v>
      </c>
      <c r="F58" t="s">
        <v>50</v>
      </c>
      <c r="BI58" t="s">
        <v>398</v>
      </c>
    </row>
    <row r="59" spans="1:61" s="5" customFormat="1">
      <c r="A59" s="5" t="s">
        <v>80</v>
      </c>
      <c r="B59" s="5">
        <v>-1.4455517443287307</v>
      </c>
      <c r="C59" s="5">
        <v>-1.4336503180375879</v>
      </c>
      <c r="D59" s="5">
        <v>0.19336584781640831</v>
      </c>
      <c r="E59" s="5">
        <v>-1.3454718673524166</v>
      </c>
      <c r="F59" s="5">
        <v>-1.2184153981603429</v>
      </c>
      <c r="H59" s="5">
        <v>7.48782356435437</v>
      </c>
      <c r="I59" s="5">
        <v>1.3465753778528724</v>
      </c>
      <c r="J59" s="5">
        <v>-3.1501534945213336</v>
      </c>
      <c r="K59" s="5">
        <v>-4.9630961056663043</v>
      </c>
      <c r="L59" s="5">
        <v>-1.4163096703069014</v>
      </c>
      <c r="O59" s="5">
        <f t="array" ref="O59:S76">MMULT(B59:F76,H59:L63)</f>
        <v>-4.9603270386128511</v>
      </c>
      <c r="P59" s="5">
        <v>-2.2043744313850939</v>
      </c>
      <c r="Q59" s="5">
        <v>4.077694918366995</v>
      </c>
      <c r="R59" s="5">
        <v>2.883162945612959</v>
      </c>
      <c r="S59" s="5">
        <v>-0.78156433035466555</v>
      </c>
      <c r="U59" s="5" t="s">
        <v>80</v>
      </c>
      <c r="V59" s="5" t="s">
        <v>82</v>
      </c>
      <c r="W59" s="5" t="s">
        <v>57</v>
      </c>
      <c r="X59" s="5" t="s">
        <v>58</v>
      </c>
      <c r="Y59" s="5" t="s">
        <v>59</v>
      </c>
      <c r="Z59" s="5" t="s">
        <v>60</v>
      </c>
      <c r="AA59" s="5" t="s">
        <v>153</v>
      </c>
      <c r="AB59" s="5" t="s">
        <v>62</v>
      </c>
      <c r="AC59" s="5" t="s">
        <v>63</v>
      </c>
      <c r="AD59" s="5" t="s">
        <v>64</v>
      </c>
      <c r="AE59" s="5" t="s">
        <v>65</v>
      </c>
      <c r="AF59" s="5" t="s">
        <v>66</v>
      </c>
      <c r="AG59" s="5" t="s">
        <v>94</v>
      </c>
      <c r="AH59" s="5" t="s">
        <v>96</v>
      </c>
      <c r="AI59" s="5" t="s">
        <v>98</v>
      </c>
      <c r="AJ59" s="5" t="s">
        <v>100</v>
      </c>
      <c r="AK59" s="5" t="s">
        <v>102</v>
      </c>
      <c r="AL59" s="5" t="s">
        <v>151</v>
      </c>
      <c r="AO59" s="69">
        <f t="array" ref="AO59:BF76">MMULT(O59:S76,U60:AL64)</f>
        <v>8.1922538252054746</v>
      </c>
      <c r="AP59" s="5">
        <v>0</v>
      </c>
      <c r="AQ59" s="5">
        <v>6.4888944755828586</v>
      </c>
      <c r="AR59" s="5">
        <v>7.3967524877997768</v>
      </c>
      <c r="AS59" s="5">
        <v>9.2168087189465311</v>
      </c>
      <c r="AT59" s="5">
        <v>3.7886160742776847</v>
      </c>
      <c r="AU59" s="5">
        <v>5.9863317489397732</v>
      </c>
      <c r="AV59" s="5">
        <v>4.8957744731970783</v>
      </c>
      <c r="AW59" s="5">
        <v>8.1446027970554589</v>
      </c>
      <c r="AX59" s="5">
        <v>4.0912824861584065</v>
      </c>
      <c r="AY59" s="5">
        <v>5.4937914899982667</v>
      </c>
      <c r="AZ59" s="5">
        <v>-1.942239082673302</v>
      </c>
      <c r="BA59" s="5">
        <v>6.3594721855995058</v>
      </c>
      <c r="BB59" s="5">
        <v>3.599899337395061</v>
      </c>
      <c r="BC59" s="5">
        <v>3.2018398280573148</v>
      </c>
      <c r="BD59" s="5">
        <v>2.8225645233767072</v>
      </c>
      <c r="BE59" s="5">
        <v>4.2707114828323558</v>
      </c>
      <c r="BF59" s="5">
        <v>1.0946220634373343</v>
      </c>
      <c r="BG59" s="5">
        <v>1</v>
      </c>
      <c r="BH59" s="5" t="s">
        <v>80</v>
      </c>
      <c r="BI59">
        <f>INDEX(AO59:BF76,1,BG59)</f>
        <v>8.1922538252054746</v>
      </c>
    </row>
    <row r="60" spans="1:61">
      <c r="A60" t="s">
        <v>82</v>
      </c>
      <c r="B60">
        <v>0</v>
      </c>
      <c r="C60">
        <v>0</v>
      </c>
      <c r="D60">
        <v>0</v>
      </c>
      <c r="E60">
        <v>0</v>
      </c>
      <c r="F60">
        <v>0</v>
      </c>
      <c r="H60">
        <v>1.3465753778528724</v>
      </c>
      <c r="I60">
        <v>2.4364933112390665</v>
      </c>
      <c r="J60">
        <v>-0.94328622773352067</v>
      </c>
      <c r="K60">
        <v>-2.3345225948670816</v>
      </c>
      <c r="L60">
        <v>-0.22702785271694198</v>
      </c>
      <c r="O60" s="5">
        <v>0</v>
      </c>
      <c r="P60">
        <v>0</v>
      </c>
      <c r="Q60">
        <v>0</v>
      </c>
      <c r="R60">
        <v>0</v>
      </c>
      <c r="S60" s="5">
        <v>0</v>
      </c>
      <c r="U60" s="5">
        <v>-1.4455517443287307</v>
      </c>
      <c r="V60">
        <v>0</v>
      </c>
      <c r="W60">
        <v>-1.9579960134823018</v>
      </c>
      <c r="X60">
        <v>-2.409252907214551</v>
      </c>
      <c r="Y60">
        <v>-1.9426991696269713</v>
      </c>
      <c r="Z60">
        <v>-0.4397842608407514</v>
      </c>
      <c r="AA60">
        <v>-1.1587359220412843</v>
      </c>
      <c r="AB60">
        <v>-2.7075413623934956</v>
      </c>
      <c r="AC60">
        <v>-2.5775181896231865</v>
      </c>
      <c r="AD60">
        <v>-1.6673559802310227</v>
      </c>
      <c r="AE60">
        <v>-2.2218665699867524</v>
      </c>
      <c r="AF60">
        <v>-0.34417898674493586</v>
      </c>
      <c r="AG60">
        <v>-2.8605098009468</v>
      </c>
      <c r="AH60">
        <v>-2.9752361298617789</v>
      </c>
      <c r="AI60">
        <v>-2.9331698092596201</v>
      </c>
      <c r="AJ60">
        <v>-2.7954982145616456</v>
      </c>
      <c r="AK60">
        <v>-0.76866640373035677</v>
      </c>
      <c r="AL60" s="5">
        <v>-0.24474950168528786</v>
      </c>
      <c r="AO60" s="5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 s="5">
        <v>0</v>
      </c>
      <c r="BG60">
        <v>2</v>
      </c>
      <c r="BH60" t="s">
        <v>82</v>
      </c>
      <c r="BI60">
        <f>INDEX(AO60:BF77,1,BG60)</f>
        <v>0</v>
      </c>
    </row>
    <row r="61" spans="1:61">
      <c r="A61" t="s">
        <v>57</v>
      </c>
      <c r="B61">
        <v>-1.9579960134823018</v>
      </c>
      <c r="C61">
        <v>0.44966891894167871</v>
      </c>
      <c r="D61">
        <v>8.0569103256836971E-2</v>
      </c>
      <c r="E61">
        <v>-0.99825332093888974</v>
      </c>
      <c r="F61">
        <v>-0.40613846605344772</v>
      </c>
      <c r="H61">
        <v>-3.1501534945213336</v>
      </c>
      <c r="I61">
        <v>-0.94328622773352089</v>
      </c>
      <c r="J61">
        <v>3.0502761853737885</v>
      </c>
      <c r="K61">
        <v>2.0752440069132065</v>
      </c>
      <c r="L61">
        <v>-0.3069606869438114</v>
      </c>
      <c r="O61" s="5">
        <v>-8.77977562983172</v>
      </c>
      <c r="P61">
        <v>0.80567604308794483</v>
      </c>
      <c r="Q61">
        <v>4.0426288236682941</v>
      </c>
      <c r="R61">
        <v>3.093671487957864</v>
      </c>
      <c r="S61" s="5">
        <v>1.3681099106773389</v>
      </c>
      <c r="U61" s="5">
        <v>-1.4336503180375879</v>
      </c>
      <c r="V61">
        <v>0</v>
      </c>
      <c r="W61">
        <v>0.44966891894167871</v>
      </c>
      <c r="X61">
        <v>-1.6928712242510262</v>
      </c>
      <c r="Y61">
        <v>-2.0367356916770158</v>
      </c>
      <c r="Z61">
        <v>-2.0790574722832913</v>
      </c>
      <c r="AA61">
        <v>-0.21160890303137836</v>
      </c>
      <c r="AB61">
        <v>-1.5553254372806302</v>
      </c>
      <c r="AC61">
        <v>-1.2802338633398387</v>
      </c>
      <c r="AD61">
        <v>-1.8780290144034821</v>
      </c>
      <c r="AE61">
        <v>-1.539454769553277</v>
      </c>
      <c r="AF61">
        <v>0.96811073136855486</v>
      </c>
      <c r="AG61">
        <v>-1.2432023053093473</v>
      </c>
      <c r="AH61">
        <v>-2.3911806042545742</v>
      </c>
      <c r="AI61">
        <v>-2.0420259142528003</v>
      </c>
      <c r="AJ61">
        <v>-0.92578895076228007</v>
      </c>
      <c r="AK61">
        <v>-1.401908982582881</v>
      </c>
      <c r="AL61" s="5">
        <v>0.71418004773090127</v>
      </c>
      <c r="AO61" s="5">
        <v>6.4888944755828559</v>
      </c>
      <c r="AP61">
        <v>0</v>
      </c>
      <c r="AQ61" s="69">
        <v>14.234854239652428</v>
      </c>
      <c r="AR61">
        <v>9.9912149806291346</v>
      </c>
      <c r="AS61">
        <v>7.8231083016334342</v>
      </c>
      <c r="AT61">
        <v>-1.4872924301003143</v>
      </c>
      <c r="AU61">
        <v>6.5572795752646567</v>
      </c>
      <c r="AV61">
        <v>7.6225034589043394</v>
      </c>
      <c r="AW61">
        <v>9.7257869258923186</v>
      </c>
      <c r="AX61">
        <v>3.7404427704338934</v>
      </c>
      <c r="AY61">
        <v>6.8529273639244028</v>
      </c>
      <c r="AZ61">
        <v>2.9736812729654694</v>
      </c>
      <c r="BA61">
        <v>5.4659493837190354</v>
      </c>
      <c r="BB61">
        <v>0.85287871402946536</v>
      </c>
      <c r="BC61">
        <v>6.3395105059691943</v>
      </c>
      <c r="BD61">
        <v>6.8663818649395711</v>
      </c>
      <c r="BE61">
        <v>1.8000181206004604</v>
      </c>
      <c r="BF61" s="5">
        <v>4.187062084618951</v>
      </c>
      <c r="BG61">
        <v>3</v>
      </c>
      <c r="BH61" t="s">
        <v>57</v>
      </c>
      <c r="BI61">
        <f t="shared" ref="BI61:BI76" si="45">INDEX(AO61:BF78,1,BG61)</f>
        <v>14.234854239652428</v>
      </c>
    </row>
    <row r="62" spans="1:61">
      <c r="A62" t="s">
        <v>58</v>
      </c>
      <c r="B62">
        <v>-2.409252907214551</v>
      </c>
      <c r="C62">
        <v>-1.6928712242510262</v>
      </c>
      <c r="D62">
        <v>3.2227641302734478E-2</v>
      </c>
      <c r="E62">
        <v>-3.0294818174580218</v>
      </c>
      <c r="F62">
        <v>-0.40613846605344772</v>
      </c>
      <c r="H62">
        <v>-4.9630961056663043</v>
      </c>
      <c r="I62">
        <v>-2.3345225948670816</v>
      </c>
      <c r="J62">
        <v>2.0752440069132061</v>
      </c>
      <c r="K62">
        <v>5.5690985441700311</v>
      </c>
      <c r="L62">
        <v>0.44841377395161464</v>
      </c>
      <c r="O62" s="5">
        <v>-4.8103341690845651</v>
      </c>
      <c r="P62">
        <v>-0.23471145129687554</v>
      </c>
      <c r="Q62">
        <v>3.1224363395882615</v>
      </c>
      <c r="R62">
        <v>-1.0773207974584673</v>
      </c>
      <c r="S62" s="5">
        <v>1.5976537936189579</v>
      </c>
      <c r="U62" s="5">
        <v>0.19336584781640831</v>
      </c>
      <c r="V62">
        <v>0</v>
      </c>
      <c r="W62">
        <v>8.0569103256836971E-2</v>
      </c>
      <c r="X62">
        <v>3.2227641302734478E-2</v>
      </c>
      <c r="Y62">
        <v>0.25244985687142185</v>
      </c>
      <c r="Z62">
        <v>9.668292390820421E-2</v>
      </c>
      <c r="AA62">
        <v>0.19336584781640831</v>
      </c>
      <c r="AB62">
        <v>-1.8906882897604405</v>
      </c>
      <c r="AC62">
        <v>-0.50489971374284515</v>
      </c>
      <c r="AD62">
        <v>3.2227641302734478E-2</v>
      </c>
      <c r="AE62">
        <v>-1.1977940017516433</v>
      </c>
      <c r="AF62">
        <v>0.29542004527506882</v>
      </c>
      <c r="AG62">
        <v>-0.93997287132976426</v>
      </c>
      <c r="AH62">
        <v>-3.0293982824570698</v>
      </c>
      <c r="AI62">
        <v>-1.7510351774485899</v>
      </c>
      <c r="AJ62">
        <v>-2.0840541375768495</v>
      </c>
      <c r="AK62">
        <v>0.29542004527506882</v>
      </c>
      <c r="AL62" s="5">
        <v>0.29542004527506882</v>
      </c>
      <c r="AO62" s="5">
        <v>7.3967524877997777</v>
      </c>
      <c r="AP62">
        <v>0</v>
      </c>
      <c r="AQ62">
        <v>9.9912149806291417</v>
      </c>
      <c r="AR62" s="69">
        <v>14.702131708230958</v>
      </c>
      <c r="AS62">
        <v>11.504756585308108</v>
      </c>
      <c r="AT62">
        <v>3.8995216067472085</v>
      </c>
      <c r="AU62">
        <v>4.751196010742424</v>
      </c>
      <c r="AV62">
        <v>7.484213573333558</v>
      </c>
      <c r="AW62">
        <v>10.755781999367077</v>
      </c>
      <c r="AX62">
        <v>11.454494334416976</v>
      </c>
      <c r="AY62">
        <v>7.4919084712922803</v>
      </c>
      <c r="AZ62">
        <v>3.8974460384340524</v>
      </c>
      <c r="BA62">
        <v>9.1269825838418601</v>
      </c>
      <c r="BB62">
        <v>2.9602234050688976</v>
      </c>
      <c r="BC62">
        <v>11.58006832169011</v>
      </c>
      <c r="BD62">
        <v>6.7500575361004298</v>
      </c>
      <c r="BE62">
        <v>5.8525208916200011</v>
      </c>
      <c r="BF62" s="5">
        <v>1.8386144998140057</v>
      </c>
      <c r="BG62">
        <v>4</v>
      </c>
      <c r="BH62" t="s">
        <v>58</v>
      </c>
      <c r="BI62">
        <f t="shared" si="45"/>
        <v>14.702131708230958</v>
      </c>
    </row>
    <row r="63" spans="1:61">
      <c r="A63" t="s">
        <v>59</v>
      </c>
      <c r="B63">
        <v>-1.9426991696269713</v>
      </c>
      <c r="C63">
        <v>-2.0367356916770158</v>
      </c>
      <c r="D63">
        <v>0.25244985687142185</v>
      </c>
      <c r="E63">
        <v>-2.3350447246309685</v>
      </c>
      <c r="F63">
        <v>-1.0153461651336191</v>
      </c>
      <c r="H63">
        <v>-1.4163096703069014</v>
      </c>
      <c r="I63">
        <v>-0.22702785271694204</v>
      </c>
      <c r="J63">
        <v>-0.30696068694381135</v>
      </c>
      <c r="K63">
        <v>0.44841377395161469</v>
      </c>
      <c r="L63">
        <v>2.0450397873559725</v>
      </c>
      <c r="O63" s="5">
        <v>-5.0573665814454518</v>
      </c>
      <c r="P63">
        <v>-2.1348897017970883</v>
      </c>
      <c r="Q63">
        <v>4.276950877582717</v>
      </c>
      <c r="R63">
        <v>1.4611138454784238</v>
      </c>
      <c r="S63" s="5">
        <v>1.2877646633996598E-2</v>
      </c>
      <c r="U63" s="5">
        <v>-1.3454718673524166</v>
      </c>
      <c r="V63">
        <v>0</v>
      </c>
      <c r="W63">
        <v>-0.99825332093888974</v>
      </c>
      <c r="X63">
        <v>-3.0294818174580218</v>
      </c>
      <c r="Y63">
        <v>-2.3350447246309685</v>
      </c>
      <c r="Z63">
        <v>-1.2239453761076824</v>
      </c>
      <c r="AA63">
        <v>-0.73783941112874474</v>
      </c>
      <c r="AB63">
        <v>-1.8055364413503394</v>
      </c>
      <c r="AC63">
        <v>-2.3697665792723206</v>
      </c>
      <c r="AD63">
        <v>-2.9860794991563311</v>
      </c>
      <c r="AE63">
        <v>-1.6753294864452668</v>
      </c>
      <c r="AF63">
        <v>-0.83332451139246455</v>
      </c>
      <c r="AG63">
        <v>-3.2725347999474907</v>
      </c>
      <c r="AH63">
        <v>-2.2395596243672484</v>
      </c>
      <c r="AI63">
        <v>-3.1857301633441093</v>
      </c>
      <c r="AJ63">
        <v>-2.0312284965191321</v>
      </c>
      <c r="AK63">
        <v>-1.4409569676161367</v>
      </c>
      <c r="AL63" s="5">
        <v>8.6804636603381669E-2</v>
      </c>
      <c r="AO63" s="5">
        <v>9.2168087189465293</v>
      </c>
      <c r="AP63">
        <v>0</v>
      </c>
      <c r="AQ63">
        <v>7.8231083016334351</v>
      </c>
      <c r="AR63">
        <v>11.504756585308103</v>
      </c>
      <c r="AS63" s="10">
        <v>11.828022102513527</v>
      </c>
      <c r="AT63">
        <v>5.2852781381346601</v>
      </c>
      <c r="AU63">
        <v>6.0425574731392153</v>
      </c>
      <c r="AV63">
        <v>6.2733119069935892</v>
      </c>
      <c r="AW63">
        <v>10.123146928267259</v>
      </c>
      <c r="AX63">
        <v>8.2140341013301299</v>
      </c>
      <c r="AY63">
        <v>6.9395313889193169</v>
      </c>
      <c r="AZ63">
        <v>-0.27502517682541072</v>
      </c>
      <c r="BA63">
        <v>8.2745268540821932</v>
      </c>
      <c r="BB63">
        <v>3.8837015972149809</v>
      </c>
      <c r="BC63">
        <v>7.0419640162326811</v>
      </c>
      <c r="BD63">
        <v>4.2121428629995528</v>
      </c>
      <c r="BE63">
        <v>6.0332135704006697</v>
      </c>
      <c r="BF63" s="5">
        <v>1.1034207998066039</v>
      </c>
      <c r="BG63">
        <v>5</v>
      </c>
      <c r="BH63" t="s">
        <v>59</v>
      </c>
      <c r="BI63">
        <f t="shared" si="45"/>
        <v>11.828022102513527</v>
      </c>
    </row>
    <row r="64" spans="1:61">
      <c r="A64" t="s">
        <v>60</v>
      </c>
      <c r="B64">
        <v>-0.4397842608407514</v>
      </c>
      <c r="C64">
        <v>-2.0790574722832913</v>
      </c>
      <c r="D64">
        <v>9.668292390820421E-2</v>
      </c>
      <c r="E64">
        <v>-1.2239453761076824</v>
      </c>
      <c r="F64">
        <v>-0.20306923302672386</v>
      </c>
      <c r="O64" s="5">
        <v>-3.5033155297354346E-2</v>
      </c>
      <c r="P64">
        <v>-2.8455814453614323</v>
      </c>
      <c r="Q64">
        <v>1.1637927914342081</v>
      </c>
      <c r="R64">
        <v>0.3296074024160901</v>
      </c>
      <c r="S64" s="5">
        <v>0.10107817200793284</v>
      </c>
      <c r="U64" s="5">
        <v>-1.2184153981603429</v>
      </c>
      <c r="V64">
        <v>0</v>
      </c>
      <c r="W64">
        <v>-0.40613846605344772</v>
      </c>
      <c r="X64">
        <v>-0.40613846605344772</v>
      </c>
      <c r="Y64">
        <v>-1.0153461651336191</v>
      </c>
      <c r="Z64">
        <v>-0.20306923302672386</v>
      </c>
      <c r="AA64">
        <v>-1.4214846311870668</v>
      </c>
      <c r="AB64">
        <v>-1.2184153981603429</v>
      </c>
      <c r="AC64">
        <v>-1.8276230972405145</v>
      </c>
      <c r="AD64">
        <v>-0.20306923302672386</v>
      </c>
      <c r="AE64">
        <v>-1.0153461651336191</v>
      </c>
      <c r="AF64">
        <v>0.4061384660534475</v>
      </c>
      <c r="AG64">
        <v>-3.4521769614543052</v>
      </c>
      <c r="AH64">
        <v>-3.0460384954008575</v>
      </c>
      <c r="AI64">
        <v>-0.60920769908017147</v>
      </c>
      <c r="AJ64">
        <v>-1.6245538642137907</v>
      </c>
      <c r="AK64">
        <v>-0.40613846605344772</v>
      </c>
      <c r="AL64" s="5">
        <v>0</v>
      </c>
      <c r="AO64" s="5">
        <v>3.7886160742776855</v>
      </c>
      <c r="AP64">
        <v>0</v>
      </c>
      <c r="AQ64">
        <v>-1.4872924301003148</v>
      </c>
      <c r="AR64">
        <v>3.8995216067472098</v>
      </c>
      <c r="AS64">
        <v>5.2852781381346619</v>
      </c>
      <c r="AT64" s="10">
        <v>5.6201059641924598</v>
      </c>
      <c r="AU64">
        <v>0.48090392368304985</v>
      </c>
      <c r="AV64">
        <v>1.6020161427814452</v>
      </c>
      <c r="AW64">
        <v>2.1798842666959737</v>
      </c>
      <c r="AX64">
        <v>4.4352437808711711</v>
      </c>
      <c r="AY64">
        <v>2.4096685654033374</v>
      </c>
      <c r="AZ64">
        <v>-2.6325907330475715</v>
      </c>
      <c r="BA64">
        <v>1.1163210136690638</v>
      </c>
      <c r="BB64">
        <v>2.3368757525274364</v>
      </c>
      <c r="BC64">
        <v>2.7640492843892779</v>
      </c>
      <c r="BD64">
        <v>-0.5267790819509498</v>
      </c>
      <c r="BE64">
        <v>3.843980900733297</v>
      </c>
      <c r="BF64" s="5">
        <v>-1.6512639752440978</v>
      </c>
      <c r="BG64">
        <v>6</v>
      </c>
      <c r="BH64" t="s">
        <v>60</v>
      </c>
      <c r="BI64">
        <f t="shared" si="45"/>
        <v>5.6201059641924598</v>
      </c>
    </row>
    <row r="65" spans="1:61">
      <c r="A65" t="s">
        <v>153</v>
      </c>
      <c r="B65">
        <v>-1.1587359220412843</v>
      </c>
      <c r="C65">
        <v>-0.21160890303137836</v>
      </c>
      <c r="D65">
        <v>0.19336584781640831</v>
      </c>
      <c r="E65">
        <v>-0.73783941112874474</v>
      </c>
      <c r="F65">
        <v>-1.4214846311870668</v>
      </c>
      <c r="O65" s="5">
        <v>-3.8952592443779923</v>
      </c>
      <c r="P65">
        <v>-0.21308889989625163</v>
      </c>
      <c r="Q65">
        <v>3.344766101460007</v>
      </c>
      <c r="R65">
        <v>1.8996911459700578</v>
      </c>
      <c r="S65" s="5">
        <v>-1.6080356896942005</v>
      </c>
      <c r="AO65" s="5">
        <v>5.9863317489397732</v>
      </c>
      <c r="AP65">
        <v>0</v>
      </c>
      <c r="AQ65">
        <v>6.5572795752646567</v>
      </c>
      <c r="AR65">
        <v>4.7511960107424214</v>
      </c>
      <c r="AS65">
        <v>6.0425574731392162</v>
      </c>
      <c r="AT65">
        <v>0.48090392368304935</v>
      </c>
      <c r="AU65" s="10">
        <v>6.0895628762673386</v>
      </c>
      <c r="AV65">
        <v>3.0833818615469921</v>
      </c>
      <c r="AW65">
        <v>7.0611923130800527</v>
      </c>
      <c r="AX65">
        <v>1.656678642951511</v>
      </c>
      <c r="AY65">
        <v>3.4265505251548021</v>
      </c>
      <c r="AZ65">
        <v>-0.11366066214207804</v>
      </c>
      <c r="BA65">
        <v>7.5977688378623629</v>
      </c>
      <c r="BB65">
        <v>2.6098884239862947</v>
      </c>
      <c r="BC65">
        <v>0.93151110428553185</v>
      </c>
      <c r="BD65">
        <v>2.8694257821998796</v>
      </c>
      <c r="BE65">
        <v>2.19670906622191</v>
      </c>
      <c r="BF65" s="5">
        <v>1.9541918710101176</v>
      </c>
      <c r="BG65">
        <v>7</v>
      </c>
      <c r="BH65" t="s">
        <v>153</v>
      </c>
      <c r="BI65">
        <f t="shared" si="45"/>
        <v>6.0895628762673386</v>
      </c>
    </row>
    <row r="66" spans="1:61">
      <c r="A66" t="s">
        <v>62</v>
      </c>
      <c r="B66">
        <v>-2.7075413623934956</v>
      </c>
      <c r="C66">
        <v>-1.5553254372806302</v>
      </c>
      <c r="D66">
        <v>-1.8906882897604405</v>
      </c>
      <c r="E66">
        <v>-1.8055364413503394</v>
      </c>
      <c r="F66">
        <v>-1.2184153981603429</v>
      </c>
      <c r="O66" s="5">
        <v>-5.7252922385752916</v>
      </c>
      <c r="P66">
        <v>-1.1603084834335948</v>
      </c>
      <c r="Q66">
        <v>0.85624343314051599</v>
      </c>
      <c r="R66">
        <v>2.5435262111624679</v>
      </c>
      <c r="S66" s="5">
        <v>1.4668508083990317</v>
      </c>
      <c r="AO66" s="5">
        <v>4.8957744731970791</v>
      </c>
      <c r="AP66">
        <v>0</v>
      </c>
      <c r="AQ66">
        <v>7.6225034589043412</v>
      </c>
      <c r="AR66">
        <v>7.4842135733335509</v>
      </c>
      <c r="AS66">
        <v>6.2733119069935892</v>
      </c>
      <c r="AT66">
        <v>1.6020161427814421</v>
      </c>
      <c r="AU66">
        <v>3.0833818615469917</v>
      </c>
      <c r="AV66" s="10">
        <v>9.3075705393458641</v>
      </c>
      <c r="AW66">
        <v>7.1017802076096501</v>
      </c>
      <c r="AX66">
        <v>3.8597442129913939</v>
      </c>
      <c r="AY66">
        <v>7.7308688047770904</v>
      </c>
      <c r="AZ66">
        <v>-0.42366853911214375</v>
      </c>
      <c r="BA66">
        <v>3.6273005375440306</v>
      </c>
      <c r="BB66">
        <v>7.0502384416112767</v>
      </c>
      <c r="BC66">
        <v>8.666716985152549</v>
      </c>
      <c r="BD66">
        <v>7.7453262638436229</v>
      </c>
      <c r="BE66">
        <v>2.0195818010672482</v>
      </c>
      <c r="BF66" s="5">
        <v>1.0463345965487605</v>
      </c>
      <c r="BG66">
        <v>8</v>
      </c>
      <c r="BH66" t="s">
        <v>62</v>
      </c>
      <c r="BI66">
        <f t="shared" si="45"/>
        <v>9.3075705393458641</v>
      </c>
    </row>
    <row r="67" spans="1:61">
      <c r="A67" t="s">
        <v>63</v>
      </c>
      <c r="B67">
        <v>-2.5775181896231865</v>
      </c>
      <c r="C67">
        <v>-1.2802338633398387</v>
      </c>
      <c r="D67">
        <v>-0.50489971374284515</v>
      </c>
      <c r="E67">
        <v>-2.3697665792723206</v>
      </c>
      <c r="F67">
        <v>-1.8276230972405145</v>
      </c>
      <c r="O67" s="5">
        <v>-5.0835616912269472</v>
      </c>
      <c r="P67">
        <v>-0.1666438573890312</v>
      </c>
      <c r="Q67">
        <v>3.4302858809537193</v>
      </c>
      <c r="R67">
        <v>0.71642028780366296</v>
      </c>
      <c r="S67" s="5">
        <v>-0.70400088005046202</v>
      </c>
      <c r="AO67" s="5">
        <v>8.1446027970554571</v>
      </c>
      <c r="AP67">
        <v>0</v>
      </c>
      <c r="AQ67">
        <v>9.7257869258923133</v>
      </c>
      <c r="AR67">
        <v>10.755781999367068</v>
      </c>
      <c r="AS67">
        <v>10.123146928267261</v>
      </c>
      <c r="AT67">
        <v>2.1798842666959732</v>
      </c>
      <c r="AU67">
        <v>7.06119231308005</v>
      </c>
      <c r="AV67">
        <v>7.1017802076096457</v>
      </c>
      <c r="AW67" s="10">
        <v>11.173264891314517</v>
      </c>
      <c r="AX67">
        <v>6.9032919934982999</v>
      </c>
      <c r="AY67">
        <v>6.9573251677419039</v>
      </c>
      <c r="AZ67">
        <v>1.7187681917350601</v>
      </c>
      <c r="BA67">
        <v>11.610199695869918</v>
      </c>
      <c r="BB67">
        <v>5.6715176464156869</v>
      </c>
      <c r="BC67">
        <v>7.3912505409980778</v>
      </c>
      <c r="BD67">
        <v>6.9049372360736827</v>
      </c>
      <c r="BE67">
        <v>4.4081488462322742</v>
      </c>
      <c r="BF67" s="5">
        <v>2.2007492856859185</v>
      </c>
      <c r="BG67">
        <v>9</v>
      </c>
      <c r="BH67" t="s">
        <v>63</v>
      </c>
      <c r="BI67">
        <f t="shared" si="45"/>
        <v>11.173264891314517</v>
      </c>
    </row>
    <row r="68" spans="1:61">
      <c r="A68" t="s">
        <v>64</v>
      </c>
      <c r="B68">
        <v>-1.6673559802310227</v>
      </c>
      <c r="C68">
        <v>-1.8780290144034821</v>
      </c>
      <c r="D68">
        <v>3.2227641302734478E-2</v>
      </c>
      <c r="E68">
        <v>-2.9860794991563311</v>
      </c>
      <c r="F68">
        <v>-0.20306923302672386</v>
      </c>
      <c r="O68" s="5">
        <v>-7.4885935497159273E-3</v>
      </c>
      <c r="P68">
        <v>0.16574690158174599</v>
      </c>
      <c r="Q68">
        <v>0.98774006555953409</v>
      </c>
      <c r="R68">
        <v>-3.9944006730271289</v>
      </c>
      <c r="S68" s="5">
        <v>1.0236808355487619</v>
      </c>
      <c r="AO68" s="5">
        <v>4.0912824861584038</v>
      </c>
      <c r="AP68">
        <v>0</v>
      </c>
      <c r="AQ68">
        <v>3.7404427704338921</v>
      </c>
      <c r="AR68">
        <v>11.454494334416975</v>
      </c>
      <c r="AS68">
        <v>8.2140341013301335</v>
      </c>
      <c r="AT68">
        <v>4.4352437808711693</v>
      </c>
      <c r="AU68">
        <v>1.6566786429515119</v>
      </c>
      <c r="AV68">
        <v>3.8597442129913944</v>
      </c>
      <c r="AW68">
        <v>6.9032919934983017</v>
      </c>
      <c r="AX68" s="10">
        <v>11.452761072557351</v>
      </c>
      <c r="AY68">
        <v>4.2309164891726052</v>
      </c>
      <c r="AZ68">
        <v>4.1992251389742083</v>
      </c>
      <c r="BA68">
        <v>8.4248032105997446</v>
      </c>
      <c r="BB68">
        <v>2.461218738464594</v>
      </c>
      <c r="BC68">
        <v>10.055386709434096</v>
      </c>
      <c r="BD68">
        <v>4.2594997457661297</v>
      </c>
      <c r="BE68">
        <v>5.4051956919686663</v>
      </c>
      <c r="BF68" s="5">
        <v>6.5271675639690885E-2</v>
      </c>
      <c r="BG68">
        <v>10</v>
      </c>
      <c r="BH68" t="s">
        <v>64</v>
      </c>
      <c r="BI68">
        <f t="shared" si="45"/>
        <v>11.452761072557351</v>
      </c>
    </row>
    <row r="69" spans="1:61">
      <c r="A69" t="s">
        <v>65</v>
      </c>
      <c r="B69">
        <v>-2.2218665699867524</v>
      </c>
      <c r="C69">
        <v>-1.539454769553277</v>
      </c>
      <c r="D69">
        <v>-1.1977940017516433</v>
      </c>
      <c r="E69">
        <v>-1.6753294864452668</v>
      </c>
      <c r="F69">
        <v>-1.0153461651336191</v>
      </c>
      <c r="O69" s="5">
        <v>-5.1838359449897951</v>
      </c>
      <c r="P69">
        <v>-1.4713130798878618</v>
      </c>
      <c r="Q69">
        <v>1.6327185836002382</v>
      </c>
      <c r="R69">
        <v>2.3501442307154092</v>
      </c>
      <c r="S69" s="5">
        <v>1.0363617662183584</v>
      </c>
      <c r="AO69" s="5">
        <v>5.4937914899982658</v>
      </c>
      <c r="AP69">
        <v>0</v>
      </c>
      <c r="AQ69">
        <v>6.8529273639244002</v>
      </c>
      <c r="AR69">
        <v>7.4919084712922741</v>
      </c>
      <c r="AS69">
        <v>6.9395313889193213</v>
      </c>
      <c r="AT69">
        <v>2.4096685654033365</v>
      </c>
      <c r="AU69">
        <v>3.4265505251548021</v>
      </c>
      <c r="AV69">
        <v>7.7308688047770922</v>
      </c>
      <c r="AW69">
        <v>6.9573251677419066</v>
      </c>
      <c r="AX69">
        <v>4.2309164891726043</v>
      </c>
      <c r="AY69" s="10">
        <v>6.8376193306855297</v>
      </c>
      <c r="AZ69">
        <v>-0.69541519570953736</v>
      </c>
      <c r="BA69">
        <v>3.8542091718087197</v>
      </c>
      <c r="BB69">
        <v>5.575070455716828</v>
      </c>
      <c r="BC69">
        <v>7.2322979213391774</v>
      </c>
      <c r="BD69">
        <v>5.993550157228329</v>
      </c>
      <c r="BE69">
        <v>2.7222622719779666</v>
      </c>
      <c r="BF69" s="5">
        <v>0.90430003253453684</v>
      </c>
      <c r="BG69">
        <v>11</v>
      </c>
      <c r="BH69" t="s">
        <v>65</v>
      </c>
      <c r="BI69">
        <f t="shared" si="45"/>
        <v>6.8376193306855297</v>
      </c>
    </row>
    <row r="70" spans="1:61">
      <c r="A70" t="s">
        <v>66</v>
      </c>
      <c r="B70">
        <v>-0.34417898674493586</v>
      </c>
      <c r="C70">
        <v>0.96811073136855486</v>
      </c>
      <c r="D70">
        <v>0.29542004527506882</v>
      </c>
      <c r="E70">
        <v>-0.83332451139246455</v>
      </c>
      <c r="F70">
        <v>0.4061384660534475</v>
      </c>
      <c r="O70" s="5">
        <v>1.35651585890989</v>
      </c>
      <c r="P70">
        <v>3.4698768691371908</v>
      </c>
      <c r="Q70">
        <v>-0.78189639381618348</v>
      </c>
      <c r="R70">
        <v>-4.3975625503751363</v>
      </c>
      <c r="S70" s="5">
        <v>0.63388871984898798</v>
      </c>
      <c r="AO70" s="5">
        <v>-1.9422390826733045</v>
      </c>
      <c r="AP70">
        <v>0</v>
      </c>
      <c r="AQ70">
        <v>2.9736812729654694</v>
      </c>
      <c r="AR70">
        <v>3.8974460384340488</v>
      </c>
      <c r="AS70">
        <v>-0.27502517682541117</v>
      </c>
      <c r="AT70">
        <v>-2.6325907330475706</v>
      </c>
      <c r="AU70">
        <v>-0.11366066214207837</v>
      </c>
      <c r="AV70">
        <v>-0.4236685391121443</v>
      </c>
      <c r="AW70">
        <v>1.7187681917350586</v>
      </c>
      <c r="AX70">
        <v>4.199225138974203</v>
      </c>
      <c r="AY70">
        <v>-0.69541519570953947</v>
      </c>
      <c r="AZ70" s="10">
        <v>6.5833961675918165</v>
      </c>
      <c r="BA70">
        <v>4.7437560122353783</v>
      </c>
      <c r="BB70">
        <v>-2.0466275793162705</v>
      </c>
      <c r="BC70">
        <v>3.927936014941888</v>
      </c>
      <c r="BD70">
        <v>2.5276710853641768</v>
      </c>
      <c r="BE70">
        <v>-5.8895781070253783E-2</v>
      </c>
      <c r="BF70" s="5">
        <v>1.5333935603368194</v>
      </c>
      <c r="BG70">
        <v>12</v>
      </c>
      <c r="BH70" t="s">
        <v>66</v>
      </c>
      <c r="BI70">
        <f t="shared" si="45"/>
        <v>6.5833961675918165</v>
      </c>
    </row>
    <row r="71" spans="1:61">
      <c r="A71" t="s">
        <v>94</v>
      </c>
      <c r="B71">
        <v>-2.8605098009468</v>
      </c>
      <c r="C71">
        <v>-1.2432023053093473</v>
      </c>
      <c r="D71">
        <v>-0.93997287132976426</v>
      </c>
      <c r="E71">
        <v>-3.2725347999474907</v>
      </c>
      <c r="F71">
        <v>-3.4521769614543052</v>
      </c>
      <c r="O71" s="5">
        <v>0.99925685315441282</v>
      </c>
      <c r="P71">
        <v>2.429264052227615</v>
      </c>
      <c r="Q71">
        <v>1.5849380746690318</v>
      </c>
      <c r="R71">
        <v>-4.6244766326210955</v>
      </c>
      <c r="S71" s="5">
        <v>-3.9051449579524595</v>
      </c>
      <c r="AO71" s="5">
        <v>6.3594721855995067</v>
      </c>
      <c r="AP71">
        <v>0</v>
      </c>
      <c r="AQ71">
        <v>5.4659493837190354</v>
      </c>
      <c r="AR71">
        <v>9.1269825838418512</v>
      </c>
      <c r="AS71">
        <v>8.2745268540821968</v>
      </c>
      <c r="AT71">
        <v>1.1163210136690618</v>
      </c>
      <c r="AU71">
        <v>7.5977688378623611</v>
      </c>
      <c r="AV71">
        <v>3.6273005375440315</v>
      </c>
      <c r="AW71">
        <v>11.61019969586992</v>
      </c>
      <c r="AX71">
        <v>8.424803210599741</v>
      </c>
      <c r="AY71">
        <v>3.8542091718087161</v>
      </c>
      <c r="AZ71">
        <v>4.7437560122353801</v>
      </c>
      <c r="BA71" s="10">
        <v>21.246762681806977</v>
      </c>
      <c r="BB71">
        <v>8.6687701642720523</v>
      </c>
      <c r="BC71">
        <v>6.4444865692268003</v>
      </c>
      <c r="BD71">
        <v>7.391983730188417</v>
      </c>
      <c r="BE71">
        <v>4.5442216184687521</v>
      </c>
      <c r="BF71" s="5">
        <v>1.5571607641071308</v>
      </c>
      <c r="BG71">
        <v>13</v>
      </c>
      <c r="BH71" t="s">
        <v>94</v>
      </c>
      <c r="BI71">
        <f t="shared" si="45"/>
        <v>21.246762681806977</v>
      </c>
    </row>
    <row r="72" spans="1:61">
      <c r="A72" t="s">
        <v>96</v>
      </c>
      <c r="B72">
        <v>-2.9752361298617789</v>
      </c>
      <c r="C72">
        <v>-2.3911806042545742</v>
      </c>
      <c r="D72">
        <v>-3.0293982824570698</v>
      </c>
      <c r="E72">
        <v>-2.2395596243672484</v>
      </c>
      <c r="F72">
        <v>-3.0460384954008575</v>
      </c>
      <c r="O72" s="5">
        <v>-0.52559511533912229</v>
      </c>
      <c r="P72">
        <v>-1.0550474612982881</v>
      </c>
      <c r="Q72">
        <v>-1.325101833051372</v>
      </c>
      <c r="R72">
        <v>0.2236935074024895</v>
      </c>
      <c r="S72" s="5">
        <v>-1.5468928220433957</v>
      </c>
      <c r="AO72" s="5">
        <v>3.5998993373950547</v>
      </c>
      <c r="AP72">
        <v>0</v>
      </c>
      <c r="AQ72">
        <v>0.85287871402945847</v>
      </c>
      <c r="AR72">
        <v>2.9602234050688825</v>
      </c>
      <c r="AS72">
        <v>3.8837015972149778</v>
      </c>
      <c r="AT72">
        <v>2.3368757525274302</v>
      </c>
      <c r="AU72">
        <v>2.6098884239862903</v>
      </c>
      <c r="AV72">
        <v>7.0502384416112687</v>
      </c>
      <c r="AW72">
        <v>5.6715176464156833</v>
      </c>
      <c r="AX72">
        <v>2.4612187384645923</v>
      </c>
      <c r="AY72">
        <v>5.5750704557168245</v>
      </c>
      <c r="AZ72">
        <v>-2.0466275793162687</v>
      </c>
      <c r="BA72">
        <v>8.6687701642720469</v>
      </c>
      <c r="BB72" s="10">
        <v>12.311759956778602</v>
      </c>
      <c r="BC72">
        <v>6.246145767283676</v>
      </c>
      <c r="BD72">
        <v>7.2662735314468909</v>
      </c>
      <c r="BE72">
        <v>1.7975461364488714</v>
      </c>
      <c r="BF72" s="5">
        <v>-0.99689871359440996</v>
      </c>
      <c r="BG72">
        <v>14</v>
      </c>
      <c r="BH72" t="s">
        <v>96</v>
      </c>
      <c r="BI72">
        <f t="shared" si="45"/>
        <v>12.311759956778602</v>
      </c>
    </row>
    <row r="73" spans="1:61">
      <c r="A73" t="s">
        <v>98</v>
      </c>
      <c r="B73">
        <v>-2.9331698092596201</v>
      </c>
      <c r="C73">
        <v>-2.0420259142528003</v>
      </c>
      <c r="D73">
        <v>-1.7510351774485899</v>
      </c>
      <c r="E73">
        <v>-3.1857301633441093</v>
      </c>
      <c r="F73">
        <v>-0.60920769908017147</v>
      </c>
      <c r="O73" s="5">
        <v>-2.5228585269983648</v>
      </c>
      <c r="P73">
        <v>0.30207680475720011</v>
      </c>
      <c r="Q73">
        <v>-0.59915547059130136</v>
      </c>
      <c r="R73">
        <v>-2.3238883024358761</v>
      </c>
      <c r="S73" s="5">
        <v>2.4809932162250501</v>
      </c>
      <c r="AO73" s="5">
        <v>3.2018398280573144</v>
      </c>
      <c r="AP73">
        <v>0</v>
      </c>
      <c r="AQ73">
        <v>6.339510505969189</v>
      </c>
      <c r="AR73">
        <v>11.580068321690108</v>
      </c>
      <c r="AS73">
        <v>7.0419640162326855</v>
      </c>
      <c r="AT73">
        <v>2.7640492843892779</v>
      </c>
      <c r="AU73">
        <v>0.93151110428553041</v>
      </c>
      <c r="AV73">
        <v>8.666716985152549</v>
      </c>
      <c r="AW73">
        <v>7.3912505409980813</v>
      </c>
      <c r="AX73">
        <v>10.055386709434098</v>
      </c>
      <c r="AY73">
        <v>7.2322979213391756</v>
      </c>
      <c r="AZ73">
        <v>3.927936014941892</v>
      </c>
      <c r="BA73">
        <v>6.4444865692268039</v>
      </c>
      <c r="BB73">
        <v>6.2461457672836822</v>
      </c>
      <c r="BC73" s="10">
        <v>13.724106999404578</v>
      </c>
      <c r="BD73">
        <v>8.711500603355983</v>
      </c>
      <c r="BE73">
        <v>3.679746131030317</v>
      </c>
      <c r="BF73" s="5">
        <v>0.45447877829654137</v>
      </c>
      <c r="BG73">
        <v>15</v>
      </c>
      <c r="BH73" t="s">
        <v>98</v>
      </c>
      <c r="BI73">
        <f t="shared" si="45"/>
        <v>13.724106999404578</v>
      </c>
    </row>
    <row r="74" spans="1:61">
      <c r="A74" t="s">
        <v>100</v>
      </c>
      <c r="B74">
        <v>-2.7954982145616456</v>
      </c>
      <c r="C74">
        <v>-0.92578895076228007</v>
      </c>
      <c r="D74">
        <v>-2.0840541375768495</v>
      </c>
      <c r="E74">
        <v>-2.0312284965191321</v>
      </c>
      <c r="F74">
        <v>-1.6245538642137907</v>
      </c>
      <c r="O74" s="5">
        <v>-3.2316979984176708</v>
      </c>
      <c r="P74">
        <v>1.0565997109928675</v>
      </c>
      <c r="Q74">
        <v>-0.39402886224529349</v>
      </c>
      <c r="R74">
        <v>-0.32990332544935363</v>
      </c>
      <c r="S74" s="5">
        <v>0.57608559696634698</v>
      </c>
      <c r="AO74" s="5">
        <v>2.8225645233767107</v>
      </c>
      <c r="AP74">
        <v>0</v>
      </c>
      <c r="AQ74">
        <v>6.8663818649395756</v>
      </c>
      <c r="AR74">
        <v>6.7500575361004334</v>
      </c>
      <c r="AS74">
        <v>4.2121428629995625</v>
      </c>
      <c r="AT74">
        <v>-0.52677908195094825</v>
      </c>
      <c r="AU74">
        <v>2.8694257821998819</v>
      </c>
      <c r="AV74">
        <v>7.7453262638436273</v>
      </c>
      <c r="AW74">
        <v>6.9049372360736943</v>
      </c>
      <c r="AX74">
        <v>4.2594997457661403</v>
      </c>
      <c r="AY74">
        <v>5.9935501572283361</v>
      </c>
      <c r="AZ74">
        <v>2.5276710853641795</v>
      </c>
      <c r="BA74">
        <v>7.3919837301884286</v>
      </c>
      <c r="BB74">
        <v>7.2662735314469042</v>
      </c>
      <c r="BC74">
        <v>8.7115006033559936</v>
      </c>
      <c r="BD74" s="10">
        <v>8.6114220805297936</v>
      </c>
      <c r="BE74">
        <v>1.1278430030053208</v>
      </c>
      <c r="BF74" s="5">
        <v>1.4005177441353431</v>
      </c>
      <c r="BG74">
        <v>16</v>
      </c>
      <c r="BH74" t="s">
        <v>100</v>
      </c>
      <c r="BI74">
        <f t="shared" si="45"/>
        <v>8.6114220805297936</v>
      </c>
    </row>
    <row r="75" spans="1:61">
      <c r="A75" t="s">
        <v>102</v>
      </c>
      <c r="B75">
        <v>-0.76866640373035677</v>
      </c>
      <c r="C75">
        <v>-1.401908982582881</v>
      </c>
      <c r="D75">
        <v>0.29542004527506882</v>
      </c>
      <c r="E75">
        <v>-1.4409569676161367</v>
      </c>
      <c r="F75">
        <v>-0.40613846605344772</v>
      </c>
      <c r="O75" s="5">
        <v>-0.84720726552799774</v>
      </c>
      <c r="P75">
        <v>-1.2733234291946622</v>
      </c>
      <c r="Q75">
        <v>1.7792625536921198</v>
      </c>
      <c r="R75">
        <v>-0.50612732369600599</v>
      </c>
      <c r="S75" s="5">
        <v>-0.16045456737653974</v>
      </c>
      <c r="AO75" s="5">
        <v>4.2707114828323531</v>
      </c>
      <c r="AP75">
        <v>0</v>
      </c>
      <c r="AQ75">
        <v>1.8000181206004582</v>
      </c>
      <c r="AR75">
        <v>5.8525208916199958</v>
      </c>
      <c r="AS75">
        <v>6.0332135704006671</v>
      </c>
      <c r="AT75">
        <v>3.8439809007332952</v>
      </c>
      <c r="AU75">
        <v>2.1967090662219091</v>
      </c>
      <c r="AV75">
        <v>2.0195818010672451</v>
      </c>
      <c r="AW75">
        <v>4.4081488462322715</v>
      </c>
      <c r="AX75">
        <v>5.4051956919686628</v>
      </c>
      <c r="AY75">
        <v>2.7222622719779639</v>
      </c>
      <c r="AZ75">
        <v>-5.8895781070253603E-2</v>
      </c>
      <c r="BA75">
        <v>4.5442216184687485</v>
      </c>
      <c r="BB75">
        <v>1.7975461364488701</v>
      </c>
      <c r="BC75">
        <v>3.6797461310303108</v>
      </c>
      <c r="BD75">
        <v>1.1278430030053124</v>
      </c>
      <c r="BE75" s="10">
        <v>3.756407604743075</v>
      </c>
      <c r="BF75" s="5">
        <v>-0.22033300561749938</v>
      </c>
      <c r="BG75">
        <v>17</v>
      </c>
      <c r="BH75" t="s">
        <v>102</v>
      </c>
      <c r="BI75">
        <f t="shared" si="45"/>
        <v>3.756407604743075</v>
      </c>
    </row>
    <row r="76" spans="1:61" s="5" customFormat="1">
      <c r="A76" s="5" t="s">
        <v>151</v>
      </c>
      <c r="B76" s="5">
        <v>-0.24474950168528786</v>
      </c>
      <c r="C76" s="5">
        <v>0.71418004773090127</v>
      </c>
      <c r="D76" s="5">
        <v>0.29542004527506882</v>
      </c>
      <c r="E76" s="5">
        <v>8.6804636603381669E-2</v>
      </c>
      <c r="F76" s="5">
        <v>0</v>
      </c>
      <c r="O76" s="5">
        <v>-2.2323820603097984</v>
      </c>
      <c r="P76" s="5">
        <v>0.92920821101136319</v>
      </c>
      <c r="Q76" s="5">
        <v>1.1785758255376724</v>
      </c>
      <c r="R76" s="5">
        <v>0.64393809426119697</v>
      </c>
      <c r="S76" s="5">
        <v>0.13274437801125269</v>
      </c>
      <c r="AO76" s="5">
        <v>1.0946220634373347</v>
      </c>
      <c r="AP76" s="5">
        <v>0</v>
      </c>
      <c r="AQ76" s="5">
        <v>4.187062084618951</v>
      </c>
      <c r="AR76" s="5">
        <v>1.8386144998140057</v>
      </c>
      <c r="AS76" s="5">
        <v>1.1034207998066048</v>
      </c>
      <c r="AT76" s="5">
        <v>-1.6512639752440974</v>
      </c>
      <c r="AU76" s="5">
        <v>1.9541918710101174</v>
      </c>
      <c r="AV76" s="5">
        <v>1.0463345965487596</v>
      </c>
      <c r="AW76" s="5">
        <v>2.200749285685919</v>
      </c>
      <c r="AX76" s="5">
        <v>6.5271675639690899E-2</v>
      </c>
      <c r="AY76" s="5">
        <v>0.90430003253453717</v>
      </c>
      <c r="AZ76" s="5">
        <v>1.5333935603368194</v>
      </c>
      <c r="BA76" s="5">
        <v>1.5571607641071312</v>
      </c>
      <c r="BB76" s="5">
        <v>-0.99689871359440874</v>
      </c>
      <c r="BC76" s="5">
        <v>0.45447877829654304</v>
      </c>
      <c r="BD76" s="5">
        <v>1.4005177441353429</v>
      </c>
      <c r="BE76" s="5">
        <v>-0.22033300561749866</v>
      </c>
      <c r="BF76" s="10">
        <v>1.6140680973318982</v>
      </c>
      <c r="BG76" s="5">
        <v>18</v>
      </c>
      <c r="BH76" s="5" t="s">
        <v>151</v>
      </c>
      <c r="BI76">
        <f t="shared" si="45"/>
        <v>1.6140680973318982</v>
      </c>
    </row>
    <row r="78" spans="1:61" ht="18" customHeight="1">
      <c r="A78" t="s">
        <v>399</v>
      </c>
      <c r="AO78" s="5" t="s">
        <v>399</v>
      </c>
    </row>
    <row r="79" spans="1:61">
      <c r="B79" t="s">
        <v>48</v>
      </c>
      <c r="C79" t="s">
        <v>51</v>
      </c>
      <c r="D79" t="s">
        <v>54</v>
      </c>
      <c r="E79" t="s">
        <v>67</v>
      </c>
      <c r="F79" t="s">
        <v>50</v>
      </c>
      <c r="U79" s="5" t="s">
        <v>80</v>
      </c>
      <c r="V79" t="s">
        <v>82</v>
      </c>
      <c r="W79" t="s">
        <v>57</v>
      </c>
      <c r="X79" t="s">
        <v>58</v>
      </c>
      <c r="Y79" t="s">
        <v>59</v>
      </c>
      <c r="Z79" t="s">
        <v>60</v>
      </c>
      <c r="AA79" t="s">
        <v>153</v>
      </c>
      <c r="AB79" t="s">
        <v>62</v>
      </c>
      <c r="AC79" t="s">
        <v>63</v>
      </c>
      <c r="AD79" t="s">
        <v>64</v>
      </c>
      <c r="AE79" t="s">
        <v>65</v>
      </c>
      <c r="AF79" t="s">
        <v>66</v>
      </c>
      <c r="AG79" t="s">
        <v>94</v>
      </c>
      <c r="AH79" t="s">
        <v>96</v>
      </c>
      <c r="AI79" t="s">
        <v>98</v>
      </c>
      <c r="AJ79" t="s">
        <v>100</v>
      </c>
      <c r="AK79" t="s">
        <v>102</v>
      </c>
      <c r="AL79" s="5" t="s">
        <v>151</v>
      </c>
      <c r="BI79" t="s">
        <v>399</v>
      </c>
    </row>
    <row r="80" spans="1:61" s="5" customFormat="1">
      <c r="A80" s="5" t="s">
        <v>80</v>
      </c>
      <c r="B80" s="5">
        <v>0.51244426915357111</v>
      </c>
      <c r="C80" s="5">
        <v>-1.8833192369792666</v>
      </c>
      <c r="D80" s="5">
        <v>0.11279674455957134</v>
      </c>
      <c r="E80" s="5">
        <v>-0.3472185464135269</v>
      </c>
      <c r="F80" s="5">
        <v>-0.81227693210689522</v>
      </c>
      <c r="H80" s="5">
        <v>7.48782356435437</v>
      </c>
      <c r="I80" s="5">
        <v>1.3465753778528724</v>
      </c>
      <c r="J80" s="5">
        <v>-3.1501534945213336</v>
      </c>
      <c r="K80" s="5">
        <v>-4.9630961056663043</v>
      </c>
      <c r="L80" s="5">
        <v>-1.4163096703069014</v>
      </c>
      <c r="O80" s="5">
        <f t="array" ref="O80:S97">MMULT(B80:F97,H80:L84)</f>
        <v>3.819448591218868</v>
      </c>
      <c r="P80" s="5">
        <v>-3.0100504744730396</v>
      </c>
      <c r="Q80" s="5">
        <v>3.5066094698700534E-2</v>
      </c>
      <c r="R80" s="5">
        <v>-0.21050854234490335</v>
      </c>
      <c r="S80" s="5">
        <v>-2.1496742410320047</v>
      </c>
      <c r="U80" s="5">
        <v>0.51244426915357111</v>
      </c>
      <c r="V80" s="5">
        <v>1.9579960134823018</v>
      </c>
      <c r="W80" s="5">
        <v>0</v>
      </c>
      <c r="X80" s="5">
        <v>-0.4512568937322492</v>
      </c>
      <c r="Y80" s="5">
        <v>1.5296843855330478E-2</v>
      </c>
      <c r="Z80" s="5">
        <v>1.5182117526415504</v>
      </c>
      <c r="AA80" s="5">
        <v>0.79926009144101751</v>
      </c>
      <c r="AB80" s="5">
        <v>-0.74954534891119384</v>
      </c>
      <c r="AC80" s="5">
        <v>-0.61952217614088467</v>
      </c>
      <c r="AD80" s="5">
        <v>0.29064003325127907</v>
      </c>
      <c r="AE80" s="5">
        <v>-0.26387055650445057</v>
      </c>
      <c r="AF80" s="5">
        <v>1.6138170267373659</v>
      </c>
      <c r="AG80" s="5">
        <v>-0.90251378746449817</v>
      </c>
      <c r="AH80" s="5">
        <v>-1.0172401163794771</v>
      </c>
      <c r="AI80" s="5">
        <v>-0.97517379577731833</v>
      </c>
      <c r="AJ80" s="5">
        <v>-0.83750220107934381</v>
      </c>
      <c r="AK80" s="5">
        <v>1.189329609751945</v>
      </c>
      <c r="AL80" s="5">
        <v>1.7132465117970139</v>
      </c>
      <c r="AO80" s="14">
        <f t="array" ref="AO80:BF97">MMULT(O80:S97,U80:AL84)</f>
        <v>9.4493191136921872</v>
      </c>
      <c r="AP80" s="5">
        <v>7.7459597640695703</v>
      </c>
      <c r="AQ80" s="5">
        <v>0</v>
      </c>
      <c r="AR80" s="5">
        <v>5.1514972712402107</v>
      </c>
      <c r="AS80" s="5">
        <v>9.1396601813826628</v>
      </c>
      <c r="AT80" s="5">
        <v>13.02186826844757</v>
      </c>
      <c r="AU80" s="5">
        <v>7.1750119377446868</v>
      </c>
      <c r="AV80" s="5">
        <v>5.01923077836231</v>
      </c>
      <c r="AW80" s="5">
        <v>6.1647756352327132</v>
      </c>
      <c r="AX80" s="5">
        <v>8.0967994797940808</v>
      </c>
      <c r="AY80" s="5">
        <v>6.3868238901434342</v>
      </c>
      <c r="AZ80" s="5">
        <v>2.8300394084307969</v>
      </c>
      <c r="BA80" s="5">
        <v>8.6394825659500416</v>
      </c>
      <c r="BB80" s="5">
        <v>10.492980387435168</v>
      </c>
      <c r="BC80" s="5">
        <v>4.6082890861576944</v>
      </c>
      <c r="BD80" s="5">
        <v>3.7021424225067046</v>
      </c>
      <c r="BE80" s="5">
        <v>10.216653126301466</v>
      </c>
      <c r="BF80" s="5">
        <v>4.6535197428879531</v>
      </c>
      <c r="BG80" s="5">
        <v>1</v>
      </c>
      <c r="BH80" s="5" t="s">
        <v>80</v>
      </c>
      <c r="BI80">
        <f>INDEX(AO80:BF97,1,BG80)</f>
        <v>9.4493191136921872</v>
      </c>
    </row>
    <row r="81" spans="1:61">
      <c r="A81" t="s">
        <v>82</v>
      </c>
      <c r="B81">
        <v>1.9579960134823018</v>
      </c>
      <c r="C81">
        <v>-0.44966891894167871</v>
      </c>
      <c r="D81">
        <v>-8.0569103256836971E-2</v>
      </c>
      <c r="E81">
        <v>0.99825332093888974</v>
      </c>
      <c r="F81">
        <v>0.40613846605344772</v>
      </c>
      <c r="H81">
        <v>1.3465753778528724</v>
      </c>
      <c r="I81">
        <v>2.4364933112390665</v>
      </c>
      <c r="J81">
        <v>-0.94328622773352067</v>
      </c>
      <c r="K81">
        <v>-2.3345225948670816</v>
      </c>
      <c r="L81">
        <v>-0.22702785271694198</v>
      </c>
      <c r="O81" s="5">
        <v>8.77977562983172</v>
      </c>
      <c r="P81">
        <v>-0.80567604308794483</v>
      </c>
      <c r="Q81">
        <v>-4.0426288236682941</v>
      </c>
      <c r="R81">
        <v>-3.093671487957864</v>
      </c>
      <c r="S81" s="5">
        <v>-1.3681099106773389</v>
      </c>
      <c r="U81" s="5">
        <v>-1.8833192369792666</v>
      </c>
      <c r="V81">
        <v>-0.44966891894167871</v>
      </c>
      <c r="W81">
        <v>0</v>
      </c>
      <c r="X81">
        <v>-2.1425401431927051</v>
      </c>
      <c r="Y81">
        <v>-2.4864046106186946</v>
      </c>
      <c r="Z81">
        <v>-2.52872639122497</v>
      </c>
      <c r="AA81">
        <v>-0.66127782197305707</v>
      </c>
      <c r="AB81">
        <v>-2.0049943562223089</v>
      </c>
      <c r="AC81">
        <v>-1.7299027822815174</v>
      </c>
      <c r="AD81">
        <v>-2.3276979333451608</v>
      </c>
      <c r="AE81">
        <v>-1.9891236884949557</v>
      </c>
      <c r="AF81">
        <v>0.51844181242687615</v>
      </c>
      <c r="AG81">
        <v>-1.692871224251026</v>
      </c>
      <c r="AH81">
        <v>-2.8408495231962529</v>
      </c>
      <c r="AI81">
        <v>-2.491694833194479</v>
      </c>
      <c r="AJ81">
        <v>-1.3754578697039588</v>
      </c>
      <c r="AK81">
        <v>-1.8515779015245597</v>
      </c>
      <c r="AL81" s="5">
        <v>0.26451112878922256</v>
      </c>
      <c r="AO81" s="5">
        <v>7.7459597640695703</v>
      </c>
      <c r="AP81" s="14">
        <v>14.234854239652428</v>
      </c>
      <c r="AQ81">
        <v>0</v>
      </c>
      <c r="AR81">
        <v>4.2436392590232916</v>
      </c>
      <c r="AS81">
        <v>6.4117459380189885</v>
      </c>
      <c r="AT81">
        <v>15.722146669752743</v>
      </c>
      <c r="AU81">
        <v>7.6775746643877687</v>
      </c>
      <c r="AV81">
        <v>6.6123507807480859</v>
      </c>
      <c r="AW81">
        <v>4.5090673137601094</v>
      </c>
      <c r="AX81">
        <v>10.494411469218536</v>
      </c>
      <c r="AY81">
        <v>7.3819268757280243</v>
      </c>
      <c r="AZ81">
        <v>11.261172966686956</v>
      </c>
      <c r="BA81">
        <v>8.7689048559333891</v>
      </c>
      <c r="BB81">
        <v>13.381975525622963</v>
      </c>
      <c r="BC81">
        <v>7.8953437336832346</v>
      </c>
      <c r="BD81">
        <v>7.3684723747128542</v>
      </c>
      <c r="BE81">
        <v>12.434836119051965</v>
      </c>
      <c r="BF81" s="5">
        <v>10.047792155033475</v>
      </c>
      <c r="BG81">
        <v>2</v>
      </c>
      <c r="BH81" t="s">
        <v>82</v>
      </c>
      <c r="BI81">
        <f>INDEX(AO81:BF98,1,BG81)</f>
        <v>14.234854239652428</v>
      </c>
    </row>
    <row r="82" spans="1:61">
      <c r="A82" t="s">
        <v>57</v>
      </c>
      <c r="B82">
        <v>0</v>
      </c>
      <c r="C82">
        <v>0</v>
      </c>
      <c r="D82">
        <v>0</v>
      </c>
      <c r="E82">
        <v>0</v>
      </c>
      <c r="F82">
        <v>0</v>
      </c>
      <c r="H82">
        <v>-3.1501534945213336</v>
      </c>
      <c r="I82">
        <v>-0.94328622773352089</v>
      </c>
      <c r="J82">
        <v>3.0502761853737885</v>
      </c>
      <c r="K82">
        <v>2.0752440069132065</v>
      </c>
      <c r="L82">
        <v>-0.3069606869438114</v>
      </c>
      <c r="O82" s="5">
        <v>0</v>
      </c>
      <c r="P82">
        <v>0</v>
      </c>
      <c r="Q82">
        <v>0</v>
      </c>
      <c r="R82">
        <v>0</v>
      </c>
      <c r="S82" s="5">
        <v>0</v>
      </c>
      <c r="U82" s="5">
        <v>0.11279674455957134</v>
      </c>
      <c r="V82">
        <v>-8.0569103256836971E-2</v>
      </c>
      <c r="W82">
        <v>0</v>
      </c>
      <c r="X82">
        <v>-4.8341461954102494E-2</v>
      </c>
      <c r="Y82">
        <v>0.17188075361458488</v>
      </c>
      <c r="Z82">
        <v>1.6113820651367239E-2</v>
      </c>
      <c r="AA82">
        <v>0.11279674455957134</v>
      </c>
      <c r="AB82">
        <v>-1.9712573930172774</v>
      </c>
      <c r="AC82">
        <v>-0.58546881699968212</v>
      </c>
      <c r="AD82">
        <v>-4.8341461954102494E-2</v>
      </c>
      <c r="AE82">
        <v>-1.2783631050084803</v>
      </c>
      <c r="AF82">
        <v>0.21485094201823185</v>
      </c>
      <c r="AG82">
        <v>-1.0205419745866013</v>
      </c>
      <c r="AH82">
        <v>-3.1099673857139067</v>
      </c>
      <c r="AI82">
        <v>-1.8316042807054269</v>
      </c>
      <c r="AJ82">
        <v>-2.1646232408336865</v>
      </c>
      <c r="AK82">
        <v>0.21485094201823185</v>
      </c>
      <c r="AL82" s="5">
        <v>0.21485094201823185</v>
      </c>
      <c r="AO82" s="5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 s="5">
        <v>0</v>
      </c>
      <c r="BG82">
        <v>3</v>
      </c>
      <c r="BH82" t="s">
        <v>57</v>
      </c>
      <c r="BI82">
        <f t="shared" ref="BI82:BI97" si="46">INDEX(AO82:BF99,1,BG82)</f>
        <v>0</v>
      </c>
    </row>
    <row r="83" spans="1:61">
      <c r="A83" t="s">
        <v>58</v>
      </c>
      <c r="B83">
        <v>-0.4512568937322492</v>
      </c>
      <c r="C83">
        <v>-2.1425401431927051</v>
      </c>
      <c r="D83">
        <v>-4.8341461954102494E-2</v>
      </c>
      <c r="E83">
        <v>-2.0312284965191321</v>
      </c>
      <c r="F83">
        <v>0</v>
      </c>
      <c r="H83">
        <v>-4.9630961056663043</v>
      </c>
      <c r="I83">
        <v>-2.3345225948670816</v>
      </c>
      <c r="J83">
        <v>2.0752440069132061</v>
      </c>
      <c r="K83">
        <v>5.5690985441700311</v>
      </c>
      <c r="L83">
        <v>0.44841377395161464</v>
      </c>
      <c r="O83" s="5">
        <v>3.9694414607471584</v>
      </c>
      <c r="P83">
        <v>-1.040387494384821</v>
      </c>
      <c r="Q83">
        <v>-0.92019248408003129</v>
      </c>
      <c r="R83">
        <v>-4.1709922854163324</v>
      </c>
      <c r="S83" s="5">
        <v>0.22954388294161876</v>
      </c>
      <c r="U83" s="5">
        <v>-0.3472185464135269</v>
      </c>
      <c r="V83">
        <v>0.99825332093888974</v>
      </c>
      <c r="W83">
        <v>0</v>
      </c>
      <c r="X83">
        <v>-2.0312284965191321</v>
      </c>
      <c r="Y83">
        <v>-1.3367914036920787</v>
      </c>
      <c r="Z83">
        <v>-0.22569205516879265</v>
      </c>
      <c r="AA83">
        <v>0.26041390981014501</v>
      </c>
      <c r="AB83">
        <v>-0.80728312041144967</v>
      </c>
      <c r="AC83">
        <v>-1.3715132583334309</v>
      </c>
      <c r="AD83">
        <v>-1.9878261782174413</v>
      </c>
      <c r="AE83">
        <v>-0.67707616550637706</v>
      </c>
      <c r="AF83">
        <v>0.16492880954642519</v>
      </c>
      <c r="AG83">
        <v>-2.274281479008601</v>
      </c>
      <c r="AH83">
        <v>-1.2413063034283587</v>
      </c>
      <c r="AI83">
        <v>-2.1874768424052196</v>
      </c>
      <c r="AJ83">
        <v>-1.0329751755802423</v>
      </c>
      <c r="AK83">
        <v>-0.44270364667724693</v>
      </c>
      <c r="AL83" s="5">
        <v>1.0850579575422714</v>
      </c>
      <c r="AO83" s="5">
        <v>5.1514972712402125</v>
      </c>
      <c r="AP83">
        <v>4.2436392590232925</v>
      </c>
      <c r="AQ83">
        <v>0</v>
      </c>
      <c r="AR83" s="14">
        <v>8.9545559866251097</v>
      </c>
      <c r="AS83">
        <v>7.9252875426979612</v>
      </c>
      <c r="AT83">
        <v>9.6304532958708169</v>
      </c>
      <c r="AU83">
        <v>2.4375556945010555</v>
      </c>
      <c r="AV83">
        <v>4.1053493734525013</v>
      </c>
      <c r="AW83">
        <v>5.2736343324980446</v>
      </c>
      <c r="AX83">
        <v>11.957690823006374</v>
      </c>
      <c r="AY83">
        <v>4.882620366391162</v>
      </c>
      <c r="AZ83">
        <v>5.1674040244918737</v>
      </c>
      <c r="BA83">
        <v>7.9046724591461093</v>
      </c>
      <c r="BB83">
        <v>6.3509839500627132</v>
      </c>
      <c r="BC83">
        <v>9.4841970747442019</v>
      </c>
      <c r="BD83">
        <v>4.1273149301841396</v>
      </c>
      <c r="BE83">
        <v>8.2961420300428337</v>
      </c>
      <c r="BF83" s="5">
        <v>1.8951916742183459</v>
      </c>
      <c r="BG83">
        <v>4</v>
      </c>
      <c r="BH83" t="s">
        <v>58</v>
      </c>
      <c r="BI83">
        <f t="shared" si="46"/>
        <v>8.9545559866251097</v>
      </c>
    </row>
    <row r="84" spans="1:61">
      <c r="A84" t="s">
        <v>59</v>
      </c>
      <c r="B84">
        <v>1.5296843855330478E-2</v>
      </c>
      <c r="C84">
        <v>-2.4864046106186946</v>
      </c>
      <c r="D84">
        <v>0.17188075361458488</v>
      </c>
      <c r="E84">
        <v>-1.3367914036920787</v>
      </c>
      <c r="F84">
        <v>-0.60920769908017136</v>
      </c>
      <c r="H84">
        <v>-1.4163096703069014</v>
      </c>
      <c r="I84">
        <v>-0.22702785271694204</v>
      </c>
      <c r="J84">
        <v>-0.30696068694381135</v>
      </c>
      <c r="K84">
        <v>0.44841377395161469</v>
      </c>
      <c r="L84">
        <v>2.0450397873559725</v>
      </c>
      <c r="O84" s="5">
        <v>3.7224090483862677</v>
      </c>
      <c r="P84">
        <v>-2.940565744885034</v>
      </c>
      <c r="Q84">
        <v>0.23432205391442301</v>
      </c>
      <c r="R84">
        <v>-1.6325576424794401</v>
      </c>
      <c r="S84" s="5">
        <v>-1.3552322640433418</v>
      </c>
      <c r="U84" s="5">
        <v>-0.81227693210689522</v>
      </c>
      <c r="V84">
        <v>0.40613846605344772</v>
      </c>
      <c r="W84">
        <v>0</v>
      </c>
      <c r="X84">
        <v>0</v>
      </c>
      <c r="Y84">
        <v>-0.60920769908017136</v>
      </c>
      <c r="Z84">
        <v>0.20306923302672386</v>
      </c>
      <c r="AA84">
        <v>-1.0153461651336191</v>
      </c>
      <c r="AB84">
        <v>-0.81227693210689522</v>
      </c>
      <c r="AC84">
        <v>-1.4214846311870668</v>
      </c>
      <c r="AD84">
        <v>0.20306923302672386</v>
      </c>
      <c r="AE84">
        <v>-0.60920769908017136</v>
      </c>
      <c r="AF84">
        <v>0.81227693210689522</v>
      </c>
      <c r="AG84">
        <v>-3.0460384954008575</v>
      </c>
      <c r="AH84">
        <v>-2.6399000293474097</v>
      </c>
      <c r="AI84">
        <v>-0.20306923302672375</v>
      </c>
      <c r="AJ84">
        <v>-1.2184153981603429</v>
      </c>
      <c r="AK84">
        <v>0</v>
      </c>
      <c r="AL84" s="5">
        <v>0.40613846605344772</v>
      </c>
      <c r="AO84" s="5">
        <v>9.1396601813826646</v>
      </c>
      <c r="AP84">
        <v>6.4117459380189894</v>
      </c>
      <c r="AQ84">
        <v>0</v>
      </c>
      <c r="AR84">
        <v>7.9252875426979603</v>
      </c>
      <c r="AS84" s="14">
        <v>10.416659738899085</v>
      </c>
      <c r="AT84">
        <v>13.184316506253969</v>
      </c>
      <c r="AU84">
        <v>5.8970238358935498</v>
      </c>
      <c r="AV84">
        <v>5.0625543861082436</v>
      </c>
      <c r="AW84">
        <v>6.8091059403939349</v>
      </c>
      <c r="AX84">
        <v>10.885337268915231</v>
      </c>
      <c r="AY84">
        <v>6.4983499630139088</v>
      </c>
      <c r="AZ84">
        <v>3.1630394882281121</v>
      </c>
      <c r="BA84">
        <v>9.2203234083821499</v>
      </c>
      <c r="BB84">
        <v>9.4425688212045102</v>
      </c>
      <c r="BC84">
        <v>7.1141994482824833</v>
      </c>
      <c r="BD84">
        <v>3.7575069360789719</v>
      </c>
      <c r="BE84">
        <v>10.644941387819202</v>
      </c>
      <c r="BF84" s="5">
        <v>3.3281046532066436</v>
      </c>
      <c r="BG84">
        <v>5</v>
      </c>
      <c r="BH84" t="s">
        <v>59</v>
      </c>
      <c r="BI84">
        <f t="shared" si="46"/>
        <v>10.416659738899085</v>
      </c>
    </row>
    <row r="85" spans="1:61">
      <c r="A85" t="s">
        <v>60</v>
      </c>
      <c r="B85">
        <v>1.5182117526415504</v>
      </c>
      <c r="C85">
        <v>-2.52872639122497</v>
      </c>
      <c r="D85">
        <v>1.6113820651367239E-2</v>
      </c>
      <c r="E85">
        <v>-0.22569205516879265</v>
      </c>
      <c r="F85">
        <v>0.20306923302672386</v>
      </c>
      <c r="O85" s="5">
        <v>8.7447424745343643</v>
      </c>
      <c r="P85">
        <v>-3.6512574884493767</v>
      </c>
      <c r="Q85">
        <v>-2.8788360322340854</v>
      </c>
      <c r="R85">
        <v>-2.7640640855417731</v>
      </c>
      <c r="S85" s="5">
        <v>-1.2670317386694061</v>
      </c>
      <c r="AO85" s="5">
        <v>13.021868268447568</v>
      </c>
      <c r="AP85">
        <v>15.722146669752744</v>
      </c>
      <c r="AQ85">
        <v>0</v>
      </c>
      <c r="AR85">
        <v>9.6304532958708133</v>
      </c>
      <c r="AS85">
        <v>13.184316506253964</v>
      </c>
      <c r="AT85" s="14">
        <v>22.829545064045512</v>
      </c>
      <c r="AU85">
        <v>9.6457710181711303</v>
      </c>
      <c r="AV85">
        <v>9.7016593536298448</v>
      </c>
      <c r="AW85">
        <v>8.1762440105563972</v>
      </c>
      <c r="AX85">
        <v>16.416947680190017</v>
      </c>
      <c r="AY85">
        <v>11.278887871231673</v>
      </c>
      <c r="AZ85">
        <v>10.115874663739701</v>
      </c>
      <c r="BA85">
        <v>11.372518299702765</v>
      </c>
      <c r="BB85">
        <v>17.20614370825071</v>
      </c>
      <c r="BC85">
        <v>12.146685448172827</v>
      </c>
      <c r="BD85">
        <v>8.3289857228622157</v>
      </c>
      <c r="BE85">
        <v>17.766109449885573</v>
      </c>
      <c r="BF85" s="5">
        <v>9.8838206098896926</v>
      </c>
      <c r="BG85">
        <v>6</v>
      </c>
      <c r="BH85" t="s">
        <v>60</v>
      </c>
      <c r="BI85">
        <f t="shared" si="46"/>
        <v>22.829545064045512</v>
      </c>
    </row>
    <row r="86" spans="1:61">
      <c r="A86" t="s">
        <v>153</v>
      </c>
      <c r="B86">
        <v>0.79926009144101751</v>
      </c>
      <c r="C86">
        <v>-0.66127782197305707</v>
      </c>
      <c r="D86">
        <v>0.11279674455957134</v>
      </c>
      <c r="E86">
        <v>0.26041390981014501</v>
      </c>
      <c r="F86">
        <v>-1.0153461651336191</v>
      </c>
      <c r="H86" t="s">
        <v>397</v>
      </c>
      <c r="O86" s="5">
        <v>4.8845163854537272</v>
      </c>
      <c r="P86">
        <v>-1.0187649429841967</v>
      </c>
      <c r="Q86">
        <v>-0.69786272220828782</v>
      </c>
      <c r="R86">
        <v>-1.1939803419878059</v>
      </c>
      <c r="S86" s="5">
        <v>-2.9761456003715394</v>
      </c>
      <c r="AO86" s="5">
        <v>7.1750119377446868</v>
      </c>
      <c r="AP86">
        <v>7.6775746643877678</v>
      </c>
      <c r="AQ86">
        <v>0</v>
      </c>
      <c r="AR86">
        <v>2.437555694501055</v>
      </c>
      <c r="AS86">
        <v>5.8970238358935489</v>
      </c>
      <c r="AT86">
        <v>9.6457710181711356</v>
      </c>
      <c r="AU86" s="14">
        <v>7.2098579653904515</v>
      </c>
      <c r="AV86">
        <v>3.1384530670304227</v>
      </c>
      <c r="AW86">
        <v>5.0129800515755054</v>
      </c>
      <c r="AX86">
        <v>5.593810536905389</v>
      </c>
      <c r="AY86">
        <v>4.2511978256181706</v>
      </c>
      <c r="AZ86">
        <v>4.5902327292802214</v>
      </c>
      <c r="BA86">
        <v>9.8093941185310936</v>
      </c>
      <c r="BB86">
        <v>9.4345843743446025</v>
      </c>
      <c r="BC86">
        <v>2.269575262704111</v>
      </c>
      <c r="BD86">
        <v>3.6806185816480772</v>
      </c>
      <c r="BE86">
        <v>8.0742656100092187</v>
      </c>
      <c r="BF86" s="5">
        <v>5.4447044507789348</v>
      </c>
      <c r="BG86">
        <v>7</v>
      </c>
      <c r="BH86" t="s">
        <v>153</v>
      </c>
      <c r="BI86">
        <f t="shared" si="46"/>
        <v>7.2098579653904515</v>
      </c>
    </row>
    <row r="87" spans="1:61">
      <c r="A87" t="s">
        <v>62</v>
      </c>
      <c r="B87">
        <v>-0.74954534891119384</v>
      </c>
      <c r="C87">
        <v>-2.0049943562223089</v>
      </c>
      <c r="D87">
        <v>-1.9712573930172774</v>
      </c>
      <c r="E87">
        <v>-0.80728312041144967</v>
      </c>
      <c r="F87">
        <v>-0.81227693210689522</v>
      </c>
      <c r="O87" s="5">
        <v>3.0544833912564293</v>
      </c>
      <c r="P87">
        <v>-1.9659845265215394</v>
      </c>
      <c r="Q87">
        <v>-3.1863853905277786</v>
      </c>
      <c r="R87">
        <v>-0.55014527679539738</v>
      </c>
      <c r="S87" s="5">
        <v>9.8740897721692589E-2</v>
      </c>
      <c r="AO87" s="5">
        <v>5.0192307783623091</v>
      </c>
      <c r="AP87">
        <v>6.6123507807480868</v>
      </c>
      <c r="AQ87">
        <v>0</v>
      </c>
      <c r="AR87">
        <v>4.1053493734525022</v>
      </c>
      <c r="AS87">
        <v>5.0625543861082427</v>
      </c>
      <c r="AT87">
        <v>9.7016593536298448</v>
      </c>
      <c r="AU87">
        <v>3.1384530670304214</v>
      </c>
      <c r="AV87" s="14">
        <v>8.2974178611896079</v>
      </c>
      <c r="AW87">
        <v>3.9883440624654223</v>
      </c>
      <c r="AX87">
        <v>6.7316522233055922</v>
      </c>
      <c r="AY87">
        <v>7.490292221600777</v>
      </c>
      <c r="AZ87">
        <v>3.2150009686704748</v>
      </c>
      <c r="BA87">
        <v>4.7737019345730838</v>
      </c>
      <c r="BB87">
        <v>12.8097105083299</v>
      </c>
      <c r="BC87">
        <v>8.9395572599314459</v>
      </c>
      <c r="BD87">
        <v>7.4912951796521376</v>
      </c>
      <c r="BE87">
        <v>6.8319144612148746</v>
      </c>
      <c r="BF87" s="5">
        <v>3.4716232926778958</v>
      </c>
      <c r="BG87">
        <v>8</v>
      </c>
      <c r="BH87" t="s">
        <v>62</v>
      </c>
      <c r="BI87">
        <f t="shared" si="46"/>
        <v>8.2974178611896079</v>
      </c>
    </row>
    <row r="88" spans="1:61">
      <c r="A88" t="s">
        <v>63</v>
      </c>
      <c r="B88">
        <v>-0.61952217614088467</v>
      </c>
      <c r="C88">
        <v>-1.7299027822815174</v>
      </c>
      <c r="D88">
        <v>-0.58546881699968212</v>
      </c>
      <c r="E88">
        <v>-1.3715132583334309</v>
      </c>
      <c r="F88">
        <v>-1.4214846311870668</v>
      </c>
      <c r="O88" s="5">
        <v>3.6962139386047723</v>
      </c>
      <c r="P88">
        <v>-0.97231990047697492</v>
      </c>
      <c r="Q88">
        <v>-0.61234294271457523</v>
      </c>
      <c r="R88">
        <v>-2.3772512001542001</v>
      </c>
      <c r="S88" s="5">
        <v>-2.0721107907278018</v>
      </c>
      <c r="AO88" s="5">
        <v>6.1647756352327114</v>
      </c>
      <c r="AP88">
        <v>4.5090673137601121</v>
      </c>
      <c r="AQ88">
        <v>0</v>
      </c>
      <c r="AR88">
        <v>5.2736343324980401</v>
      </c>
      <c r="AS88">
        <v>6.8091059403939305</v>
      </c>
      <c r="AT88">
        <v>8.1762440105563989</v>
      </c>
      <c r="AU88">
        <v>5.0129800515755054</v>
      </c>
      <c r="AV88">
        <v>3.9883440624654192</v>
      </c>
      <c r="AW88" s="14">
        <v>5.9565452791823112</v>
      </c>
      <c r="AX88">
        <v>7.6719165368245159</v>
      </c>
      <c r="AY88">
        <v>4.6134651175776122</v>
      </c>
      <c r="AZ88">
        <v>3.2541542325297028</v>
      </c>
      <c r="BA88">
        <v>10.65331762591099</v>
      </c>
      <c r="BB88">
        <v>9.3277062461463345</v>
      </c>
      <c r="BC88">
        <v>5.5608073487889964</v>
      </c>
      <c r="BD88">
        <v>4.5476226848942218</v>
      </c>
      <c r="BE88">
        <v>7.1171980393919227</v>
      </c>
      <c r="BF88" s="5">
        <v>2.5227545148270814</v>
      </c>
      <c r="BG88">
        <v>9</v>
      </c>
      <c r="BH88" t="s">
        <v>63</v>
      </c>
      <c r="BI88">
        <f t="shared" si="46"/>
        <v>5.9565452791823112</v>
      </c>
    </row>
    <row r="89" spans="1:61">
      <c r="A89" t="s">
        <v>64</v>
      </c>
      <c r="B89">
        <v>0.29064003325127907</v>
      </c>
      <c r="C89">
        <v>-2.3276979333451608</v>
      </c>
      <c r="D89">
        <v>-4.8341461954102494E-2</v>
      </c>
      <c r="E89">
        <v>-1.9878261782174413</v>
      </c>
      <c r="F89">
        <v>0.20306923302672386</v>
      </c>
      <c r="O89" s="5">
        <v>8.7722870362820036</v>
      </c>
      <c r="P89">
        <v>-0.63992914150620039</v>
      </c>
      <c r="Q89">
        <v>-3.0548887581087607</v>
      </c>
      <c r="R89">
        <v>-7.0880721609849893</v>
      </c>
      <c r="S89" s="5">
        <v>-0.34442907512857718</v>
      </c>
      <c r="AO89" s="5">
        <v>8.0967994797940825</v>
      </c>
      <c r="AP89">
        <v>10.494411469218536</v>
      </c>
      <c r="AQ89">
        <v>0</v>
      </c>
      <c r="AR89">
        <v>11.95769082300637</v>
      </c>
      <c r="AS89">
        <v>10.885337268915231</v>
      </c>
      <c r="AT89">
        <v>16.41694768019002</v>
      </c>
      <c r="AU89">
        <v>5.5938105369053908</v>
      </c>
      <c r="AV89">
        <v>6.7316522233055922</v>
      </c>
      <c r="AW89">
        <v>7.6719165368245186</v>
      </c>
      <c r="AX89" s="14">
        <v>18.20672977134199</v>
      </c>
      <c r="AY89">
        <v>7.872400594466737</v>
      </c>
      <c r="AZ89">
        <v>11.719955335227272</v>
      </c>
      <c r="BA89">
        <v>13.453265296099239</v>
      </c>
      <c r="BB89">
        <v>12.102751493653667</v>
      </c>
      <c r="BC89">
        <v>14.210287672683437</v>
      </c>
      <c r="BD89">
        <v>7.8875293500450931</v>
      </c>
      <c r="BE89">
        <v>14.099589040586741</v>
      </c>
      <c r="BF89" s="5">
        <v>6.3726210602392781</v>
      </c>
      <c r="BG89">
        <v>10</v>
      </c>
      <c r="BH89" t="s">
        <v>64</v>
      </c>
      <c r="BI89">
        <f t="shared" si="46"/>
        <v>18.20672977134199</v>
      </c>
    </row>
    <row r="90" spans="1:61">
      <c r="A90" t="s">
        <v>65</v>
      </c>
      <c r="B90">
        <v>-0.26387055650445057</v>
      </c>
      <c r="C90">
        <v>-1.9891236884949557</v>
      </c>
      <c r="D90">
        <v>-1.2783631050084803</v>
      </c>
      <c r="E90">
        <v>-0.67707616550637706</v>
      </c>
      <c r="F90">
        <v>-0.60920769908017136</v>
      </c>
      <c r="O90" s="5">
        <v>3.5959396848419245</v>
      </c>
      <c r="P90">
        <v>-2.2769891229758068</v>
      </c>
      <c r="Q90">
        <v>-2.409910240068057</v>
      </c>
      <c r="R90">
        <v>-0.74352725724245394</v>
      </c>
      <c r="S90" s="5">
        <v>-0.33174814445898049</v>
      </c>
      <c r="AO90" s="5">
        <v>6.3868238901434333</v>
      </c>
      <c r="AP90">
        <v>7.3819268757280261</v>
      </c>
      <c r="AQ90">
        <v>0</v>
      </c>
      <c r="AR90">
        <v>4.8826203663911629</v>
      </c>
      <c r="AS90">
        <v>6.4983499630139061</v>
      </c>
      <c r="AT90">
        <v>11.278887871231674</v>
      </c>
      <c r="AU90">
        <v>4.2511978256181706</v>
      </c>
      <c r="AV90">
        <v>7.4902922216007779</v>
      </c>
      <c r="AW90">
        <v>4.613465117577614</v>
      </c>
      <c r="AX90">
        <v>7.8724005944667388</v>
      </c>
      <c r="AY90" s="14">
        <v>7.3666188424891539</v>
      </c>
      <c r="AZ90">
        <v>3.7128304070530174</v>
      </c>
      <c r="BA90">
        <v>5.7701866638177064</v>
      </c>
      <c r="BB90">
        <v>12.104118617415393</v>
      </c>
      <c r="BC90">
        <v>8.2747142910980092</v>
      </c>
      <c r="BD90">
        <v>6.5090951680167839</v>
      </c>
      <c r="BE90">
        <v>8.3041710271055305</v>
      </c>
      <c r="BF90" s="5">
        <v>4.0991648236436111</v>
      </c>
      <c r="BG90">
        <v>11</v>
      </c>
      <c r="BH90" t="s">
        <v>65</v>
      </c>
      <c r="BI90">
        <f t="shared" si="46"/>
        <v>7.3666188424891539</v>
      </c>
    </row>
    <row r="91" spans="1:61">
      <c r="A91" t="s">
        <v>66</v>
      </c>
      <c r="B91">
        <v>1.6138170267373659</v>
      </c>
      <c r="C91">
        <v>0.51844181242687615</v>
      </c>
      <c r="D91">
        <v>0.21485094201823185</v>
      </c>
      <c r="E91">
        <v>0.16492880954642519</v>
      </c>
      <c r="F91">
        <v>0.81227693210689522</v>
      </c>
      <c r="O91" s="5">
        <v>10.136291488741611</v>
      </c>
      <c r="P91">
        <v>2.6642008260492456</v>
      </c>
      <c r="Q91">
        <v>-4.8245252174844779</v>
      </c>
      <c r="R91">
        <v>-7.4912340383330012</v>
      </c>
      <c r="S91" s="5">
        <v>-0.73422119082835091</v>
      </c>
      <c r="AO91" s="5">
        <v>2.8300394084307978</v>
      </c>
      <c r="AP91">
        <v>11.261172966686958</v>
      </c>
      <c r="AQ91">
        <v>0</v>
      </c>
      <c r="AR91">
        <v>5.1674040244918746</v>
      </c>
      <c r="AS91">
        <v>3.1630394882281099</v>
      </c>
      <c r="AT91">
        <v>10.115874663739703</v>
      </c>
      <c r="AU91">
        <v>4.5902327292802223</v>
      </c>
      <c r="AV91">
        <v>3.2150009686704739</v>
      </c>
      <c r="AW91">
        <v>3.2541542325297006</v>
      </c>
      <c r="AX91">
        <v>11.719955335227272</v>
      </c>
      <c r="AY91">
        <v>3.7128304070530174</v>
      </c>
      <c r="AZ91" s="14">
        <v>14.870887861313308</v>
      </c>
      <c r="BA91">
        <v>10.538979595203299</v>
      </c>
      <c r="BB91">
        <v>8.3616666733412242</v>
      </c>
      <c r="BC91">
        <v>8.8495984756596577</v>
      </c>
      <c r="BD91">
        <v>6.9224621871115612</v>
      </c>
      <c r="BE91">
        <v>9.4022590650162439</v>
      </c>
      <c r="BF91" s="5">
        <v>8.6075044424048262</v>
      </c>
      <c r="BG91">
        <v>12</v>
      </c>
      <c r="BH91" t="s">
        <v>66</v>
      </c>
      <c r="BI91">
        <f t="shared" si="46"/>
        <v>14.870887861313308</v>
      </c>
    </row>
    <row r="92" spans="1:61">
      <c r="A92" t="s">
        <v>94</v>
      </c>
      <c r="B92">
        <v>-0.90251378746449817</v>
      </c>
      <c r="C92">
        <v>-1.692871224251026</v>
      </c>
      <c r="D92">
        <v>-1.0205419745866013</v>
      </c>
      <c r="E92">
        <v>-2.274281479008601</v>
      </c>
      <c r="F92">
        <v>-3.0460384954008575</v>
      </c>
      <c r="O92" s="5">
        <v>9.7790324829861319</v>
      </c>
      <c r="P92">
        <v>1.6235880091396706</v>
      </c>
      <c r="Q92">
        <v>-2.4576907489992639</v>
      </c>
      <c r="R92">
        <v>-7.7181481205789586</v>
      </c>
      <c r="S92" s="5">
        <v>-5.273254868629798</v>
      </c>
      <c r="AO92" s="5">
        <v>8.6394825659500398</v>
      </c>
      <c r="AP92">
        <v>8.7689048559333909</v>
      </c>
      <c r="AQ92">
        <v>0</v>
      </c>
      <c r="AR92">
        <v>7.9046724591461048</v>
      </c>
      <c r="AS92">
        <v>9.2203234083821481</v>
      </c>
      <c r="AT92">
        <v>11.372518299702765</v>
      </c>
      <c r="AU92">
        <v>9.8093941185310953</v>
      </c>
      <c r="AV92">
        <v>4.7737019345730856</v>
      </c>
      <c r="AW92">
        <v>10.653317625910995</v>
      </c>
      <c r="AX92">
        <v>13.453265296099238</v>
      </c>
      <c r="AY92">
        <v>5.7701866638177055</v>
      </c>
      <c r="AZ92">
        <v>10.538979595203301</v>
      </c>
      <c r="BA92" s="14">
        <v>24.549718154021324</v>
      </c>
      <c r="BB92">
        <v>16.584796306175981</v>
      </c>
      <c r="BC92">
        <v>8.8738809191910022</v>
      </c>
      <c r="BD92">
        <v>9.2945067211822376</v>
      </c>
      <c r="BE92">
        <v>11.51310835380168</v>
      </c>
      <c r="BF92" s="5">
        <v>6.1390035354215726</v>
      </c>
      <c r="BG92">
        <v>13</v>
      </c>
      <c r="BH92" t="s">
        <v>94</v>
      </c>
      <c r="BI92">
        <f t="shared" si="46"/>
        <v>24.549718154021324</v>
      </c>
    </row>
    <row r="93" spans="1:61">
      <c r="A93" t="s">
        <v>96</v>
      </c>
      <c r="B93">
        <v>-1.0172401163794771</v>
      </c>
      <c r="C93">
        <v>-2.8408495231962529</v>
      </c>
      <c r="D93">
        <v>-3.1099673857139067</v>
      </c>
      <c r="E93">
        <v>-1.2413063034283587</v>
      </c>
      <c r="F93">
        <v>-2.6399000293474097</v>
      </c>
      <c r="O93" s="5">
        <v>8.2541805144925959</v>
      </c>
      <c r="P93">
        <v>-1.8607235043862336</v>
      </c>
      <c r="Q93">
        <v>-5.3677306567196652</v>
      </c>
      <c r="R93">
        <v>-2.8699779805553747</v>
      </c>
      <c r="S93" s="5">
        <v>-2.9150027327207364</v>
      </c>
      <c r="AO93" s="5">
        <v>10.492980387435168</v>
      </c>
      <c r="AP93">
        <v>13.381975525622966</v>
      </c>
      <c r="AQ93">
        <v>0</v>
      </c>
      <c r="AR93">
        <v>6.3509839500627168</v>
      </c>
      <c r="AS93">
        <v>9.442568821204512</v>
      </c>
      <c r="AT93">
        <v>17.20614370825071</v>
      </c>
      <c r="AU93">
        <v>9.4345843743446025</v>
      </c>
      <c r="AV93">
        <v>12.8097105083299</v>
      </c>
      <c r="AW93">
        <v>9.3277062461463398</v>
      </c>
      <c r="AX93">
        <v>12.102751493653669</v>
      </c>
      <c r="AY93">
        <v>12.104118617415391</v>
      </c>
      <c r="AZ93">
        <v>8.3616666733412259</v>
      </c>
      <c r="BA93">
        <v>16.584796306175988</v>
      </c>
      <c r="BB93" s="14">
        <v>24.840856768372113</v>
      </c>
      <c r="BC93">
        <v>13.288610786937452</v>
      </c>
      <c r="BD93">
        <v>13.78186719213029</v>
      </c>
      <c r="BE93">
        <v>13.379503541471378</v>
      </c>
      <c r="BF93" s="5">
        <v>8.1980147274096034</v>
      </c>
      <c r="BG93">
        <v>14</v>
      </c>
      <c r="BH93" t="s">
        <v>96</v>
      </c>
      <c r="BI93">
        <f t="shared" si="46"/>
        <v>24.840856768372113</v>
      </c>
    </row>
    <row r="94" spans="1:61">
      <c r="A94" t="s">
        <v>98</v>
      </c>
      <c r="B94">
        <v>-0.97517379577731833</v>
      </c>
      <c r="C94">
        <v>-2.491694833194479</v>
      </c>
      <c r="D94">
        <v>-1.8316042807054269</v>
      </c>
      <c r="E94">
        <v>-2.1874768424052196</v>
      </c>
      <c r="F94">
        <v>-0.20306923302672375</v>
      </c>
      <c r="O94" s="5">
        <v>6.2569171028333512</v>
      </c>
      <c r="P94">
        <v>-0.5035992383307436</v>
      </c>
      <c r="Q94">
        <v>-4.6417842942595939</v>
      </c>
      <c r="R94">
        <v>-5.4175597903937369</v>
      </c>
      <c r="S94" s="5">
        <v>1.1128833055477108</v>
      </c>
      <c r="AO94" s="5">
        <v>4.6082890861576917</v>
      </c>
      <c r="AP94">
        <v>7.8953437336832328</v>
      </c>
      <c r="AQ94">
        <v>0</v>
      </c>
      <c r="AR94">
        <v>9.4841970747442019</v>
      </c>
      <c r="AS94">
        <v>7.1141994482824806</v>
      </c>
      <c r="AT94">
        <v>12.146685448172821</v>
      </c>
      <c r="AU94">
        <v>2.2695752627041097</v>
      </c>
      <c r="AV94">
        <v>8.9395572599314441</v>
      </c>
      <c r="AW94">
        <v>5.5608073487889991</v>
      </c>
      <c r="AX94">
        <v>14.210287672683435</v>
      </c>
      <c r="AY94">
        <v>8.2747142910980074</v>
      </c>
      <c r="AZ94">
        <v>8.8495984756596542</v>
      </c>
      <c r="BA94">
        <v>8.8738809191910022</v>
      </c>
      <c r="BB94">
        <v>13.288610786937451</v>
      </c>
      <c r="BC94" s="14">
        <v>15.279940227118615</v>
      </c>
      <c r="BD94">
        <v>9.7404624720996438</v>
      </c>
      <c r="BE94">
        <v>9.7750717441130863</v>
      </c>
      <c r="BF94" s="5">
        <v>4.1627604273608263</v>
      </c>
      <c r="BG94">
        <v>15</v>
      </c>
      <c r="BH94" t="s">
        <v>98</v>
      </c>
      <c r="BI94">
        <f t="shared" si="46"/>
        <v>15.279940227118615</v>
      </c>
    </row>
    <row r="95" spans="1:61">
      <c r="A95" t="s">
        <v>100</v>
      </c>
      <c r="B95">
        <v>-0.83750220107934381</v>
      </c>
      <c r="C95">
        <v>-1.3754578697039588</v>
      </c>
      <c r="D95">
        <v>-2.1646232408336865</v>
      </c>
      <c r="E95">
        <v>-1.0329751755802423</v>
      </c>
      <c r="F95">
        <v>-1.2184153981603429</v>
      </c>
      <c r="O95" s="5">
        <v>5.5480776314140474</v>
      </c>
      <c r="P95">
        <v>0.25092366790492332</v>
      </c>
      <c r="Q95">
        <v>-4.4366576859135876</v>
      </c>
      <c r="R95">
        <v>-3.4235748134072148</v>
      </c>
      <c r="S95" s="5">
        <v>-0.79202431371099213</v>
      </c>
      <c r="AO95" s="5">
        <v>3.7021424225067032</v>
      </c>
      <c r="AP95">
        <v>7.3684723747128507</v>
      </c>
      <c r="AQ95">
        <v>0</v>
      </c>
      <c r="AR95">
        <v>4.1273149301841432</v>
      </c>
      <c r="AS95">
        <v>3.7575069360789719</v>
      </c>
      <c r="AT95">
        <v>8.3289857228622139</v>
      </c>
      <c r="AU95">
        <v>3.6806185816480745</v>
      </c>
      <c r="AV95">
        <v>7.4912951796521385</v>
      </c>
      <c r="AW95">
        <v>4.5476226848942263</v>
      </c>
      <c r="AX95">
        <v>7.8875293500450923</v>
      </c>
      <c r="AY95">
        <v>6.5090951680167821</v>
      </c>
      <c r="AZ95">
        <v>6.9224621871115595</v>
      </c>
      <c r="BA95">
        <v>9.2945067211822376</v>
      </c>
      <c r="BB95">
        <v>13.781867192130287</v>
      </c>
      <c r="BC95">
        <v>9.7404624720996456</v>
      </c>
      <c r="BD95" s="14">
        <v>9.1135125903030705</v>
      </c>
      <c r="BE95">
        <v>6.696297257117708</v>
      </c>
      <c r="BF95" s="5">
        <v>4.5819280342292421</v>
      </c>
      <c r="BG95">
        <v>16</v>
      </c>
      <c r="BH95" t="s">
        <v>100</v>
      </c>
      <c r="BI95">
        <f t="shared" si="46"/>
        <v>9.1135125903030705</v>
      </c>
    </row>
    <row r="96" spans="1:61">
      <c r="A96" t="s">
        <v>102</v>
      </c>
      <c r="B96">
        <v>1.189329609751945</v>
      </c>
      <c r="C96">
        <v>-1.8515779015245597</v>
      </c>
      <c r="D96">
        <v>0.21485094201823185</v>
      </c>
      <c r="E96">
        <v>-0.44270364667724693</v>
      </c>
      <c r="F96">
        <v>0</v>
      </c>
      <c r="O96" s="5">
        <v>7.9325683643037204</v>
      </c>
      <c r="P96">
        <v>-2.0789994722826077</v>
      </c>
      <c r="Q96">
        <v>-2.2633662699761747</v>
      </c>
      <c r="R96">
        <v>-3.5997988116538702</v>
      </c>
      <c r="S96" s="5">
        <v>-1.5285644780538787</v>
      </c>
      <c r="AO96" s="5">
        <v>10.216653126301466</v>
      </c>
      <c r="AP96">
        <v>12.434836119051964</v>
      </c>
      <c r="AQ96">
        <v>0</v>
      </c>
      <c r="AR96">
        <v>8.2961420300428337</v>
      </c>
      <c r="AS96">
        <v>10.6449413878192</v>
      </c>
      <c r="AT96">
        <v>17.766109449885576</v>
      </c>
      <c r="AU96">
        <v>8.0742656100092187</v>
      </c>
      <c r="AV96">
        <v>6.8319144612148772</v>
      </c>
      <c r="AW96">
        <v>7.1171980393919245</v>
      </c>
      <c r="AX96">
        <v>14.099589040586739</v>
      </c>
      <c r="AY96">
        <v>8.3041710271055322</v>
      </c>
      <c r="AZ96">
        <v>9.4022590650162403</v>
      </c>
      <c r="BA96">
        <v>11.513108353801684</v>
      </c>
      <c r="BB96">
        <v>13.379503541471379</v>
      </c>
      <c r="BC96">
        <v>9.7750717441130917</v>
      </c>
      <c r="BD96">
        <v>6.6962972571177124</v>
      </c>
      <c r="BE96" s="14">
        <v>14.391225603194581</v>
      </c>
      <c r="BF96" s="5">
        <v>8.0274410288155131</v>
      </c>
      <c r="BG96">
        <v>17</v>
      </c>
      <c r="BH96" t="s">
        <v>102</v>
      </c>
      <c r="BI96">
        <f t="shared" si="46"/>
        <v>14.391225603194581</v>
      </c>
    </row>
    <row r="97" spans="1:61" s="5" customFormat="1">
      <c r="A97" s="5" t="s">
        <v>151</v>
      </c>
      <c r="B97" s="5">
        <v>1.7132465117970139</v>
      </c>
      <c r="C97" s="5">
        <v>0.26451112878922256</v>
      </c>
      <c r="D97" s="5">
        <v>0.21485094201823185</v>
      </c>
      <c r="E97" s="5">
        <v>1.0850579575422714</v>
      </c>
      <c r="F97" s="5">
        <v>0.40613846605344772</v>
      </c>
      <c r="O97" s="5">
        <v>6.5473935695219216</v>
      </c>
      <c r="P97" s="5">
        <v>0.12353216792341805</v>
      </c>
      <c r="Q97" s="5">
        <v>-2.8640529981306218</v>
      </c>
      <c r="R97" s="5">
        <v>-2.4497333936966665</v>
      </c>
      <c r="S97" s="5">
        <v>-1.2353655326660866</v>
      </c>
      <c r="AO97" s="5">
        <v>4.653519742887954</v>
      </c>
      <c r="AP97" s="5">
        <v>10.047792155033475</v>
      </c>
      <c r="AQ97" s="5">
        <v>0</v>
      </c>
      <c r="AR97" s="5">
        <v>1.8951916742183443</v>
      </c>
      <c r="AS97" s="5">
        <v>3.3281046532066436</v>
      </c>
      <c r="AT97" s="5">
        <v>9.8838206098896944</v>
      </c>
      <c r="AU97" s="5">
        <v>5.4447044507789366</v>
      </c>
      <c r="AV97" s="5">
        <v>3.4716232926778963</v>
      </c>
      <c r="AW97" s="5">
        <v>2.5227545148270787</v>
      </c>
      <c r="AX97" s="5">
        <v>6.3726210602392745</v>
      </c>
      <c r="AY97" s="5">
        <v>4.0991648236436102</v>
      </c>
      <c r="AZ97" s="5">
        <v>8.6075044424048244</v>
      </c>
      <c r="BA97" s="5">
        <v>6.13900353542157</v>
      </c>
      <c r="BB97" s="5">
        <v>8.1980147274096034</v>
      </c>
      <c r="BC97" s="5">
        <v>4.1627604273608263</v>
      </c>
      <c r="BD97" s="5">
        <v>4.5819280342292465</v>
      </c>
      <c r="BE97" s="5">
        <v>8.0274410288155167</v>
      </c>
      <c r="BF97" s="14">
        <v>7.474798167746421</v>
      </c>
      <c r="BG97" s="5">
        <v>18</v>
      </c>
      <c r="BH97" s="5" t="s">
        <v>151</v>
      </c>
      <c r="BI97">
        <f t="shared" si="46"/>
        <v>7.474798167746421</v>
      </c>
    </row>
    <row r="100" spans="1:61">
      <c r="A100" t="s">
        <v>58</v>
      </c>
      <c r="AO100" s="5" t="s">
        <v>400</v>
      </c>
    </row>
    <row r="101" spans="1:61">
      <c r="B101" t="s">
        <v>48</v>
      </c>
      <c r="C101" t="s">
        <v>51</v>
      </c>
      <c r="D101" t="s">
        <v>54</v>
      </c>
      <c r="E101" t="s">
        <v>67</v>
      </c>
      <c r="F101" t="s">
        <v>50</v>
      </c>
      <c r="U101" s="5" t="s">
        <v>80</v>
      </c>
      <c r="V101" t="s">
        <v>82</v>
      </c>
      <c r="W101" t="s">
        <v>57</v>
      </c>
      <c r="X101" t="s">
        <v>58</v>
      </c>
      <c r="Y101" t="s">
        <v>59</v>
      </c>
      <c r="Z101" t="s">
        <v>60</v>
      </c>
      <c r="AA101" t="s">
        <v>153</v>
      </c>
      <c r="AB101" t="s">
        <v>62</v>
      </c>
      <c r="AC101" t="s">
        <v>63</v>
      </c>
      <c r="AD101" t="s">
        <v>64</v>
      </c>
      <c r="AE101" t="s">
        <v>65</v>
      </c>
      <c r="AF101" t="s">
        <v>66</v>
      </c>
      <c r="AG101" t="s">
        <v>94</v>
      </c>
      <c r="AH101" t="s">
        <v>96</v>
      </c>
      <c r="AI101" t="s">
        <v>98</v>
      </c>
      <c r="AJ101" t="s">
        <v>100</v>
      </c>
      <c r="AK101" t="s">
        <v>102</v>
      </c>
      <c r="AL101" s="5" t="s">
        <v>151</v>
      </c>
      <c r="BI101" t="s">
        <v>400</v>
      </c>
    </row>
    <row r="102" spans="1:61">
      <c r="A102" t="s">
        <v>80</v>
      </c>
      <c r="B102">
        <v>0.96370116288582031</v>
      </c>
      <c r="C102">
        <v>0.25922090621343852</v>
      </c>
      <c r="D102">
        <v>0.16113820651367383</v>
      </c>
      <c r="E102">
        <v>1.6840099501056052</v>
      </c>
      <c r="F102">
        <v>-0.81227693210689522</v>
      </c>
      <c r="H102" s="5">
        <v>7.48782356435437</v>
      </c>
      <c r="I102" s="5">
        <v>1.3465753778528724</v>
      </c>
      <c r="J102" s="5">
        <v>-3.1501534945213336</v>
      </c>
      <c r="K102" s="5">
        <v>-4.9630961056663043</v>
      </c>
      <c r="L102" s="5">
        <v>-1.4163096703069014</v>
      </c>
      <c r="M102" s="5"/>
      <c r="N102" s="5"/>
      <c r="O102" s="5">
        <f t="array" ref="O102:S119">MMULT(B102:F119,H102:L106)</f>
        <v>-0.14999286952828772</v>
      </c>
      <c r="P102" s="5">
        <v>-1.9696629800882186</v>
      </c>
      <c r="Q102" s="5">
        <v>0.95525857877873221</v>
      </c>
      <c r="R102" s="5">
        <v>3.9604837430714279</v>
      </c>
      <c r="S102" s="5">
        <v>-2.3792181239736232</v>
      </c>
      <c r="U102" s="5">
        <v>0.96370116288582031</v>
      </c>
      <c r="V102">
        <v>2.409252907214551</v>
      </c>
      <c r="W102">
        <v>0.4512568937322492</v>
      </c>
      <c r="X102">
        <v>0</v>
      </c>
      <c r="Y102">
        <v>0.46655373758757968</v>
      </c>
      <c r="Z102">
        <v>1.9694686463737996</v>
      </c>
      <c r="AA102">
        <v>1.2505169851732667</v>
      </c>
      <c r="AB102">
        <v>-0.29828845517894464</v>
      </c>
      <c r="AC102">
        <v>-0.16826528240863547</v>
      </c>
      <c r="AD102">
        <v>0.74189692698352827</v>
      </c>
      <c r="AE102">
        <v>0.18738633722779863</v>
      </c>
      <c r="AF102">
        <v>2.0650739204696151</v>
      </c>
      <c r="AG102">
        <v>-0.45125689373224898</v>
      </c>
      <c r="AH102">
        <v>-0.56598322264722789</v>
      </c>
      <c r="AI102">
        <v>-0.52391690204506913</v>
      </c>
      <c r="AJ102">
        <v>-0.38624530734709461</v>
      </c>
      <c r="AK102">
        <v>1.6405865034841942</v>
      </c>
      <c r="AL102" s="5">
        <v>2.1645034055292633</v>
      </c>
      <c r="AO102" s="14">
        <f t="array" ref="AO102:BF119">MMULT(O102:S119,U102:AL106)</f>
        <v>8.1008805578368772</v>
      </c>
      <c r="AP102" s="5">
        <v>7.3053792204311812</v>
      </c>
      <c r="AQ102" s="5">
        <v>3.8030587153848998</v>
      </c>
      <c r="AR102" s="5">
        <v>0</v>
      </c>
      <c r="AS102" s="5">
        <v>5.0174313540696032</v>
      </c>
      <c r="AT102" s="5">
        <v>7.194473687961656</v>
      </c>
      <c r="AU102" s="5">
        <v>8.5405149586285329</v>
      </c>
      <c r="AV102" s="5">
        <v>4.7169401202947068</v>
      </c>
      <c r="AW102" s="5">
        <v>4.6942000181195667</v>
      </c>
      <c r="AX102" s="5">
        <v>-5.7832627827389849E-2</v>
      </c>
      <c r="AY102" s="5">
        <v>5.3072622391371702</v>
      </c>
      <c r="AZ102" s="5">
        <v>1.4656940993238246</v>
      </c>
      <c r="BA102" s="5">
        <v>4.5378688221888304</v>
      </c>
      <c r="BB102" s="5">
        <v>7.9450551527573507</v>
      </c>
      <c r="BC102" s="5">
        <v>-1.0728492732016099</v>
      </c>
      <c r="BD102" s="5">
        <v>3.3778862077074612</v>
      </c>
      <c r="BE102" s="5">
        <v>5.723569811643535</v>
      </c>
      <c r="BF102" s="5">
        <v>6.561386784054509</v>
      </c>
      <c r="BG102">
        <v>1</v>
      </c>
      <c r="BH102" t="s">
        <v>80</v>
      </c>
      <c r="BI102">
        <f>INDEX(AO102:BF119,1,BG102)</f>
        <v>8.1008805578368772</v>
      </c>
    </row>
    <row r="103" spans="1:61">
      <c r="A103" t="s">
        <v>82</v>
      </c>
      <c r="B103">
        <v>2.409252907214551</v>
      </c>
      <c r="C103">
        <v>1.6928712242510264</v>
      </c>
      <c r="D103">
        <v>-3.2227641302734478E-2</v>
      </c>
      <c r="E103">
        <v>3.0294818174580218</v>
      </c>
      <c r="F103">
        <v>0.40613846605344772</v>
      </c>
      <c r="H103">
        <v>1.3465753778528724</v>
      </c>
      <c r="I103">
        <v>2.4364933112390665</v>
      </c>
      <c r="J103">
        <v>-0.94328622773352067</v>
      </c>
      <c r="K103">
        <v>-2.3345225948670816</v>
      </c>
      <c r="L103">
        <v>-0.22702785271694198</v>
      </c>
      <c r="O103" s="5">
        <v>4.8103341690845651</v>
      </c>
      <c r="P103">
        <v>0.23471145129687554</v>
      </c>
      <c r="Q103">
        <v>-3.1224363395882633</v>
      </c>
      <c r="R103">
        <v>1.0773207974584655</v>
      </c>
      <c r="S103" s="5">
        <v>-1.5976537936189579</v>
      </c>
      <c r="U103" s="5">
        <v>0.25922090621343852</v>
      </c>
      <c r="V103">
        <v>1.6928712242510264</v>
      </c>
      <c r="W103">
        <v>2.1425401431927051</v>
      </c>
      <c r="X103">
        <v>0</v>
      </c>
      <c r="Y103">
        <v>-0.34386446742598942</v>
      </c>
      <c r="Z103">
        <v>-0.38618624803226487</v>
      </c>
      <c r="AA103">
        <v>1.4812623212196481</v>
      </c>
      <c r="AB103">
        <v>0.13754578697039621</v>
      </c>
      <c r="AC103">
        <v>0.41263736091118774</v>
      </c>
      <c r="AD103">
        <v>-0.1851577901524557</v>
      </c>
      <c r="AE103">
        <v>0.15341645469774945</v>
      </c>
      <c r="AF103">
        <v>2.6609819556195813</v>
      </c>
      <c r="AG103">
        <v>0.44966891894167915</v>
      </c>
      <c r="AH103">
        <v>-0.69830938000354781</v>
      </c>
      <c r="AI103">
        <v>-0.3491546900017739</v>
      </c>
      <c r="AJ103">
        <v>0.76708227348874636</v>
      </c>
      <c r="AK103">
        <v>0.29096224166814544</v>
      </c>
      <c r="AL103" s="5">
        <v>2.4070512719819277</v>
      </c>
      <c r="AO103" s="5">
        <v>7.3053792204311758</v>
      </c>
      <c r="AP103" s="14">
        <v>14.702131708230954</v>
      </c>
      <c r="AQ103">
        <v>4.7109167276018145</v>
      </c>
      <c r="AR103">
        <v>0</v>
      </c>
      <c r="AS103">
        <v>3.1973751229228498</v>
      </c>
      <c r="AT103">
        <v>10.802610101483747</v>
      </c>
      <c r="AU103">
        <v>9.9509356974885321</v>
      </c>
      <c r="AV103">
        <v>7.2179181348974026</v>
      </c>
      <c r="AW103">
        <v>3.9463497088638828</v>
      </c>
      <c r="AX103">
        <v>3.2476373738139834</v>
      </c>
      <c r="AY103">
        <v>7.2102232369386785</v>
      </c>
      <c r="AZ103">
        <v>10.804685669796903</v>
      </c>
      <c r="BA103">
        <v>5.5751491243891014</v>
      </c>
      <c r="BB103">
        <v>11.741908303162067</v>
      </c>
      <c r="BC103">
        <v>3.1220633865408511</v>
      </c>
      <c r="BD103">
        <v>7.9520741721305281</v>
      </c>
      <c r="BE103">
        <v>8.8496108166109533</v>
      </c>
      <c r="BF103" s="5">
        <v>12.863517208416948</v>
      </c>
      <c r="BG103">
        <v>2</v>
      </c>
      <c r="BH103" t="s">
        <v>82</v>
      </c>
      <c r="BI103">
        <f>INDEX(AO103:BF120,1,BG103)</f>
        <v>14.702131708230954</v>
      </c>
    </row>
    <row r="104" spans="1:61">
      <c r="A104" t="s">
        <v>57</v>
      </c>
      <c r="B104">
        <v>0.4512568937322492</v>
      </c>
      <c r="C104">
        <v>2.1425401431927051</v>
      </c>
      <c r="D104">
        <v>4.8341461954102494E-2</v>
      </c>
      <c r="E104">
        <v>2.0312284965191321</v>
      </c>
      <c r="F104">
        <v>0</v>
      </c>
      <c r="H104">
        <v>-3.1501534945213336</v>
      </c>
      <c r="I104">
        <v>-0.94328622773352089</v>
      </c>
      <c r="J104">
        <v>3.0502761853737885</v>
      </c>
      <c r="K104">
        <v>2.0752440069132065</v>
      </c>
      <c r="L104">
        <v>-0.3069606869438114</v>
      </c>
      <c r="O104" s="5">
        <v>-3.9694414607471584</v>
      </c>
      <c r="P104">
        <v>1.040387494384821</v>
      </c>
      <c r="Q104">
        <v>0.92019248408003129</v>
      </c>
      <c r="R104">
        <v>4.1709922854163324</v>
      </c>
      <c r="S104" s="5">
        <v>-0.22954388294161876</v>
      </c>
      <c r="U104" s="5">
        <v>0.16113820651367383</v>
      </c>
      <c r="V104">
        <v>-3.2227641302734478E-2</v>
      </c>
      <c r="W104">
        <v>4.8341461954102494E-2</v>
      </c>
      <c r="X104">
        <v>0</v>
      </c>
      <c r="Y104">
        <v>0.22022221556868737</v>
      </c>
      <c r="Z104">
        <v>6.4455282605469733E-2</v>
      </c>
      <c r="AA104">
        <v>0.16113820651367383</v>
      </c>
      <c r="AB104">
        <v>-1.9229159310631749</v>
      </c>
      <c r="AC104">
        <v>-0.53712735504557962</v>
      </c>
      <c r="AD104">
        <v>0</v>
      </c>
      <c r="AE104">
        <v>-1.2300216430543778</v>
      </c>
      <c r="AF104">
        <v>0.26319240397233434</v>
      </c>
      <c r="AG104">
        <v>-0.97220051263249885</v>
      </c>
      <c r="AH104">
        <v>-3.061625923759804</v>
      </c>
      <c r="AI104">
        <v>-1.7832628187513244</v>
      </c>
      <c r="AJ104">
        <v>-2.1162817788795838</v>
      </c>
      <c r="AK104">
        <v>0.26319240397233434</v>
      </c>
      <c r="AL104" s="5">
        <v>0.26319240397233434</v>
      </c>
      <c r="AO104" s="5">
        <v>3.8030587153848994</v>
      </c>
      <c r="AP104">
        <v>4.7109167276018189</v>
      </c>
      <c r="AQ104" s="14">
        <v>8.9545559866251097</v>
      </c>
      <c r="AR104">
        <v>0</v>
      </c>
      <c r="AS104">
        <v>1.02926844392715</v>
      </c>
      <c r="AT104">
        <v>-0.67589730924570601</v>
      </c>
      <c r="AU104">
        <v>6.517000292124056</v>
      </c>
      <c r="AV104">
        <v>4.8492066131726101</v>
      </c>
      <c r="AW104">
        <v>3.6809216541270664</v>
      </c>
      <c r="AX104">
        <v>-3.0031348363812627</v>
      </c>
      <c r="AY104">
        <v>4.0719356202339485</v>
      </c>
      <c r="AZ104">
        <v>3.7871519621332372</v>
      </c>
      <c r="BA104">
        <v>1.0498835274790026</v>
      </c>
      <c r="BB104">
        <v>2.6035720365623969</v>
      </c>
      <c r="BC104">
        <v>-0.52964108811909227</v>
      </c>
      <c r="BD104">
        <v>4.82724105644097</v>
      </c>
      <c r="BE104">
        <v>0.65841395658227775</v>
      </c>
      <c r="BF104" s="5">
        <v>7.0593643124067649</v>
      </c>
      <c r="BG104">
        <v>3</v>
      </c>
      <c r="BH104" t="s">
        <v>57</v>
      </c>
      <c r="BI104">
        <f t="shared" ref="BI104:BI119" si="47">INDEX(AO104:BF121,1,BG104)</f>
        <v>8.9545559866251097</v>
      </c>
    </row>
    <row r="105" spans="1:61">
      <c r="A105" t="s">
        <v>58</v>
      </c>
      <c r="B105">
        <v>0</v>
      </c>
      <c r="C105">
        <v>0</v>
      </c>
      <c r="D105">
        <v>0</v>
      </c>
      <c r="E105">
        <v>0</v>
      </c>
      <c r="F105">
        <v>0</v>
      </c>
      <c r="H105">
        <v>-4.9630961056663043</v>
      </c>
      <c r="I105">
        <v>-2.3345225948670816</v>
      </c>
      <c r="J105">
        <v>2.0752440069132061</v>
      </c>
      <c r="K105">
        <v>5.5690985441700311</v>
      </c>
      <c r="L105">
        <v>0.44841377395161464</v>
      </c>
      <c r="O105" s="5">
        <v>0</v>
      </c>
      <c r="P105">
        <v>0</v>
      </c>
      <c r="Q105">
        <v>0</v>
      </c>
      <c r="R105">
        <v>0</v>
      </c>
      <c r="S105" s="5">
        <v>0</v>
      </c>
      <c r="U105" s="5">
        <v>1.6840099501056052</v>
      </c>
      <c r="V105">
        <v>3.0294818174580218</v>
      </c>
      <c r="W105">
        <v>2.0312284965191321</v>
      </c>
      <c r="X105">
        <v>0</v>
      </c>
      <c r="Y105">
        <v>0.69443709282705335</v>
      </c>
      <c r="Z105">
        <v>1.8055364413503394</v>
      </c>
      <c r="AA105">
        <v>2.2916424063292773</v>
      </c>
      <c r="AB105">
        <v>1.2239453761076824</v>
      </c>
      <c r="AC105">
        <v>0.65971523818570121</v>
      </c>
      <c r="AD105">
        <v>4.3402318301690723E-2</v>
      </c>
      <c r="AE105">
        <v>1.354152331012755</v>
      </c>
      <c r="AF105">
        <v>2.1961573060655573</v>
      </c>
      <c r="AG105">
        <v>-0.24305298248946894</v>
      </c>
      <c r="AH105">
        <v>0.78992219309077338</v>
      </c>
      <c r="AI105">
        <v>-0.15624834588608749</v>
      </c>
      <c r="AJ105">
        <v>0.99825332093888974</v>
      </c>
      <c r="AK105">
        <v>1.5885248498418851</v>
      </c>
      <c r="AL105" s="5">
        <v>3.1162864540614033</v>
      </c>
      <c r="AO105" s="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 s="5">
        <v>0</v>
      </c>
      <c r="BG105">
        <v>4</v>
      </c>
      <c r="BH105" t="s">
        <v>58</v>
      </c>
      <c r="BI105">
        <f t="shared" si="47"/>
        <v>0</v>
      </c>
    </row>
    <row r="106" spans="1:61">
      <c r="A106" t="s">
        <v>59</v>
      </c>
      <c r="B106">
        <v>0.46655373758757968</v>
      </c>
      <c r="C106">
        <v>-0.34386446742598942</v>
      </c>
      <c r="D106">
        <v>0.22022221556868737</v>
      </c>
      <c r="E106">
        <v>0.69443709282705335</v>
      </c>
      <c r="F106">
        <v>-0.60920769908017136</v>
      </c>
      <c r="H106">
        <v>-1.4163096703069014</v>
      </c>
      <c r="I106">
        <v>-0.22702785271694204</v>
      </c>
      <c r="J106">
        <v>-0.30696068694381135</v>
      </c>
      <c r="K106">
        <v>0.44841377395161469</v>
      </c>
      <c r="L106">
        <v>2.0450397873559725</v>
      </c>
      <c r="O106" s="5">
        <v>-0.24703241236088991</v>
      </c>
      <c r="P106">
        <v>-1.9001782505002121</v>
      </c>
      <c r="Q106">
        <v>1.1545145379944544</v>
      </c>
      <c r="R106">
        <v>2.5384346429368914</v>
      </c>
      <c r="S106" s="5">
        <v>-1.5847761469849608</v>
      </c>
      <c r="U106" s="5">
        <v>-0.81227693210689522</v>
      </c>
      <c r="V106">
        <v>0.40613846605344772</v>
      </c>
      <c r="W106">
        <v>0</v>
      </c>
      <c r="X106">
        <v>0</v>
      </c>
      <c r="Y106">
        <v>-0.60920769908017136</v>
      </c>
      <c r="Z106">
        <v>0.20306923302672386</v>
      </c>
      <c r="AA106">
        <v>-1.0153461651336191</v>
      </c>
      <c r="AB106">
        <v>-0.81227693210689522</v>
      </c>
      <c r="AC106">
        <v>-1.4214846311870668</v>
      </c>
      <c r="AD106">
        <v>0.20306923302672386</v>
      </c>
      <c r="AE106">
        <v>-0.60920769908017136</v>
      </c>
      <c r="AF106">
        <v>0.81227693210689522</v>
      </c>
      <c r="AG106">
        <v>-3.0460384954008575</v>
      </c>
      <c r="AH106">
        <v>-2.6399000293474097</v>
      </c>
      <c r="AI106">
        <v>-0.20306923302672375</v>
      </c>
      <c r="AJ106">
        <v>-1.2184153981603429</v>
      </c>
      <c r="AK106">
        <v>0</v>
      </c>
      <c r="AL106" s="5">
        <v>0.40613846605344772</v>
      </c>
      <c r="AO106" s="5">
        <v>5.0174313540696023</v>
      </c>
      <c r="AP106">
        <v>3.1973751229228506</v>
      </c>
      <c r="AQ106">
        <v>1.0292684439271511</v>
      </c>
      <c r="AR106">
        <v>0</v>
      </c>
      <c r="AS106" s="14">
        <v>3.5206406401282742</v>
      </c>
      <c r="AT106">
        <v>4.5831316543103018</v>
      </c>
      <c r="AU106">
        <v>4.4887365853196464</v>
      </c>
      <c r="AV106">
        <v>1.9864734565828925</v>
      </c>
      <c r="AW106">
        <v>2.5647400518230405</v>
      </c>
      <c r="AX106">
        <v>-4.3085110163990303E-2</v>
      </c>
      <c r="AY106">
        <v>2.6449980405498961</v>
      </c>
      <c r="AZ106">
        <v>-0.97509609233661187</v>
      </c>
      <c r="BA106">
        <v>2.3449193931631935</v>
      </c>
      <c r="BB106">
        <v>4.1208533150689473</v>
      </c>
      <c r="BC106">
        <v>-1.3407291825345695</v>
      </c>
      <c r="BD106">
        <v>0.65946044982198182</v>
      </c>
      <c r="BE106">
        <v>3.3780678017035193</v>
      </c>
      <c r="BF106" s="5">
        <v>2.4621814229154486</v>
      </c>
      <c r="BG106">
        <v>5</v>
      </c>
      <c r="BH106" t="s">
        <v>59</v>
      </c>
      <c r="BI106">
        <f t="shared" si="47"/>
        <v>3.5206406401282742</v>
      </c>
    </row>
    <row r="107" spans="1:61">
      <c r="A107" t="s">
        <v>60</v>
      </c>
      <c r="B107">
        <v>1.9694686463737996</v>
      </c>
      <c r="C107">
        <v>-0.38618624803226487</v>
      </c>
      <c r="D107">
        <v>6.4455282605469733E-2</v>
      </c>
      <c r="E107">
        <v>1.8055364413503394</v>
      </c>
      <c r="F107">
        <v>0.20306923302672386</v>
      </c>
      <c r="O107" s="5">
        <v>4.7753010137872076</v>
      </c>
      <c r="P107">
        <v>-2.6108699940645557</v>
      </c>
      <c r="Q107">
        <v>-1.9586435481540538</v>
      </c>
      <c r="R107">
        <v>1.4069281998745575</v>
      </c>
      <c r="S107" s="5">
        <v>-1.4965756216110249</v>
      </c>
      <c r="AO107" s="5">
        <v>7.1944736879616524</v>
      </c>
      <c r="AP107">
        <v>10.802610101483742</v>
      </c>
      <c r="AQ107">
        <v>-0.67589730924570546</v>
      </c>
      <c r="AR107">
        <v>0</v>
      </c>
      <c r="AS107">
        <v>4.5831316543103</v>
      </c>
      <c r="AT107" s="14">
        <v>12.523194458928991</v>
      </c>
      <c r="AU107">
        <v>6.5323180144243738</v>
      </c>
      <c r="AV107">
        <v>4.9204126709316389</v>
      </c>
      <c r="AW107">
        <v>2.2267123688126484</v>
      </c>
      <c r="AX107">
        <v>3.783359547937942</v>
      </c>
      <c r="AY107">
        <v>5.720370195594807</v>
      </c>
      <c r="AZ107">
        <v>4.2725733300021211</v>
      </c>
      <c r="BA107">
        <v>2.7919485313109544</v>
      </c>
      <c r="BB107">
        <v>10.179262448942289</v>
      </c>
      <c r="BC107">
        <v>1.9865910641829179</v>
      </c>
      <c r="BD107">
        <v>3.5257734834323702</v>
      </c>
      <c r="BE107">
        <v>8.7940701105970387</v>
      </c>
      <c r="BF107" s="5">
        <v>7.3127316264256406</v>
      </c>
      <c r="BG107">
        <v>6</v>
      </c>
      <c r="BH107" t="s">
        <v>60</v>
      </c>
      <c r="BI107">
        <f t="shared" si="47"/>
        <v>12.523194458928991</v>
      </c>
    </row>
    <row r="108" spans="1:61">
      <c r="A108" t="s">
        <v>153</v>
      </c>
      <c r="B108">
        <v>1.2505169851732667</v>
      </c>
      <c r="C108">
        <v>1.4812623212196481</v>
      </c>
      <c r="D108">
        <v>0.16113820651367383</v>
      </c>
      <c r="E108">
        <v>2.2916424063292773</v>
      </c>
      <c r="F108">
        <v>-1.0153461651336191</v>
      </c>
      <c r="H108" t="s">
        <v>397</v>
      </c>
      <c r="O108" s="5">
        <v>0.91507492470656837</v>
      </c>
      <c r="P108">
        <v>2.1622551400623469E-2</v>
      </c>
      <c r="Q108">
        <v>0.22232976187174519</v>
      </c>
      <c r="R108">
        <v>2.9770119434285269</v>
      </c>
      <c r="S108" s="5">
        <v>-3.205689483313158</v>
      </c>
      <c r="AO108" s="5">
        <v>8.5405149586285294</v>
      </c>
      <c r="AP108">
        <v>9.9509356974885321</v>
      </c>
      <c r="AQ108">
        <v>6.5170002921240551</v>
      </c>
      <c r="AR108">
        <v>0</v>
      </c>
      <c r="AS108">
        <v>4.4887365853196455</v>
      </c>
      <c r="AT108">
        <v>6.5323180144243729</v>
      </c>
      <c r="AU108" s="14">
        <v>11.28930256301345</v>
      </c>
      <c r="AV108">
        <v>5.5501039857019752</v>
      </c>
      <c r="AW108">
        <v>6.256346011201515</v>
      </c>
      <c r="AX108">
        <v>0.15312000602307141</v>
      </c>
      <c r="AY108">
        <v>5.8855777513510628</v>
      </c>
      <c r="AZ108">
        <v>5.9398289969124018</v>
      </c>
      <c r="BA108">
        <v>8.4217219515090402</v>
      </c>
      <c r="BB108">
        <v>9.600600716405939</v>
      </c>
      <c r="BC108">
        <v>-0.69762151991603816</v>
      </c>
      <c r="BD108">
        <v>6.0703039435879891</v>
      </c>
      <c r="BE108">
        <v>6.2951238720904419</v>
      </c>
      <c r="BF108" s="5">
        <v>10.066513068684642</v>
      </c>
      <c r="BG108">
        <v>7</v>
      </c>
      <c r="BH108" t="s">
        <v>153</v>
      </c>
      <c r="BI108">
        <f t="shared" si="47"/>
        <v>11.28930256301345</v>
      </c>
    </row>
    <row r="109" spans="1:61">
      <c r="A109" t="s">
        <v>62</v>
      </c>
      <c r="B109">
        <v>-0.29828845517894464</v>
      </c>
      <c r="C109">
        <v>0.13754578697039621</v>
      </c>
      <c r="D109">
        <v>-1.9229159310631749</v>
      </c>
      <c r="E109">
        <v>1.2239453761076824</v>
      </c>
      <c r="F109">
        <v>-0.81227693210689522</v>
      </c>
      <c r="O109" s="5">
        <v>-0.91495806949072733</v>
      </c>
      <c r="P109">
        <v>-0.92559703213671884</v>
      </c>
      <c r="Q109">
        <v>-2.2661929064477468</v>
      </c>
      <c r="R109">
        <v>3.620847008620935</v>
      </c>
      <c r="S109" s="5">
        <v>-0.13080298521992639</v>
      </c>
      <c r="AO109" s="5">
        <v>4.7169401202947077</v>
      </c>
      <c r="AP109">
        <v>7.2179181348974062</v>
      </c>
      <c r="AQ109">
        <v>4.8492066131726084</v>
      </c>
      <c r="AR109">
        <v>0</v>
      </c>
      <c r="AS109">
        <v>1.9864734565828917</v>
      </c>
      <c r="AT109">
        <v>4.9204126709316398</v>
      </c>
      <c r="AU109">
        <v>5.5501039857019778</v>
      </c>
      <c r="AV109" s="14">
        <v>9.041275100909715</v>
      </c>
      <c r="AW109">
        <v>3.5639163431399847</v>
      </c>
      <c r="AX109">
        <v>-0.37683198652817163</v>
      </c>
      <c r="AY109">
        <v>7.4568784683822233</v>
      </c>
      <c r="AZ109">
        <v>2.8968035573512108</v>
      </c>
      <c r="BA109">
        <v>1.7182360885995833</v>
      </c>
      <c r="BB109">
        <v>11.307933171439789</v>
      </c>
      <c r="BC109">
        <v>4.3045667983598488</v>
      </c>
      <c r="BD109">
        <v>8.2131868626406028</v>
      </c>
      <c r="BE109">
        <v>3.3849790443446532</v>
      </c>
      <c r="BF109" s="5">
        <v>6.4256382316321599</v>
      </c>
      <c r="BG109">
        <v>8</v>
      </c>
      <c r="BH109" t="s">
        <v>62</v>
      </c>
      <c r="BI109">
        <f t="shared" si="47"/>
        <v>9.041275100909715</v>
      </c>
    </row>
    <row r="110" spans="1:61">
      <c r="A110" t="s">
        <v>63</v>
      </c>
      <c r="B110">
        <v>-0.16826528240863547</v>
      </c>
      <c r="C110">
        <v>0.41263736091118774</v>
      </c>
      <c r="D110">
        <v>-0.53712735504557962</v>
      </c>
      <c r="E110">
        <v>0.65971523818570121</v>
      </c>
      <c r="F110">
        <v>-1.4214846311870668</v>
      </c>
      <c r="O110" s="5">
        <v>-0.27322752214238522</v>
      </c>
      <c r="P110">
        <v>6.8067593907845503E-2</v>
      </c>
      <c r="Q110">
        <v>0.30784954136545645</v>
      </c>
      <c r="R110">
        <v>1.7937410852621303</v>
      </c>
      <c r="S110" s="5">
        <v>-2.3016546736694208</v>
      </c>
      <c r="AO110" s="5">
        <v>4.6942000181195667</v>
      </c>
      <c r="AP110">
        <v>3.9463497088638846</v>
      </c>
      <c r="AQ110">
        <v>3.6809216541270655</v>
      </c>
      <c r="AR110">
        <v>0</v>
      </c>
      <c r="AS110">
        <v>2.5647400518230397</v>
      </c>
      <c r="AT110">
        <v>2.226712368812648</v>
      </c>
      <c r="AU110">
        <v>6.2563460112015159</v>
      </c>
      <c r="AV110">
        <v>3.5639163431399856</v>
      </c>
      <c r="AW110" s="14">
        <v>4.3638326008113353</v>
      </c>
      <c r="AX110">
        <v>-0.60485263205478745</v>
      </c>
      <c r="AY110">
        <v>3.411766405313517</v>
      </c>
      <c r="AZ110">
        <v>1.7676718621648937</v>
      </c>
      <c r="BA110">
        <v>6.4295668208919539</v>
      </c>
      <c r="BB110">
        <v>6.6576439502106881</v>
      </c>
      <c r="BC110">
        <v>-0.24246807182813768</v>
      </c>
      <c r="BD110">
        <v>4.1012294088371481</v>
      </c>
      <c r="BE110">
        <v>2.5019776634761581</v>
      </c>
      <c r="BF110" s="5">
        <v>4.308484494735799</v>
      </c>
      <c r="BG110">
        <v>9</v>
      </c>
      <c r="BH110" t="s">
        <v>63</v>
      </c>
      <c r="BI110">
        <f t="shared" si="47"/>
        <v>4.3638326008113353</v>
      </c>
    </row>
    <row r="111" spans="1:61">
      <c r="A111" t="s">
        <v>64</v>
      </c>
      <c r="B111">
        <v>0.74189692698352827</v>
      </c>
      <c r="C111">
        <v>-0.1851577901524557</v>
      </c>
      <c r="D111">
        <v>0</v>
      </c>
      <c r="E111">
        <v>4.3402318301690723E-2</v>
      </c>
      <c r="F111">
        <v>0.20306923302672386</v>
      </c>
      <c r="O111" s="5">
        <v>4.8028455755348451</v>
      </c>
      <c r="P111">
        <v>0.40045835287862097</v>
      </c>
      <c r="Q111">
        <v>-2.1346962740287285</v>
      </c>
      <c r="R111">
        <v>-2.9170798755686587</v>
      </c>
      <c r="S111" s="5">
        <v>-0.57397295807019577</v>
      </c>
      <c r="AO111" s="5">
        <v>-5.7832627827389793E-2</v>
      </c>
      <c r="AP111">
        <v>3.2476373738139821</v>
      </c>
      <c r="AQ111">
        <v>-3.0031348363812609</v>
      </c>
      <c r="AR111">
        <v>0</v>
      </c>
      <c r="AS111">
        <v>-4.3085110163990192E-2</v>
      </c>
      <c r="AT111">
        <v>3.7833595479379425</v>
      </c>
      <c r="AU111">
        <v>0.15312000602307163</v>
      </c>
      <c r="AV111">
        <v>-0.37683198652817157</v>
      </c>
      <c r="AW111">
        <v>-0.60485263205478723</v>
      </c>
      <c r="AX111" s="14">
        <v>3.2459041119543572</v>
      </c>
      <c r="AY111">
        <v>-1.3354608305686799E-2</v>
      </c>
      <c r="AZ111">
        <v>3.5494164743541359</v>
      </c>
      <c r="BA111">
        <v>2.5454580005718701</v>
      </c>
      <c r="BB111">
        <v>2.7486327072096892</v>
      </c>
      <c r="BC111">
        <v>1.7229557615579725</v>
      </c>
      <c r="BD111">
        <v>0.75707958347968962</v>
      </c>
      <c r="BE111">
        <v>2.800312174162646</v>
      </c>
      <c r="BF111" s="5">
        <v>1.4742945496396698</v>
      </c>
      <c r="BG111">
        <v>10</v>
      </c>
      <c r="BH111" t="s">
        <v>64</v>
      </c>
      <c r="BI111">
        <f t="shared" si="47"/>
        <v>3.2459041119543572</v>
      </c>
    </row>
    <row r="112" spans="1:61">
      <c r="A112" t="s">
        <v>65</v>
      </c>
      <c r="B112">
        <v>0.18738633722779863</v>
      </c>
      <c r="C112">
        <v>0.15341645469774945</v>
      </c>
      <c r="D112">
        <v>-1.2300216430543778</v>
      </c>
      <c r="E112">
        <v>1.354152331012755</v>
      </c>
      <c r="F112">
        <v>-0.60920769908017136</v>
      </c>
      <c r="O112" s="5">
        <v>-0.37350177590523403</v>
      </c>
      <c r="P112">
        <v>-1.2366016285909858</v>
      </c>
      <c r="Q112">
        <v>-1.489717755988025</v>
      </c>
      <c r="R112">
        <v>3.4274650281738781</v>
      </c>
      <c r="S112" s="5">
        <v>-0.56129202740059925</v>
      </c>
      <c r="AO112" s="5">
        <v>5.3072622391371702</v>
      </c>
      <c r="AP112">
        <v>7.2102232369386794</v>
      </c>
      <c r="AQ112">
        <v>4.0719356202339476</v>
      </c>
      <c r="AR112">
        <v>0</v>
      </c>
      <c r="AS112">
        <v>2.6449980405498947</v>
      </c>
      <c r="AT112">
        <v>5.7203701955948052</v>
      </c>
      <c r="AU112">
        <v>5.8855777513510636</v>
      </c>
      <c r="AV112">
        <v>7.4568784683822242</v>
      </c>
      <c r="AW112">
        <v>3.4117664053135166</v>
      </c>
      <c r="AX112">
        <v>-1.335460830568741E-2</v>
      </c>
      <c r="AY112" s="14">
        <v>6.5559340963319377</v>
      </c>
      <c r="AZ112">
        <v>2.6173620027950903</v>
      </c>
      <c r="BA112">
        <v>1.9374498249055452</v>
      </c>
      <c r="BB112">
        <v>9.8250702875866232</v>
      </c>
      <c r="BC112">
        <v>2.8624528365877531</v>
      </c>
      <c r="BD112">
        <v>6.4537158580665883</v>
      </c>
      <c r="BE112">
        <v>4.0799646172966453</v>
      </c>
      <c r="BF112" s="5">
        <v>6.2759087696592104</v>
      </c>
      <c r="BG112">
        <v>11</v>
      </c>
      <c r="BH112" t="s">
        <v>65</v>
      </c>
      <c r="BI112">
        <f t="shared" si="47"/>
        <v>6.5559340963319377</v>
      </c>
    </row>
    <row r="113" spans="1:61">
      <c r="A113" t="s">
        <v>66</v>
      </c>
      <c r="B113">
        <v>2.0650739204696151</v>
      </c>
      <c r="C113">
        <v>2.6609819556195813</v>
      </c>
      <c r="D113">
        <v>0.26319240397233434</v>
      </c>
      <c r="E113">
        <v>2.1961573060655573</v>
      </c>
      <c r="F113">
        <v>0.81227693210689522</v>
      </c>
      <c r="O113" s="5">
        <v>6.1668500279944549</v>
      </c>
      <c r="P113">
        <v>3.7045883204340675</v>
      </c>
      <c r="Q113">
        <v>-3.904332733404444</v>
      </c>
      <c r="R113">
        <v>-3.320241752916671</v>
      </c>
      <c r="S113" s="5">
        <v>-0.96376507376996945</v>
      </c>
      <c r="AO113" s="5">
        <v>1.4656940993238228</v>
      </c>
      <c r="AP113">
        <v>10.804685669796903</v>
      </c>
      <c r="AQ113">
        <v>3.7871519621332359</v>
      </c>
      <c r="AR113">
        <v>0</v>
      </c>
      <c r="AS113">
        <v>-0.97509609233661187</v>
      </c>
      <c r="AT113">
        <v>4.2725733300021247</v>
      </c>
      <c r="AU113">
        <v>5.9398289969124045</v>
      </c>
      <c r="AV113">
        <v>2.8968035573512028</v>
      </c>
      <c r="AW113">
        <v>1.767671862164891</v>
      </c>
      <c r="AX113">
        <v>3.5494164743541372</v>
      </c>
      <c r="AY113">
        <v>2.6173620027950864</v>
      </c>
      <c r="AZ113" s="14">
        <v>13.490635798954674</v>
      </c>
      <c r="BA113">
        <v>6.4214590981904269</v>
      </c>
      <c r="BB113">
        <v>5.7978346854117344</v>
      </c>
      <c r="BC113">
        <v>3.1525533630486846</v>
      </c>
      <c r="BD113">
        <v>6.5822992190606495</v>
      </c>
      <c r="BE113">
        <v>4.8932689971066514</v>
      </c>
      <c r="BF113" s="5">
        <v>10.499464730319724</v>
      </c>
      <c r="BG113">
        <v>12</v>
      </c>
      <c r="BH113" t="s">
        <v>66</v>
      </c>
      <c r="BI113">
        <f t="shared" si="47"/>
        <v>13.490635798954674</v>
      </c>
    </row>
    <row r="114" spans="1:61">
      <c r="A114" t="s">
        <v>94</v>
      </c>
      <c r="B114">
        <v>-0.45125689373224898</v>
      </c>
      <c r="C114">
        <v>0.44966891894167915</v>
      </c>
      <c r="D114">
        <v>-0.97220051263249885</v>
      </c>
      <c r="E114">
        <v>-0.24305298248946894</v>
      </c>
      <c r="F114">
        <v>-3.0460384954008575</v>
      </c>
      <c r="O114" s="5">
        <v>5.8095910222389744</v>
      </c>
      <c r="P114">
        <v>2.6639755035244912</v>
      </c>
      <c r="Q114">
        <v>-1.5374982649192313</v>
      </c>
      <c r="R114">
        <v>-3.547155835162628</v>
      </c>
      <c r="S114" s="5">
        <v>-5.502798751571417</v>
      </c>
      <c r="AO114" s="5">
        <v>4.5378688221888304</v>
      </c>
      <c r="AP114">
        <v>5.5751491243890996</v>
      </c>
      <c r="AQ114">
        <v>1.0498835274790004</v>
      </c>
      <c r="AR114">
        <v>0</v>
      </c>
      <c r="AS114">
        <v>2.3449193931631926</v>
      </c>
      <c r="AT114">
        <v>2.7919485313109513</v>
      </c>
      <c r="AU114">
        <v>8.421721951509042</v>
      </c>
      <c r="AV114">
        <v>1.7182360885995838</v>
      </c>
      <c r="AW114">
        <v>6.429566820891953</v>
      </c>
      <c r="AX114">
        <v>2.5454580005718705</v>
      </c>
      <c r="AY114">
        <v>1.9374498249055452</v>
      </c>
      <c r="AZ114">
        <v>6.4214590981904278</v>
      </c>
      <c r="BA114" s="14">
        <v>17.694929222354222</v>
      </c>
      <c r="BB114">
        <v>11.283695883592268</v>
      </c>
      <c r="BC114">
        <v>0.4395673719258002</v>
      </c>
      <c r="BD114">
        <v>6.2170753184770966</v>
      </c>
      <c r="BE114">
        <v>4.2668498512378514</v>
      </c>
      <c r="BF114" s="5">
        <v>5.2936953886822291</v>
      </c>
      <c r="BG114">
        <v>13</v>
      </c>
      <c r="BH114" t="s">
        <v>94</v>
      </c>
      <c r="BI114">
        <f t="shared" si="47"/>
        <v>17.694929222354222</v>
      </c>
    </row>
    <row r="115" spans="1:61">
      <c r="A115" t="s">
        <v>96</v>
      </c>
      <c r="B115">
        <v>-0.56598322264722789</v>
      </c>
      <c r="C115">
        <v>-0.69830938000354781</v>
      </c>
      <c r="D115">
        <v>-3.061625923759804</v>
      </c>
      <c r="E115">
        <v>0.78992219309077338</v>
      </c>
      <c r="F115">
        <v>-2.6399000293474097</v>
      </c>
      <c r="O115" s="5">
        <v>4.2847390537454366</v>
      </c>
      <c r="P115">
        <v>-0.82033601000141276</v>
      </c>
      <c r="Q115">
        <v>-4.4475381726396321</v>
      </c>
      <c r="R115">
        <v>1.3010143048609586</v>
      </c>
      <c r="S115" s="5">
        <v>-3.1445466156623549</v>
      </c>
      <c r="AO115" s="5">
        <v>7.9450551527573507</v>
      </c>
      <c r="AP115">
        <v>11.741908303162067</v>
      </c>
      <c r="AQ115">
        <v>2.6035720365623947</v>
      </c>
      <c r="AR115">
        <v>0</v>
      </c>
      <c r="AS115">
        <v>4.1208533150689464</v>
      </c>
      <c r="AT115">
        <v>10.179262448942289</v>
      </c>
      <c r="AU115">
        <v>9.6006007164059408</v>
      </c>
      <c r="AV115">
        <v>11.307933171439789</v>
      </c>
      <c r="AW115">
        <v>6.6576439502106872</v>
      </c>
      <c r="AX115">
        <v>2.7486327072096879</v>
      </c>
      <c r="AY115">
        <v>9.8250702875866214</v>
      </c>
      <c r="AZ115">
        <v>5.797834685411746</v>
      </c>
      <c r="BA115">
        <v>11.283695883592269</v>
      </c>
      <c r="BB115" s="14">
        <v>21.093444854871784</v>
      </c>
      <c r="BC115">
        <v>6.4079857487556415</v>
      </c>
      <c r="BD115">
        <v>12.258124298508537</v>
      </c>
      <c r="BE115">
        <v>7.6869335479909395</v>
      </c>
      <c r="BF115" s="5">
        <v>8.9063950897536515</v>
      </c>
      <c r="BG115">
        <v>14</v>
      </c>
      <c r="BH115" t="s">
        <v>96</v>
      </c>
      <c r="BI115">
        <f t="shared" si="47"/>
        <v>21.093444854871784</v>
      </c>
    </row>
    <row r="116" spans="1:61">
      <c r="A116" t="s">
        <v>98</v>
      </c>
      <c r="B116">
        <v>-0.52391690204506913</v>
      </c>
      <c r="C116">
        <v>-0.3491546900017739</v>
      </c>
      <c r="D116">
        <v>-1.7832628187513244</v>
      </c>
      <c r="E116">
        <v>-0.15624834588608749</v>
      </c>
      <c r="F116">
        <v>-0.20306923302672375</v>
      </c>
      <c r="O116" s="5">
        <v>2.2874756420861955</v>
      </c>
      <c r="P116">
        <v>0.53678825605407665</v>
      </c>
      <c r="Q116">
        <v>-3.7215918101795626</v>
      </c>
      <c r="R116">
        <v>-1.2465675049774056</v>
      </c>
      <c r="S116" s="5">
        <v>0.88333942260609177</v>
      </c>
      <c r="AO116" s="5">
        <v>-1.0728492732016091</v>
      </c>
      <c r="AP116">
        <v>3.1220633865408516</v>
      </c>
      <c r="AQ116">
        <v>-0.52964108811909316</v>
      </c>
      <c r="AR116">
        <v>0</v>
      </c>
      <c r="AS116">
        <v>-1.34072918253457</v>
      </c>
      <c r="AT116">
        <v>1.9865910641829179</v>
      </c>
      <c r="AU116">
        <v>-0.69762151991603749</v>
      </c>
      <c r="AV116">
        <v>4.3045667983598506</v>
      </c>
      <c r="AW116">
        <v>-0.24246807182813734</v>
      </c>
      <c r="AX116">
        <v>1.7229557615579727</v>
      </c>
      <c r="AY116">
        <v>2.8624528365877526</v>
      </c>
      <c r="AZ116">
        <v>3.1525533630486908</v>
      </c>
      <c r="BA116">
        <v>0.4395673719258002</v>
      </c>
      <c r="BB116">
        <v>6.4079857487556442</v>
      </c>
      <c r="BC116" s="14">
        <v>5.2661020642553211</v>
      </c>
      <c r="BD116">
        <v>5.083506453796411</v>
      </c>
      <c r="BE116">
        <v>0.94928862595116503</v>
      </c>
      <c r="BF116" s="5">
        <v>1.7379276650233897</v>
      </c>
      <c r="BG116">
        <v>15</v>
      </c>
      <c r="BH116" t="s">
        <v>98</v>
      </c>
      <c r="BI116">
        <f t="shared" si="47"/>
        <v>5.2661020642553211</v>
      </c>
    </row>
    <row r="117" spans="1:61">
      <c r="A117" t="s">
        <v>100</v>
      </c>
      <c r="B117">
        <v>-0.38624530734709461</v>
      </c>
      <c r="C117">
        <v>0.76708227348874636</v>
      </c>
      <c r="D117">
        <v>-2.1162817788795838</v>
      </c>
      <c r="E117">
        <v>0.99825332093888974</v>
      </c>
      <c r="F117">
        <v>-1.2184153981603429</v>
      </c>
      <c r="O117" s="5">
        <v>1.5786361706668917</v>
      </c>
      <c r="P117">
        <v>1.2913111622897444</v>
      </c>
      <c r="Q117">
        <v>-3.5164652018335554</v>
      </c>
      <c r="R117">
        <v>0.74741747200911646</v>
      </c>
      <c r="S117" s="5">
        <v>-1.0215681966526107</v>
      </c>
      <c r="AO117" s="5">
        <v>3.3778862077074607</v>
      </c>
      <c r="AP117">
        <v>7.9520741721305308</v>
      </c>
      <c r="AQ117">
        <v>4.8272410564409682</v>
      </c>
      <c r="AR117">
        <v>0</v>
      </c>
      <c r="AS117">
        <v>0.6594604498219806</v>
      </c>
      <c r="AT117">
        <v>3.5257734834323675</v>
      </c>
      <c r="AU117">
        <v>6.0703039435879891</v>
      </c>
      <c r="AV117">
        <v>8.213186862640601</v>
      </c>
      <c r="AW117">
        <v>4.1012294088371473</v>
      </c>
      <c r="AX117">
        <v>0.75707958347968907</v>
      </c>
      <c r="AY117">
        <v>6.4537158580665865</v>
      </c>
      <c r="AZ117">
        <v>6.5822992190606575</v>
      </c>
      <c r="BA117">
        <v>6.2170753184770948</v>
      </c>
      <c r="BB117">
        <v>12.258124298508537</v>
      </c>
      <c r="BC117">
        <v>5.0835064537964092</v>
      </c>
      <c r="BD117" s="14">
        <v>9.8134387165598955</v>
      </c>
      <c r="BE117">
        <v>3.2273962835158461</v>
      </c>
      <c r="BF117" s="5">
        <v>7.5139774164518682</v>
      </c>
      <c r="BG117">
        <v>16</v>
      </c>
      <c r="BH117" t="s">
        <v>100</v>
      </c>
      <c r="BI117">
        <f t="shared" si="47"/>
        <v>9.8134387165598955</v>
      </c>
    </row>
    <row r="118" spans="1:61">
      <c r="A118" t="s">
        <v>102</v>
      </c>
      <c r="B118">
        <v>1.6405865034841942</v>
      </c>
      <c r="C118">
        <v>0.29096224166814544</v>
      </c>
      <c r="D118">
        <v>0.26319240397233434</v>
      </c>
      <c r="E118">
        <v>1.5885248498418851</v>
      </c>
      <c r="F118">
        <v>0</v>
      </c>
      <c r="O118" s="5">
        <v>3.9631269035565628</v>
      </c>
      <c r="P118">
        <v>-1.0386119778977863</v>
      </c>
      <c r="Q118">
        <v>-1.3431737858961426</v>
      </c>
      <c r="R118">
        <v>0.57119347376245955</v>
      </c>
      <c r="S118" s="5">
        <v>-1.7581083609954973</v>
      </c>
      <c r="AO118" s="5">
        <v>5.7235698116435296</v>
      </c>
      <c r="AP118">
        <v>8.8496108166109479</v>
      </c>
      <c r="AQ118">
        <v>0.65841395658227497</v>
      </c>
      <c r="AR118">
        <v>0</v>
      </c>
      <c r="AS118">
        <v>3.3780678017035175</v>
      </c>
      <c r="AT118">
        <v>8.7940701105970369</v>
      </c>
      <c r="AU118">
        <v>6.2951238720904383</v>
      </c>
      <c r="AV118">
        <v>3.3849790443446501</v>
      </c>
      <c r="AW118">
        <v>2.5019776634761572</v>
      </c>
      <c r="AX118">
        <v>2.800312174162646</v>
      </c>
      <c r="AY118">
        <v>4.0799646172966435</v>
      </c>
      <c r="AZ118">
        <v>4.8932689971066434</v>
      </c>
      <c r="BA118">
        <v>4.2668498512378532</v>
      </c>
      <c r="BB118">
        <v>7.6869335479909378</v>
      </c>
      <c r="BC118">
        <v>0.94928862595116525</v>
      </c>
      <c r="BD118">
        <v>3.2273962835158443</v>
      </c>
      <c r="BE118" s="14">
        <v>6.753497529734025</v>
      </c>
      <c r="BF118" s="5">
        <v>6.7906633111794434</v>
      </c>
      <c r="BG118">
        <v>17</v>
      </c>
      <c r="BH118" t="s">
        <v>102</v>
      </c>
      <c r="BI118">
        <f t="shared" si="47"/>
        <v>6.753497529734025</v>
      </c>
    </row>
    <row r="119" spans="1:61">
      <c r="A119" t="s">
        <v>151</v>
      </c>
      <c r="B119">
        <v>2.1645034055292633</v>
      </c>
      <c r="C119">
        <v>2.4070512719819277</v>
      </c>
      <c r="D119">
        <v>0.26319240397233434</v>
      </c>
      <c r="E119">
        <v>3.1162864540614033</v>
      </c>
      <c r="F119">
        <v>0.40613846605344772</v>
      </c>
      <c r="H119" s="5"/>
      <c r="I119" s="5"/>
      <c r="J119" s="5"/>
      <c r="K119" s="5"/>
      <c r="L119" s="5"/>
      <c r="M119" s="5"/>
      <c r="N119" s="5"/>
      <c r="O119" s="5">
        <v>2.5779521087747712</v>
      </c>
      <c r="P119" s="5">
        <v>1.1639196623082404</v>
      </c>
      <c r="Q119" s="5">
        <v>-1.9438605140505909</v>
      </c>
      <c r="R119" s="5">
        <v>1.7212588917196638</v>
      </c>
      <c r="S119" s="5">
        <v>-1.4649094156077056</v>
      </c>
      <c r="AO119" s="5">
        <v>6.5613867840545135</v>
      </c>
      <c r="AP119" s="5">
        <v>12.863517208416964</v>
      </c>
      <c r="AQ119" s="5">
        <v>7.0593643124067684</v>
      </c>
      <c r="AR119" s="5">
        <v>0</v>
      </c>
      <c r="AS119" s="5">
        <v>2.4621814229154508</v>
      </c>
      <c r="AT119" s="5">
        <v>7.3127316264256539</v>
      </c>
      <c r="AU119" s="5">
        <v>10.066513068684655</v>
      </c>
      <c r="AV119" s="5">
        <v>6.4256382316321581</v>
      </c>
      <c r="AW119" s="5">
        <v>4.308484494735799</v>
      </c>
      <c r="AX119" s="5">
        <v>1.4742945496396722</v>
      </c>
      <c r="AY119" s="5">
        <v>6.2759087696592131</v>
      </c>
      <c r="AZ119" s="5">
        <v>10.499464730319731</v>
      </c>
      <c r="BA119" s="5">
        <v>5.2936953886822273</v>
      </c>
      <c r="BB119" s="5">
        <v>8.9063950897536497</v>
      </c>
      <c r="BC119" s="5">
        <v>1.7379276650233861</v>
      </c>
      <c r="BD119" s="5">
        <v>7.5139774164518682</v>
      </c>
      <c r="BE119" s="5">
        <v>6.7906633111794594</v>
      </c>
      <c r="BF119" s="14">
        <v>12.638970805934855</v>
      </c>
      <c r="BG119">
        <v>18</v>
      </c>
      <c r="BH119" t="s">
        <v>151</v>
      </c>
      <c r="BI119">
        <f t="shared" si="47"/>
        <v>12.638970805934855</v>
      </c>
    </row>
    <row r="121" spans="1:61">
      <c r="A121" t="s">
        <v>59</v>
      </c>
      <c r="AO121" s="5" t="s">
        <v>401</v>
      </c>
    </row>
    <row r="122" spans="1:61">
      <c r="B122" t="s">
        <v>48</v>
      </c>
      <c r="C122" t="s">
        <v>51</v>
      </c>
      <c r="D122" t="s">
        <v>54</v>
      </c>
      <c r="E122" t="s">
        <v>67</v>
      </c>
      <c r="F122" t="s">
        <v>50</v>
      </c>
      <c r="U122" s="5" t="s">
        <v>80</v>
      </c>
      <c r="V122" t="s">
        <v>82</v>
      </c>
      <c r="W122" t="s">
        <v>57</v>
      </c>
      <c r="X122" t="s">
        <v>58</v>
      </c>
      <c r="Y122" t="s">
        <v>59</v>
      </c>
      <c r="Z122" t="s">
        <v>60</v>
      </c>
      <c r="AA122" t="s">
        <v>153</v>
      </c>
      <c r="AB122" t="s">
        <v>62</v>
      </c>
      <c r="AC122" t="s">
        <v>63</v>
      </c>
      <c r="AD122" t="s">
        <v>64</v>
      </c>
      <c r="AE122" t="s">
        <v>65</v>
      </c>
      <c r="AF122" t="s">
        <v>66</v>
      </c>
      <c r="AG122" t="s">
        <v>94</v>
      </c>
      <c r="AH122" t="s">
        <v>96</v>
      </c>
      <c r="AI122" t="s">
        <v>98</v>
      </c>
      <c r="AJ122" t="s">
        <v>100</v>
      </c>
      <c r="AK122" t="s">
        <v>102</v>
      </c>
      <c r="AL122" s="5" t="s">
        <v>151</v>
      </c>
      <c r="BI122" t="s">
        <v>401</v>
      </c>
    </row>
    <row r="123" spans="1:61">
      <c r="A123" t="s">
        <v>80</v>
      </c>
      <c r="B123">
        <v>0.49714742529824063</v>
      </c>
      <c r="C123">
        <v>0.60308537363942794</v>
      </c>
      <c r="D123">
        <v>-5.9084009055013542E-2</v>
      </c>
      <c r="E123">
        <v>0.98957285727855182</v>
      </c>
      <c r="F123">
        <v>-0.20306923302672386</v>
      </c>
      <c r="H123" s="5">
        <v>7.48782356435437</v>
      </c>
      <c r="I123" s="5">
        <v>1.3465753778528724</v>
      </c>
      <c r="J123" s="5">
        <v>-3.1501534945213336</v>
      </c>
      <c r="K123" s="5">
        <v>-4.9630961056663043</v>
      </c>
      <c r="L123" s="5">
        <v>-1.4163096703069014</v>
      </c>
      <c r="M123" s="5"/>
      <c r="N123" s="5"/>
      <c r="O123" s="5">
        <f t="array" ref="O123:S140">MMULT(B123:F140,H123:L127)</f>
        <v>9.7039542832601244E-2</v>
      </c>
      <c r="P123" s="5">
        <v>-6.9484729588006222E-2</v>
      </c>
      <c r="Q123" s="5">
        <v>-0.19925595921572214</v>
      </c>
      <c r="R123" s="5">
        <v>1.4220491001345366</v>
      </c>
      <c r="S123" s="5">
        <v>-0.79444197698866248</v>
      </c>
      <c r="U123" s="5">
        <v>0.49714742529824063</v>
      </c>
      <c r="V123">
        <v>1.9426991696269713</v>
      </c>
      <c r="W123">
        <v>-1.5296843855330478E-2</v>
      </c>
      <c r="X123">
        <v>-0.46655373758757968</v>
      </c>
      <c r="Y123">
        <v>0</v>
      </c>
      <c r="Z123">
        <v>1.5029149087862199</v>
      </c>
      <c r="AA123">
        <v>0.78396324758568703</v>
      </c>
      <c r="AB123">
        <v>-0.76484219276652432</v>
      </c>
      <c r="AC123">
        <v>-0.63481901999621515</v>
      </c>
      <c r="AD123">
        <v>0.2753431893959486</v>
      </c>
      <c r="AE123">
        <v>-0.27916740035978105</v>
      </c>
      <c r="AF123">
        <v>1.5985201828820355</v>
      </c>
      <c r="AG123">
        <v>-0.91781063131982865</v>
      </c>
      <c r="AH123">
        <v>-1.0325369602348076</v>
      </c>
      <c r="AI123">
        <v>-0.99047063963264881</v>
      </c>
      <c r="AJ123">
        <v>-0.85279904493467429</v>
      </c>
      <c r="AK123">
        <v>1.1740327658966145</v>
      </c>
      <c r="AL123" s="5">
        <v>1.6979496679416837</v>
      </c>
      <c r="AO123" s="14">
        <f t="array" ref="AO123:BF140">MMULT(O123:S140,U123:AL127)</f>
        <v>1.5866584898259446</v>
      </c>
      <c r="AP123" s="5">
        <v>2.6112133835670002</v>
      </c>
      <c r="AQ123" s="5">
        <v>1.2769995575164195</v>
      </c>
      <c r="AR123" s="5">
        <v>-1.4967907139413288</v>
      </c>
      <c r="AS123" s="5">
        <v>0</v>
      </c>
      <c r="AT123" s="5">
        <v>1.1145513197100234</v>
      </c>
      <c r="AU123" s="5">
        <v>2.5549876593675567</v>
      </c>
      <c r="AV123" s="5">
        <v>1.2336759497704866</v>
      </c>
      <c r="AW123" s="5">
        <v>0.63266925235519789</v>
      </c>
      <c r="AX123" s="5">
        <v>-1.5115382316047292</v>
      </c>
      <c r="AY123" s="5">
        <v>1.1654734846459462</v>
      </c>
      <c r="AZ123" s="5">
        <v>0.94399947771910631</v>
      </c>
      <c r="BA123" s="5">
        <v>0.69615871508430938</v>
      </c>
      <c r="BB123" s="5">
        <v>2.3274111237470763</v>
      </c>
      <c r="BC123" s="5">
        <v>-1.2289108046083688</v>
      </c>
      <c r="BD123" s="5">
        <v>1.2216350439441515</v>
      </c>
      <c r="BE123" s="5">
        <v>0.84871129599868511</v>
      </c>
      <c r="BF123" s="5">
        <v>2.6024146471977296</v>
      </c>
      <c r="BG123">
        <v>1</v>
      </c>
      <c r="BH123" t="s">
        <v>80</v>
      </c>
      <c r="BI123">
        <f>INDEX(AO123:BF140,1,BG123)</f>
        <v>1.5866584898259446</v>
      </c>
    </row>
    <row r="124" spans="1:61">
      <c r="A124" t="s">
        <v>82</v>
      </c>
      <c r="B124">
        <v>1.9426991696269713</v>
      </c>
      <c r="C124">
        <v>2.0367356916770158</v>
      </c>
      <c r="D124">
        <v>-0.25244985687142185</v>
      </c>
      <c r="E124">
        <v>2.3350447246309685</v>
      </c>
      <c r="F124">
        <v>1.0153461651336191</v>
      </c>
      <c r="H124">
        <v>1.3465753778528724</v>
      </c>
      <c r="I124">
        <v>2.4364933112390665</v>
      </c>
      <c r="J124">
        <v>-0.94328622773352067</v>
      </c>
      <c r="K124">
        <v>-2.3345225948670816</v>
      </c>
      <c r="L124">
        <v>-0.22702785271694198</v>
      </c>
      <c r="O124" s="5">
        <v>5.0573665814454518</v>
      </c>
      <c r="P124">
        <v>2.1348897017970883</v>
      </c>
      <c r="Q124">
        <v>-4.276950877582717</v>
      </c>
      <c r="R124">
        <v>-1.4611138454784238</v>
      </c>
      <c r="S124" s="5">
        <v>-1.2877646633996598E-2</v>
      </c>
      <c r="U124" s="5">
        <v>0.60308537363942794</v>
      </c>
      <c r="V124">
        <v>2.0367356916770158</v>
      </c>
      <c r="W124">
        <v>2.4864046106186946</v>
      </c>
      <c r="X124">
        <v>0.34386446742598942</v>
      </c>
      <c r="Y124">
        <v>0</v>
      </c>
      <c r="Z124">
        <v>-4.232178060627545E-2</v>
      </c>
      <c r="AA124">
        <v>1.8251267886456375</v>
      </c>
      <c r="AB124">
        <v>0.48141025439638563</v>
      </c>
      <c r="AC124">
        <v>0.75650182833717716</v>
      </c>
      <c r="AD124">
        <v>0.15870667727353371</v>
      </c>
      <c r="AE124">
        <v>0.49728092212373887</v>
      </c>
      <c r="AF124">
        <v>3.0048464230455707</v>
      </c>
      <c r="AG124">
        <v>0.79353338636766857</v>
      </c>
      <c r="AH124">
        <v>-0.35444491257755839</v>
      </c>
      <c r="AI124">
        <v>-5.2902225757844867E-3</v>
      </c>
      <c r="AJ124">
        <v>1.1109467409147358</v>
      </c>
      <c r="AK124">
        <v>0.63482670909413486</v>
      </c>
      <c r="AL124" s="5">
        <v>2.7509157394079171</v>
      </c>
      <c r="AO124" s="5">
        <v>2.6112133835669993</v>
      </c>
      <c r="AP124" s="14">
        <v>11.828022102513527</v>
      </c>
      <c r="AQ124">
        <v>4.0049138008800922</v>
      </c>
      <c r="AR124">
        <v>0.32326551720542546</v>
      </c>
      <c r="AS124">
        <v>0</v>
      </c>
      <c r="AT124">
        <v>6.5427439643788672</v>
      </c>
      <c r="AU124">
        <v>5.7854646293743128</v>
      </c>
      <c r="AV124">
        <v>5.5547101955199372</v>
      </c>
      <c r="AW124">
        <v>1.7048751742462691</v>
      </c>
      <c r="AX124">
        <v>3.6139880011833974</v>
      </c>
      <c r="AY124">
        <v>4.8884907135942086</v>
      </c>
      <c r="AZ124">
        <v>12.10304727933894</v>
      </c>
      <c r="BA124">
        <v>3.5534952484313318</v>
      </c>
      <c r="BB124">
        <v>7.9443205052985437</v>
      </c>
      <c r="BC124">
        <v>4.7860580862808453</v>
      </c>
      <c r="BD124">
        <v>7.6158792395139736</v>
      </c>
      <c r="BE124">
        <v>5.7948085321128575</v>
      </c>
      <c r="BF124" s="5">
        <v>10.724601302706926</v>
      </c>
      <c r="BG124">
        <v>2</v>
      </c>
      <c r="BH124" t="s">
        <v>82</v>
      </c>
      <c r="BI124">
        <f>INDEX(AO124:BF141,1,BG124)</f>
        <v>11.828022102513527</v>
      </c>
    </row>
    <row r="125" spans="1:61">
      <c r="A125" t="s">
        <v>57</v>
      </c>
      <c r="B125">
        <v>-1.5296843855330478E-2</v>
      </c>
      <c r="C125">
        <v>2.4864046106186946</v>
      </c>
      <c r="D125">
        <v>-0.17188075361458488</v>
      </c>
      <c r="E125">
        <v>1.3367914036920787</v>
      </c>
      <c r="F125">
        <v>0.60920769908017136</v>
      </c>
      <c r="H125">
        <v>-3.1501534945213336</v>
      </c>
      <c r="I125">
        <v>-0.94328622773352089</v>
      </c>
      <c r="J125">
        <v>3.0502761853737885</v>
      </c>
      <c r="K125">
        <v>2.0752440069132065</v>
      </c>
      <c r="L125">
        <v>-0.3069606869438114</v>
      </c>
      <c r="O125" s="5">
        <v>-3.7224090483862677</v>
      </c>
      <c r="P125">
        <v>2.940565744885034</v>
      </c>
      <c r="Q125">
        <v>-0.23432205391442301</v>
      </c>
      <c r="R125">
        <v>1.6325576424794401</v>
      </c>
      <c r="S125" s="5">
        <v>1.3552322640433418</v>
      </c>
      <c r="U125" s="5">
        <v>-5.9084009055013542E-2</v>
      </c>
      <c r="V125">
        <v>-0.25244985687142185</v>
      </c>
      <c r="W125">
        <v>-0.17188075361458488</v>
      </c>
      <c r="X125">
        <v>-0.22022221556868737</v>
      </c>
      <c r="Y125">
        <v>0</v>
      </c>
      <c r="Z125">
        <v>-0.15576693296321764</v>
      </c>
      <c r="AA125">
        <v>-5.9084009055013542E-2</v>
      </c>
      <c r="AB125">
        <v>-2.1431381466318622</v>
      </c>
      <c r="AC125">
        <v>-0.757349570614267</v>
      </c>
      <c r="AD125">
        <v>-0.22022221556868737</v>
      </c>
      <c r="AE125">
        <v>-1.450243858623065</v>
      </c>
      <c r="AF125">
        <v>4.2970188403646969E-2</v>
      </c>
      <c r="AG125">
        <v>-1.1924227282011861</v>
      </c>
      <c r="AH125">
        <v>-3.2818481393284915</v>
      </c>
      <c r="AI125">
        <v>-2.0034850343200117</v>
      </c>
      <c r="AJ125">
        <v>-2.3365039944482713</v>
      </c>
      <c r="AK125">
        <v>4.2970188403646969E-2</v>
      </c>
      <c r="AL125" s="5">
        <v>4.2970188403646969E-2</v>
      </c>
      <c r="AO125" s="5">
        <v>1.2769995575164197</v>
      </c>
      <c r="AP125">
        <v>4.0049138008800931</v>
      </c>
      <c r="AQ125" s="14">
        <v>10.416659738899085</v>
      </c>
      <c r="AR125">
        <v>2.4913721962011239</v>
      </c>
      <c r="AS125">
        <v>0</v>
      </c>
      <c r="AT125">
        <v>-2.7676567673548838</v>
      </c>
      <c r="AU125">
        <v>4.5196359030055344</v>
      </c>
      <c r="AV125">
        <v>5.3541053527908407</v>
      </c>
      <c r="AW125">
        <v>3.6075537985051502</v>
      </c>
      <c r="AX125">
        <v>-0.46867753001614809</v>
      </c>
      <c r="AY125">
        <v>3.918309775885175</v>
      </c>
      <c r="AZ125">
        <v>7.2536202506709717</v>
      </c>
      <c r="BA125">
        <v>1.1963363305169343</v>
      </c>
      <c r="BB125">
        <v>0.97409091769457312</v>
      </c>
      <c r="BC125">
        <v>3.302460290616601</v>
      </c>
      <c r="BD125">
        <v>6.6591528028201123</v>
      </c>
      <c r="BE125">
        <v>-0.22828164892011782</v>
      </c>
      <c r="BF125" s="5">
        <v>7.0885550856924393</v>
      </c>
      <c r="BG125">
        <v>3</v>
      </c>
      <c r="BH125" t="s">
        <v>57</v>
      </c>
      <c r="BI125">
        <f t="shared" ref="BI125:BI140" si="48">INDEX(AO125:BF142,1,BG125)</f>
        <v>10.416659738899085</v>
      </c>
    </row>
    <row r="126" spans="1:61">
      <c r="A126" t="s">
        <v>58</v>
      </c>
      <c r="B126">
        <v>-0.46655373758757968</v>
      </c>
      <c r="C126">
        <v>0.34386446742598942</v>
      </c>
      <c r="D126">
        <v>-0.22022221556868737</v>
      </c>
      <c r="E126">
        <v>-0.69443709282705335</v>
      </c>
      <c r="F126">
        <v>0.60920769908017136</v>
      </c>
      <c r="H126">
        <v>-4.9630961056663043</v>
      </c>
      <c r="I126">
        <v>-2.3345225948670816</v>
      </c>
      <c r="J126">
        <v>2.0752440069132061</v>
      </c>
      <c r="K126">
        <v>5.5690985441700311</v>
      </c>
      <c r="L126">
        <v>0.44841377395161464</v>
      </c>
      <c r="O126" s="5">
        <v>0.24703241236088991</v>
      </c>
      <c r="P126">
        <v>1.9001782505002121</v>
      </c>
      <c r="Q126">
        <v>-1.1545145379944544</v>
      </c>
      <c r="R126">
        <v>-2.5384346429368914</v>
      </c>
      <c r="S126" s="5">
        <v>1.5847761469849608</v>
      </c>
      <c r="U126" s="5">
        <v>0.98957285727855182</v>
      </c>
      <c r="V126">
        <v>2.3350447246309685</v>
      </c>
      <c r="W126">
        <v>1.3367914036920787</v>
      </c>
      <c r="X126">
        <v>-0.69443709282705335</v>
      </c>
      <c r="Y126">
        <v>0</v>
      </c>
      <c r="Z126">
        <v>1.1110993485232861</v>
      </c>
      <c r="AA126">
        <v>1.5972053135022239</v>
      </c>
      <c r="AB126">
        <v>0.52950828328062904</v>
      </c>
      <c r="AC126">
        <v>-3.4721854641352135E-2</v>
      </c>
      <c r="AD126">
        <v>-0.65103477452536263</v>
      </c>
      <c r="AE126">
        <v>0.65971523818570166</v>
      </c>
      <c r="AF126">
        <v>1.5017202132385039</v>
      </c>
      <c r="AG126">
        <v>-0.93749007531652229</v>
      </c>
      <c r="AH126">
        <v>9.5485100263720035E-2</v>
      </c>
      <c r="AI126">
        <v>-0.85068543871314084</v>
      </c>
      <c r="AJ126">
        <v>0.30381622811183639</v>
      </c>
      <c r="AK126">
        <v>0.89408775701483179</v>
      </c>
      <c r="AL126" s="5">
        <v>2.4218493612343499</v>
      </c>
      <c r="AO126" s="5">
        <v>-1.496790713941329</v>
      </c>
      <c r="AP126">
        <v>0.32326551720542462</v>
      </c>
      <c r="AQ126">
        <v>2.4913721962011222</v>
      </c>
      <c r="AR126" s="26">
        <v>3.5206406401282742</v>
      </c>
      <c r="AS126">
        <v>0</v>
      </c>
      <c r="AT126">
        <v>-1.0624910141820276</v>
      </c>
      <c r="AU126">
        <v>-0.96809594519137243</v>
      </c>
      <c r="AV126">
        <v>1.5341671835453816</v>
      </c>
      <c r="AW126">
        <v>0.95590058830523406</v>
      </c>
      <c r="AX126">
        <v>3.5637257502922641</v>
      </c>
      <c r="AY126">
        <v>0.87564259957837787</v>
      </c>
      <c r="AZ126">
        <v>4.4957367324648843</v>
      </c>
      <c r="BA126">
        <v>1.1757212469650802</v>
      </c>
      <c r="BB126">
        <v>-0.60021267494067265</v>
      </c>
      <c r="BC126">
        <v>4.8613698226628435</v>
      </c>
      <c r="BD126">
        <v>2.8611801903062921</v>
      </c>
      <c r="BE126">
        <v>0.14257283842475488</v>
      </c>
      <c r="BF126" s="5">
        <v>1.0584592172128249</v>
      </c>
      <c r="BG126">
        <v>4</v>
      </c>
      <c r="BH126" t="s">
        <v>58</v>
      </c>
      <c r="BI126">
        <f t="shared" si="48"/>
        <v>3.5206406401282742</v>
      </c>
    </row>
    <row r="127" spans="1:61">
      <c r="A127" t="s">
        <v>59</v>
      </c>
      <c r="B127">
        <v>0</v>
      </c>
      <c r="C127">
        <v>0</v>
      </c>
      <c r="D127">
        <v>0</v>
      </c>
      <c r="E127">
        <v>0</v>
      </c>
      <c r="F127">
        <v>0</v>
      </c>
      <c r="H127">
        <v>-1.4163096703069014</v>
      </c>
      <c r="I127">
        <v>-0.22702785271694204</v>
      </c>
      <c r="J127">
        <v>-0.30696068694381135</v>
      </c>
      <c r="K127">
        <v>0.44841377395161469</v>
      </c>
      <c r="L127">
        <v>2.0450397873559725</v>
      </c>
      <c r="O127" s="5">
        <v>0</v>
      </c>
      <c r="P127">
        <v>0</v>
      </c>
      <c r="Q127">
        <v>0</v>
      </c>
      <c r="R127">
        <v>0</v>
      </c>
      <c r="S127" s="5">
        <v>0</v>
      </c>
      <c r="U127" s="5">
        <v>-0.20306923302672386</v>
      </c>
      <c r="V127">
        <v>1.0153461651336191</v>
      </c>
      <c r="W127">
        <v>0.60920769908017136</v>
      </c>
      <c r="X127">
        <v>0.60920769908017136</v>
      </c>
      <c r="Y127">
        <v>0</v>
      </c>
      <c r="Z127">
        <v>0.81227693210689522</v>
      </c>
      <c r="AA127">
        <v>-0.40613846605344772</v>
      </c>
      <c r="AB127">
        <v>-0.20306923302672386</v>
      </c>
      <c r="AC127">
        <v>-0.81227693210689544</v>
      </c>
      <c r="AD127">
        <v>0.81227693210689522</v>
      </c>
      <c r="AE127">
        <v>0</v>
      </c>
      <c r="AF127">
        <v>1.4214846311870666</v>
      </c>
      <c r="AG127">
        <v>-2.4368307963206863</v>
      </c>
      <c r="AH127">
        <v>-2.0306923302672386</v>
      </c>
      <c r="AI127">
        <v>0.40613846605344761</v>
      </c>
      <c r="AJ127">
        <v>-0.60920769908017158</v>
      </c>
      <c r="AK127">
        <v>0.60920769908017136</v>
      </c>
      <c r="AL127" s="5">
        <v>1.0153461651336191</v>
      </c>
      <c r="AO127" s="5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 s="5">
        <v>0</v>
      </c>
      <c r="BG127">
        <v>5</v>
      </c>
      <c r="BH127" t="s">
        <v>59</v>
      </c>
      <c r="BI127">
        <f t="shared" si="48"/>
        <v>0</v>
      </c>
    </row>
    <row r="128" spans="1:61">
      <c r="A128" t="s">
        <v>60</v>
      </c>
      <c r="B128">
        <v>1.5029149087862199</v>
      </c>
      <c r="C128">
        <v>-4.232178060627545E-2</v>
      </c>
      <c r="D128">
        <v>-0.15576693296321764</v>
      </c>
      <c r="E128">
        <v>1.1110993485232861</v>
      </c>
      <c r="F128">
        <v>0.81227693210689522</v>
      </c>
      <c r="O128" s="5">
        <v>5.022333426148097</v>
      </c>
      <c r="P128">
        <v>-0.71069174356434361</v>
      </c>
      <c r="Q128">
        <v>-3.1131580861485078</v>
      </c>
      <c r="R128">
        <v>-1.1315064430623338</v>
      </c>
      <c r="S128" s="5">
        <v>8.8200525373935745E-2</v>
      </c>
      <c r="AO128" s="5">
        <v>1.1145513197100221</v>
      </c>
      <c r="AP128">
        <v>6.5427439643788654</v>
      </c>
      <c r="AQ128">
        <v>-2.7676567673548838</v>
      </c>
      <c r="AR128">
        <v>-1.0624910141820265</v>
      </c>
      <c r="AS128">
        <v>0</v>
      </c>
      <c r="AT128" s="14">
        <v>6.8775717904366616</v>
      </c>
      <c r="AU128">
        <v>0.98109041492270044</v>
      </c>
      <c r="AV128">
        <v>1.8714482001667188</v>
      </c>
      <c r="AW128">
        <v>-1.4005186971924184</v>
      </c>
      <c r="AX128">
        <v>2.7639536439199048</v>
      </c>
      <c r="AY128">
        <v>2.0128811408628837</v>
      </c>
      <c r="AZ128">
        <v>4.1851784081567054</v>
      </c>
      <c r="BA128">
        <v>-0.61546187603426517</v>
      </c>
      <c r="BB128">
        <v>4.9959181196913187</v>
      </c>
      <c r="BC128">
        <v>2.26482923253546</v>
      </c>
      <c r="BD128">
        <v>1.803822019428361</v>
      </c>
      <c r="BE128">
        <v>4.3535112947114927</v>
      </c>
      <c r="BF128" s="5">
        <v>3.7880591893281639</v>
      </c>
      <c r="BG128">
        <v>6</v>
      </c>
      <c r="BH128" t="s">
        <v>60</v>
      </c>
      <c r="BI128">
        <f t="shared" si="48"/>
        <v>6.8775717904366616</v>
      </c>
    </row>
    <row r="129" spans="1:61">
      <c r="A129" t="s">
        <v>153</v>
      </c>
      <c r="B129">
        <v>0.78396324758568703</v>
      </c>
      <c r="C129">
        <v>1.8251267886456375</v>
      </c>
      <c r="D129">
        <v>-5.9084009055013542E-2</v>
      </c>
      <c r="E129">
        <v>1.5972053135022239</v>
      </c>
      <c r="F129">
        <v>-0.40613846605344772</v>
      </c>
      <c r="H129" t="s">
        <v>397</v>
      </c>
      <c r="O129" s="5">
        <v>1.1621073370674582</v>
      </c>
      <c r="P129">
        <v>1.9218008019008364</v>
      </c>
      <c r="Q129">
        <v>-0.93218477612271045</v>
      </c>
      <c r="R129">
        <v>0.43857730049163574</v>
      </c>
      <c r="S129" s="5">
        <v>-1.6209133363281976</v>
      </c>
      <c r="AO129" s="5">
        <v>2.5549876593675571</v>
      </c>
      <c r="AP129">
        <v>5.7854646293743119</v>
      </c>
      <c r="AQ129">
        <v>4.5196359030055344</v>
      </c>
      <c r="AR129">
        <v>-0.96809594519137088</v>
      </c>
      <c r="AS129">
        <v>0</v>
      </c>
      <c r="AT129">
        <v>0.98109041492269999</v>
      </c>
      <c r="AU129" s="14">
        <v>5.8324700325024361</v>
      </c>
      <c r="AV129">
        <v>2.5955345839277153</v>
      </c>
      <c r="AW129">
        <v>2.7235100141871058</v>
      </c>
      <c r="AX129">
        <v>-0.77189082900430961</v>
      </c>
      <c r="AY129">
        <v>2.272483765609798</v>
      </c>
      <c r="AZ129">
        <v>5.9468291440576433</v>
      </c>
      <c r="BA129">
        <v>5.108706613154478</v>
      </c>
      <c r="BB129">
        <v>4.5116514561456267</v>
      </c>
      <c r="BC129">
        <v>-0.32498828257283729</v>
      </c>
      <c r="BD129">
        <v>4.4427475485746406</v>
      </c>
      <c r="BE129">
        <v>1.9489601251955513</v>
      </c>
      <c r="BF129" s="5">
        <v>6.636235700577827</v>
      </c>
      <c r="BG129">
        <v>7</v>
      </c>
      <c r="BH129" t="s">
        <v>153</v>
      </c>
      <c r="BI129">
        <f t="shared" si="48"/>
        <v>5.8324700325024361</v>
      </c>
    </row>
    <row r="130" spans="1:61">
      <c r="A130" t="s">
        <v>62</v>
      </c>
      <c r="B130">
        <v>-0.76484219276652432</v>
      </c>
      <c r="C130">
        <v>0.48141025439638563</v>
      </c>
      <c r="D130">
        <v>-2.1431381466318622</v>
      </c>
      <c r="E130">
        <v>0.52950828328062904</v>
      </c>
      <c r="F130">
        <v>-0.20306923302672386</v>
      </c>
      <c r="O130" s="5">
        <v>-0.66792565712983798</v>
      </c>
      <c r="P130">
        <v>0.97458121836349354</v>
      </c>
      <c r="Q130">
        <v>-3.4207074444422005</v>
      </c>
      <c r="R130">
        <v>1.0824123656840428</v>
      </c>
      <c r="S130" s="5">
        <v>1.4539731617650342</v>
      </c>
      <c r="AO130" s="5">
        <v>1.2336759497704859</v>
      </c>
      <c r="AP130">
        <v>5.5547101955199354</v>
      </c>
      <c r="AQ130">
        <v>5.3541053527908389</v>
      </c>
      <c r="AR130">
        <v>1.5341671835453832</v>
      </c>
      <c r="AS130">
        <v>0</v>
      </c>
      <c r="AT130">
        <v>1.8714482001667183</v>
      </c>
      <c r="AU130">
        <v>2.5955345839277122</v>
      </c>
      <c r="AV130" s="14">
        <v>8.5889688278722023</v>
      </c>
      <c r="AW130">
        <v>2.5333434748623276</v>
      </c>
      <c r="AX130">
        <v>1.2004203071812014</v>
      </c>
      <c r="AY130">
        <v>6.346047611377708</v>
      </c>
      <c r="AZ130">
        <v>5.4060668332332034</v>
      </c>
      <c r="BA130">
        <v>0.90748387898177318</v>
      </c>
      <c r="BB130">
        <v>8.721247039916225</v>
      </c>
      <c r="BC130">
        <v>7.1794631644398006</v>
      </c>
      <c r="BD130">
        <v>9.0878935963640011</v>
      </c>
      <c r="BE130">
        <v>1.5410784261865142</v>
      </c>
      <c r="BF130" s="5">
        <v>5.497623992262092</v>
      </c>
      <c r="BG130">
        <v>8</v>
      </c>
      <c r="BH130" t="s">
        <v>62</v>
      </c>
      <c r="BI130">
        <f t="shared" si="48"/>
        <v>8.5889688278722023</v>
      </c>
    </row>
    <row r="131" spans="1:61">
      <c r="A131" t="s">
        <v>63</v>
      </c>
      <c r="B131">
        <v>-0.63481901999621515</v>
      </c>
      <c r="C131">
        <v>0.75650182833717716</v>
      </c>
      <c r="D131">
        <v>-0.757349570614267</v>
      </c>
      <c r="E131">
        <v>-3.4721854641352135E-2</v>
      </c>
      <c r="F131">
        <v>-0.81227693210689544</v>
      </c>
      <c r="O131" s="5">
        <v>-2.6195109781495418E-2</v>
      </c>
      <c r="P131">
        <v>1.9682458444080575</v>
      </c>
      <c r="Q131">
        <v>-0.84666499662899808</v>
      </c>
      <c r="R131">
        <v>-0.74469355767476142</v>
      </c>
      <c r="S131" s="5">
        <v>-0.7168785266844595</v>
      </c>
      <c r="AO131" s="5">
        <v>0.63266925235519755</v>
      </c>
      <c r="AP131">
        <v>1.7048751742462676</v>
      </c>
      <c r="AQ131">
        <v>3.6075537985051485</v>
      </c>
      <c r="AR131">
        <v>0.9559005883052345</v>
      </c>
      <c r="AS131">
        <v>0</v>
      </c>
      <c r="AT131">
        <v>-1.4005186971924197</v>
      </c>
      <c r="AU131">
        <v>2.7235100141871031</v>
      </c>
      <c r="AV131">
        <v>2.5333434748623271</v>
      </c>
      <c r="AW131" s="14">
        <v>2.7549931372935283</v>
      </c>
      <c r="AX131">
        <v>0.39413306641443735</v>
      </c>
      <c r="AY131">
        <v>1.7226689530688548</v>
      </c>
      <c r="AZ131">
        <v>3.6986685428067383</v>
      </c>
      <c r="BA131">
        <v>5.0405480160339948</v>
      </c>
      <c r="BB131">
        <v>3.4926912234469754</v>
      </c>
      <c r="BC131">
        <v>2.0541616990116669</v>
      </c>
      <c r="BD131">
        <v>4.3976695473204011</v>
      </c>
      <c r="BE131">
        <v>7.9810450077872297E-2</v>
      </c>
      <c r="BF131" s="5">
        <v>2.8022036601255831</v>
      </c>
      <c r="BG131">
        <v>9</v>
      </c>
      <c r="BH131" t="s">
        <v>63</v>
      </c>
      <c r="BI131">
        <f t="shared" si="48"/>
        <v>2.7549931372935283</v>
      </c>
    </row>
    <row r="132" spans="1:61">
      <c r="A132" t="s">
        <v>64</v>
      </c>
      <c r="B132">
        <v>0.2753431893959486</v>
      </c>
      <c r="C132">
        <v>0.15870667727353371</v>
      </c>
      <c r="D132">
        <v>-0.22022221556868737</v>
      </c>
      <c r="E132">
        <v>-0.65103477452536263</v>
      </c>
      <c r="F132">
        <v>0.81227693210689522</v>
      </c>
      <c r="O132" s="5">
        <v>5.0498779878957354</v>
      </c>
      <c r="P132">
        <v>2.300636603378833</v>
      </c>
      <c r="Q132">
        <v>-3.2892108120231831</v>
      </c>
      <c r="R132">
        <v>-5.4555145185055505</v>
      </c>
      <c r="S132" s="5">
        <v>1.0108031889147651</v>
      </c>
      <c r="AO132" s="5">
        <v>-1.5115382316047286</v>
      </c>
      <c r="AP132">
        <v>3.6139880011833947</v>
      </c>
      <c r="AQ132">
        <v>-0.46867753001614876</v>
      </c>
      <c r="AR132">
        <v>3.563725750292265</v>
      </c>
      <c r="AS132">
        <v>0</v>
      </c>
      <c r="AT132">
        <v>2.7639536439199044</v>
      </c>
      <c r="AU132">
        <v>-0.7718908290043085</v>
      </c>
      <c r="AV132">
        <v>1.2004203071811994</v>
      </c>
      <c r="AW132">
        <v>0.39413306641443679</v>
      </c>
      <c r="AX132" s="14">
        <v>6.8527149724106122</v>
      </c>
      <c r="AY132">
        <v>0.90537310143668215</v>
      </c>
      <c r="AZ132">
        <v>8.0882383169830092</v>
      </c>
      <c r="BA132">
        <v>3.7642643577009407</v>
      </c>
      <c r="BB132">
        <v>2.1915051424330061</v>
      </c>
      <c r="BC132">
        <v>6.6274106943848059</v>
      </c>
      <c r="BD132">
        <v>3.6613448839499716</v>
      </c>
      <c r="BE132">
        <v>2.9859701227513913</v>
      </c>
      <c r="BF132" s="5">
        <v>2.5758388770164862</v>
      </c>
      <c r="BG132">
        <v>10</v>
      </c>
      <c r="BH132" t="s">
        <v>64</v>
      </c>
      <c r="BI132">
        <f t="shared" si="48"/>
        <v>6.8527149724106122</v>
      </c>
    </row>
    <row r="133" spans="1:61">
      <c r="A133" t="s">
        <v>65</v>
      </c>
      <c r="B133">
        <v>-0.27916740035978105</v>
      </c>
      <c r="C133">
        <v>0.49728092212373887</v>
      </c>
      <c r="D133">
        <v>-1.450243858623065</v>
      </c>
      <c r="E133">
        <v>0.65971523818570166</v>
      </c>
      <c r="F133">
        <v>0</v>
      </c>
      <c r="O133" s="5">
        <v>-0.12646936354434368</v>
      </c>
      <c r="P133">
        <v>0.66357662190922606</v>
      </c>
      <c r="Q133">
        <v>-2.6442322939824789</v>
      </c>
      <c r="R133">
        <v>0.8890303852369863</v>
      </c>
      <c r="S133" s="5">
        <v>1.0234841195843614</v>
      </c>
      <c r="AO133" s="5">
        <v>1.1654734846459458</v>
      </c>
      <c r="AP133">
        <v>4.8884907135942077</v>
      </c>
      <c r="AQ133">
        <v>3.9183097758851737</v>
      </c>
      <c r="AR133">
        <v>0.87564259957837909</v>
      </c>
      <c r="AS133">
        <v>0</v>
      </c>
      <c r="AT133">
        <v>2.0128811408628833</v>
      </c>
      <c r="AU133">
        <v>2.2724837656097949</v>
      </c>
      <c r="AV133">
        <v>6.3460476113777098</v>
      </c>
      <c r="AW133">
        <v>1.7226689530688553</v>
      </c>
      <c r="AX133">
        <v>0.90537310143668226</v>
      </c>
      <c r="AY133" s="14">
        <v>4.7865786553604197</v>
      </c>
      <c r="AZ133">
        <v>4.4681006947100794</v>
      </c>
      <c r="BA133">
        <v>0.46817303132073063</v>
      </c>
      <c r="BB133">
        <v>6.579859572096054</v>
      </c>
      <c r="BC133">
        <v>5.0788246187007005</v>
      </c>
      <c r="BD133">
        <v>6.6698980078229839</v>
      </c>
      <c r="BE133">
        <v>1.5775394151715045</v>
      </c>
      <c r="BF133" s="5">
        <v>4.6893699463221399</v>
      </c>
      <c r="BG133">
        <v>11</v>
      </c>
      <c r="BH133" t="s">
        <v>65</v>
      </c>
      <c r="BI133">
        <f t="shared" si="48"/>
        <v>4.7865786553604197</v>
      </c>
    </row>
    <row r="134" spans="1:61">
      <c r="A134" t="s">
        <v>66</v>
      </c>
      <c r="B134">
        <v>1.5985201828820355</v>
      </c>
      <c r="C134">
        <v>3.0048464230455707</v>
      </c>
      <c r="D134">
        <v>4.2970188403646969E-2</v>
      </c>
      <c r="E134">
        <v>1.5017202132385039</v>
      </c>
      <c r="F134">
        <v>1.4214846311870666</v>
      </c>
      <c r="O134" s="5">
        <v>6.4138824403553434</v>
      </c>
      <c r="P134">
        <v>5.6047665709342791</v>
      </c>
      <c r="Q134">
        <v>-5.058847271398899</v>
      </c>
      <c r="R134">
        <v>-5.8586763958535624</v>
      </c>
      <c r="S134" s="5">
        <v>0.62101107321499116</v>
      </c>
      <c r="AO134" s="5">
        <v>0.94399947771910608</v>
      </c>
      <c r="AP134">
        <v>12.103047279338936</v>
      </c>
      <c r="AQ134">
        <v>7.2536202506709682</v>
      </c>
      <c r="AR134">
        <v>4.495736732464886</v>
      </c>
      <c r="AS134">
        <v>0</v>
      </c>
      <c r="AT134">
        <v>4.1851784081567045</v>
      </c>
      <c r="AU134">
        <v>5.9468291440576415</v>
      </c>
      <c r="AV134">
        <v>5.4060668332331971</v>
      </c>
      <c r="AW134">
        <v>3.6986685428067387</v>
      </c>
      <c r="AX134">
        <v>8.0882383169830128</v>
      </c>
      <c r="AY134">
        <v>4.4681006947100768</v>
      </c>
      <c r="AZ134" s="14">
        <v>18.961468623756168</v>
      </c>
      <c r="BA134">
        <v>8.5722764374921212</v>
      </c>
      <c r="BB134">
        <v>6.1727181028076767</v>
      </c>
      <c r="BC134">
        <v>8.9890192780481435</v>
      </c>
      <c r="BD134">
        <v>10.418575501703558</v>
      </c>
      <c r="BE134">
        <v>6.0109379278680146</v>
      </c>
      <c r="BF134" s="5">
        <v>12.533020039869152</v>
      </c>
      <c r="BG134">
        <v>12</v>
      </c>
      <c r="BH134" t="s">
        <v>66</v>
      </c>
      <c r="BI134">
        <f t="shared" si="48"/>
        <v>18.961468623756168</v>
      </c>
    </row>
    <row r="135" spans="1:61">
      <c r="A135" t="s">
        <v>94</v>
      </c>
      <c r="B135">
        <v>-0.91781063131982865</v>
      </c>
      <c r="C135">
        <v>0.79353338636766857</v>
      </c>
      <c r="D135">
        <v>-1.1924227282011861</v>
      </c>
      <c r="E135">
        <v>-0.93749007531652229</v>
      </c>
      <c r="F135">
        <v>-2.4368307963206863</v>
      </c>
      <c r="O135" s="5">
        <v>6.0566234345998646</v>
      </c>
      <c r="P135">
        <v>4.5641537540247032</v>
      </c>
      <c r="Q135">
        <v>-2.6920128029136854</v>
      </c>
      <c r="R135">
        <v>-6.0855904780995198</v>
      </c>
      <c r="S135" s="5">
        <v>-3.9180226045864561</v>
      </c>
      <c r="AO135" s="5">
        <v>0.69615871508430827</v>
      </c>
      <c r="AP135">
        <v>3.5534952484313278</v>
      </c>
      <c r="AQ135">
        <v>1.1963363305169286</v>
      </c>
      <c r="AR135">
        <v>1.1757212469650811</v>
      </c>
      <c r="AS135">
        <v>0</v>
      </c>
      <c r="AT135">
        <v>-0.61546187603426716</v>
      </c>
      <c r="AU135">
        <v>5.1087066131544754</v>
      </c>
      <c r="AV135">
        <v>0.9074838789817723</v>
      </c>
      <c r="AW135">
        <v>5.0405480160339931</v>
      </c>
      <c r="AX135">
        <v>3.7642643577009425</v>
      </c>
      <c r="AY135">
        <v>0.46817303132072841</v>
      </c>
      <c r="AZ135">
        <v>8.5722764374921212</v>
      </c>
      <c r="BA135" s="14">
        <v>16.525731076156109</v>
      </c>
      <c r="BB135">
        <v>8.3385638154884045</v>
      </c>
      <c r="BC135">
        <v>2.956017801425451</v>
      </c>
      <c r="BD135">
        <v>6.7333361156201939</v>
      </c>
      <c r="BE135">
        <v>2.0645032964994123</v>
      </c>
      <c r="BF135" s="5">
        <v>4.0072352127318593</v>
      </c>
      <c r="BG135">
        <v>13</v>
      </c>
      <c r="BH135" t="s">
        <v>94</v>
      </c>
      <c r="BI135">
        <f t="shared" si="48"/>
        <v>16.525731076156109</v>
      </c>
    </row>
    <row r="136" spans="1:61">
      <c r="A136" t="s">
        <v>96</v>
      </c>
      <c r="B136">
        <v>-1.0325369602348076</v>
      </c>
      <c r="C136">
        <v>-0.35444491257755839</v>
      </c>
      <c r="D136">
        <v>-3.2818481393284915</v>
      </c>
      <c r="E136">
        <v>9.5485100263720035E-2</v>
      </c>
      <c r="F136">
        <v>-2.0306923302672386</v>
      </c>
      <c r="O136" s="5">
        <v>4.5317714661063269</v>
      </c>
      <c r="P136">
        <v>1.0798422404987995</v>
      </c>
      <c r="Q136">
        <v>-5.6020527106340889</v>
      </c>
      <c r="R136">
        <v>-1.2374203380759337</v>
      </c>
      <c r="S136" s="5">
        <v>-1.5597704686773941</v>
      </c>
      <c r="AO136" s="5">
        <v>2.3274111237470758</v>
      </c>
      <c r="AP136">
        <v>7.9443205052985419</v>
      </c>
      <c r="AQ136">
        <v>0.97409091769457112</v>
      </c>
      <c r="AR136">
        <v>-0.60021267494067077</v>
      </c>
      <c r="AS136">
        <v>0</v>
      </c>
      <c r="AT136">
        <v>4.9959181196913161</v>
      </c>
      <c r="AU136">
        <v>4.5116514561456231</v>
      </c>
      <c r="AV136">
        <v>8.7212470399162303</v>
      </c>
      <c r="AW136">
        <v>3.4926912234469771</v>
      </c>
      <c r="AX136">
        <v>2.1915051424330079</v>
      </c>
      <c r="AY136">
        <v>6.5798595720960567</v>
      </c>
      <c r="AZ136">
        <v>6.1727181028076838</v>
      </c>
      <c r="BA136">
        <v>8.3385638154884081</v>
      </c>
      <c r="BB136" s="14">
        <v>16.372378864862174</v>
      </c>
      <c r="BC136">
        <v>7.1485022563495448</v>
      </c>
      <c r="BD136">
        <v>10.99845117374589</v>
      </c>
      <c r="BE136">
        <v>3.7086530713467463</v>
      </c>
      <c r="BF136" s="5">
        <v>5.8440009918975306</v>
      </c>
      <c r="BG136">
        <v>14</v>
      </c>
      <c r="BH136" t="s">
        <v>96</v>
      </c>
      <c r="BI136">
        <f t="shared" si="48"/>
        <v>16.372378864862174</v>
      </c>
    </row>
    <row r="137" spans="1:61">
      <c r="A137" t="s">
        <v>98</v>
      </c>
      <c r="B137">
        <v>-0.99047063963264881</v>
      </c>
      <c r="C137">
        <v>-5.2902225757844867E-3</v>
      </c>
      <c r="D137">
        <v>-2.0034850343200117</v>
      </c>
      <c r="E137">
        <v>-0.85068543871314084</v>
      </c>
      <c r="F137">
        <v>0.40613846605344761</v>
      </c>
      <c r="O137" s="5">
        <v>2.5345080544470848</v>
      </c>
      <c r="P137">
        <v>2.4369665065542887</v>
      </c>
      <c r="Q137">
        <v>-4.8761063481740168</v>
      </c>
      <c r="R137">
        <v>-3.7850021479142972</v>
      </c>
      <c r="S137" s="5">
        <v>2.468115569591053</v>
      </c>
      <c r="AO137" s="5">
        <v>-1.2289108046083694</v>
      </c>
      <c r="AP137">
        <v>4.7860580862808417</v>
      </c>
      <c r="AQ137">
        <v>3.3024602906165987</v>
      </c>
      <c r="AR137">
        <v>4.8613698226628443</v>
      </c>
      <c r="AS137">
        <v>0</v>
      </c>
      <c r="AT137">
        <v>2.2648292325354595</v>
      </c>
      <c r="AU137">
        <v>-0.32498828257284051</v>
      </c>
      <c r="AV137">
        <v>7.1794631644398015</v>
      </c>
      <c r="AW137">
        <v>2.054161699011666</v>
      </c>
      <c r="AX137">
        <v>6.6274106943848068</v>
      </c>
      <c r="AY137">
        <v>5.0788246187007005</v>
      </c>
      <c r="AZ137">
        <v>8.9890192780481453</v>
      </c>
      <c r="BA137">
        <v>2.9560178014254488</v>
      </c>
      <c r="BB137">
        <v>7.1485022563495404</v>
      </c>
      <c r="BC137" s="14">
        <v>11.468201069452736</v>
      </c>
      <c r="BD137">
        <v>9.2854158266372728</v>
      </c>
      <c r="BE137">
        <v>2.432590646910489</v>
      </c>
      <c r="BF137" s="5">
        <v>4.1371160647707823</v>
      </c>
      <c r="BG137">
        <v>15</v>
      </c>
      <c r="BH137" t="s">
        <v>98</v>
      </c>
      <c r="BI137">
        <f t="shared" si="48"/>
        <v>11.468201069452736</v>
      </c>
    </row>
    <row r="138" spans="1:61">
      <c r="A138" t="s">
        <v>100</v>
      </c>
      <c r="B138">
        <v>-0.85279904493467429</v>
      </c>
      <c r="C138">
        <v>1.1109467409147358</v>
      </c>
      <c r="D138">
        <v>-2.3365039944482713</v>
      </c>
      <c r="E138">
        <v>0.30381622811183639</v>
      </c>
      <c r="F138">
        <v>-0.60920769908017158</v>
      </c>
      <c r="O138" s="5">
        <v>1.825668583027781</v>
      </c>
      <c r="P138">
        <v>3.1914894127899567</v>
      </c>
      <c r="Q138">
        <v>-4.6709797398280104</v>
      </c>
      <c r="R138">
        <v>-1.7910171709277751</v>
      </c>
      <c r="S138" s="5">
        <v>0.56320795033234994</v>
      </c>
      <c r="AO138" s="5">
        <v>1.2216350439441508</v>
      </c>
      <c r="AP138">
        <v>7.6158792395139718</v>
      </c>
      <c r="AQ138">
        <v>6.6591528028201097</v>
      </c>
      <c r="AR138">
        <v>2.8611801903062939</v>
      </c>
      <c r="AS138">
        <v>0</v>
      </c>
      <c r="AT138">
        <v>1.803822019428359</v>
      </c>
      <c r="AU138">
        <v>4.4427475485746362</v>
      </c>
      <c r="AV138">
        <v>9.0878935963640064</v>
      </c>
      <c r="AW138">
        <v>4.3976695473204019</v>
      </c>
      <c r="AX138">
        <v>3.6613448839499729</v>
      </c>
      <c r="AY138">
        <v>6.6698980078229839</v>
      </c>
      <c r="AZ138">
        <v>10.418575501703563</v>
      </c>
      <c r="BA138">
        <v>6.7333361156201956</v>
      </c>
      <c r="BB138">
        <v>10.998451173745888</v>
      </c>
      <c r="BC138">
        <v>9.2854158266372728</v>
      </c>
      <c r="BD138" s="14">
        <v>12.015158457044206</v>
      </c>
      <c r="BE138">
        <v>2.7105086721186176</v>
      </c>
      <c r="BF138" s="5">
        <v>7.912976183842714</v>
      </c>
      <c r="BG138">
        <v>16</v>
      </c>
      <c r="BH138" t="s">
        <v>100</v>
      </c>
      <c r="BI138">
        <f t="shared" si="48"/>
        <v>12.015158457044206</v>
      </c>
    </row>
    <row r="139" spans="1:61">
      <c r="A139" t="s">
        <v>102</v>
      </c>
      <c r="B139">
        <v>1.1740327658966145</v>
      </c>
      <c r="C139">
        <v>0.63482670909413486</v>
      </c>
      <c r="D139">
        <v>4.2970188403646969E-2</v>
      </c>
      <c r="E139">
        <v>0.89408775701483179</v>
      </c>
      <c r="F139">
        <v>0.60920769908017136</v>
      </c>
      <c r="O139" s="5">
        <v>4.210159315917454</v>
      </c>
      <c r="P139">
        <v>0.86156627260242624</v>
      </c>
      <c r="Q139">
        <v>-2.4976883238905963</v>
      </c>
      <c r="R139">
        <v>-1.96724116917443</v>
      </c>
      <c r="S139" s="5">
        <v>-0.17333221401053645</v>
      </c>
      <c r="AO139" s="5">
        <v>0.84871129599868522</v>
      </c>
      <c r="AP139">
        <v>5.7948085321128584</v>
      </c>
      <c r="AQ139">
        <v>-0.22828164892011688</v>
      </c>
      <c r="AR139">
        <v>0.14257283842475449</v>
      </c>
      <c r="AS139">
        <v>0</v>
      </c>
      <c r="AT139">
        <v>4.3535112947114953</v>
      </c>
      <c r="AU139">
        <v>1.9489601251955533</v>
      </c>
      <c r="AV139">
        <v>1.5410784261865129</v>
      </c>
      <c r="AW139">
        <v>7.9810450077872422E-2</v>
      </c>
      <c r="AX139">
        <v>2.9859701227513917</v>
      </c>
      <c r="AY139">
        <v>1.5775394151715041</v>
      </c>
      <c r="AZ139">
        <v>6.0109379278680173</v>
      </c>
      <c r="BA139">
        <v>2.0645032964994128</v>
      </c>
      <c r="BB139">
        <v>3.7086530713467458</v>
      </c>
      <c r="BC139">
        <v>2.4325906469104872</v>
      </c>
      <c r="BD139">
        <v>2.7105086721186176</v>
      </c>
      <c r="BE139" s="14">
        <v>3.5180025664552659</v>
      </c>
      <c r="BF139" s="5">
        <v>4.4710547266887595</v>
      </c>
      <c r="BG139">
        <v>17</v>
      </c>
      <c r="BH139" t="s">
        <v>102</v>
      </c>
      <c r="BI139">
        <f t="shared" si="48"/>
        <v>3.5180025664552659</v>
      </c>
    </row>
    <row r="140" spans="1:61">
      <c r="A140" t="s">
        <v>151</v>
      </c>
      <c r="B140">
        <v>1.6979496679416837</v>
      </c>
      <c r="C140">
        <v>2.7509157394079171</v>
      </c>
      <c r="D140">
        <v>4.2970188403646969E-2</v>
      </c>
      <c r="E140">
        <v>2.4218493612343499</v>
      </c>
      <c r="F140">
        <v>1.0153461651336191</v>
      </c>
      <c r="H140" s="5"/>
      <c r="I140" s="5"/>
      <c r="J140" s="5"/>
      <c r="K140" s="5"/>
      <c r="L140" s="5"/>
      <c r="M140" s="5"/>
      <c r="N140" s="5"/>
      <c r="O140" s="5">
        <v>2.8249845211356539</v>
      </c>
      <c r="P140" s="5">
        <v>3.0640979128084531</v>
      </c>
      <c r="Q140" s="5">
        <v>-3.0983750520450459</v>
      </c>
      <c r="R140" s="5">
        <v>-0.81717575121722918</v>
      </c>
      <c r="S140" s="5">
        <v>0.11986673137725523</v>
      </c>
      <c r="AO140" s="5">
        <v>2.6024146471977283</v>
      </c>
      <c r="AP140" s="5">
        <v>10.724601302706922</v>
      </c>
      <c r="AQ140" s="5">
        <v>7.0885550856924402</v>
      </c>
      <c r="AR140" s="5">
        <v>1.0584592172128278</v>
      </c>
      <c r="AS140" s="5">
        <v>0</v>
      </c>
      <c r="AT140" s="5">
        <v>3.788059189328163</v>
      </c>
      <c r="AU140" s="5">
        <v>6.6362357005778261</v>
      </c>
      <c r="AV140" s="5">
        <v>5.4976239922620946</v>
      </c>
      <c r="AW140" s="5">
        <v>2.8022036601255871</v>
      </c>
      <c r="AX140" s="5">
        <v>2.5758388770164844</v>
      </c>
      <c r="AY140" s="5">
        <v>4.6893699463221434</v>
      </c>
      <c r="AZ140" s="5">
        <v>12.533020039869152</v>
      </c>
      <c r="BA140" s="5">
        <v>4.0072352127318656</v>
      </c>
      <c r="BB140" s="5">
        <v>5.8440009918975369</v>
      </c>
      <c r="BC140" s="5">
        <v>4.1371160647707885</v>
      </c>
      <c r="BD140" s="5">
        <v>7.9129761838427175</v>
      </c>
      <c r="BE140" s="5">
        <v>4.4710547266887541</v>
      </c>
      <c r="BF140" s="14">
        <v>11.235248600232216</v>
      </c>
      <c r="BG140">
        <v>18</v>
      </c>
      <c r="BH140" t="s">
        <v>151</v>
      </c>
      <c r="BI140">
        <f t="shared" si="48"/>
        <v>11.235248600232216</v>
      </c>
    </row>
    <row r="142" spans="1:61">
      <c r="A142" t="s">
        <v>60</v>
      </c>
      <c r="AO142" s="5" t="s">
        <v>402</v>
      </c>
    </row>
    <row r="143" spans="1:61">
      <c r="B143" t="s">
        <v>48</v>
      </c>
      <c r="C143" t="s">
        <v>51</v>
      </c>
      <c r="D143" t="s">
        <v>54</v>
      </c>
      <c r="E143" t="s">
        <v>67</v>
      </c>
      <c r="F143" t="s">
        <v>50</v>
      </c>
      <c r="U143" s="5" t="s">
        <v>80</v>
      </c>
      <c r="V143" t="s">
        <v>82</v>
      </c>
      <c r="W143" t="s">
        <v>57</v>
      </c>
      <c r="X143" t="s">
        <v>58</v>
      </c>
      <c r="Y143" t="s">
        <v>59</v>
      </c>
      <c r="Z143" t="s">
        <v>60</v>
      </c>
      <c r="AA143" t="s">
        <v>153</v>
      </c>
      <c r="AB143" t="s">
        <v>62</v>
      </c>
      <c r="AC143" t="s">
        <v>63</v>
      </c>
      <c r="AD143" t="s">
        <v>64</v>
      </c>
      <c r="AE143" t="s">
        <v>65</v>
      </c>
      <c r="AF143" t="s">
        <v>66</v>
      </c>
      <c r="AG143" t="s">
        <v>94</v>
      </c>
      <c r="AH143" t="s">
        <v>96</v>
      </c>
      <c r="AI143" t="s">
        <v>98</v>
      </c>
      <c r="AJ143" t="s">
        <v>100</v>
      </c>
      <c r="AK143" t="s">
        <v>102</v>
      </c>
      <c r="AL143" s="5" t="s">
        <v>151</v>
      </c>
      <c r="BI143" t="s">
        <v>402</v>
      </c>
    </row>
    <row r="144" spans="1:61">
      <c r="A144" t="s">
        <v>80</v>
      </c>
      <c r="B144">
        <v>-1.0057674834879793</v>
      </c>
      <c r="C144">
        <v>0.64540715424570338</v>
      </c>
      <c r="D144">
        <v>9.6682923908204099E-2</v>
      </c>
      <c r="E144">
        <v>-0.12152649124473425</v>
      </c>
      <c r="F144">
        <v>-1.0153461651336191</v>
      </c>
      <c r="H144" s="5">
        <v>7.48782356435437</v>
      </c>
      <c r="I144" s="5">
        <v>1.3465753778528724</v>
      </c>
      <c r="J144" s="5">
        <v>-3.1501534945213336</v>
      </c>
      <c r="K144" s="5">
        <v>-4.9630961056663043</v>
      </c>
      <c r="L144" s="5">
        <v>-1.4163096703069014</v>
      </c>
      <c r="M144" s="5"/>
      <c r="N144" s="5"/>
      <c r="O144" s="5">
        <f t="array" ref="O144:S161">MMULT(B144:F161,H144:L148)</f>
        <v>-4.9252938833154971</v>
      </c>
      <c r="P144" s="5">
        <v>0.64120701397633773</v>
      </c>
      <c r="Q144" s="5">
        <v>2.9139021269327858</v>
      </c>
      <c r="R144" s="5">
        <v>2.5535555431968699</v>
      </c>
      <c r="S144" s="5">
        <v>-0.88264250236259878</v>
      </c>
      <c r="U144" s="5">
        <v>-1.0057674834879793</v>
      </c>
      <c r="V144">
        <v>0.4397842608407514</v>
      </c>
      <c r="W144">
        <v>-1.5182117526415504</v>
      </c>
      <c r="X144">
        <v>-1.9694686463737996</v>
      </c>
      <c r="Y144">
        <v>-1.5029149087862199</v>
      </c>
      <c r="Z144">
        <v>0</v>
      </c>
      <c r="AA144">
        <v>-0.71895166120053289</v>
      </c>
      <c r="AB144">
        <v>-2.2677571015527445</v>
      </c>
      <c r="AC144">
        <v>-2.1377339287824348</v>
      </c>
      <c r="AD144">
        <v>-1.2275717193902713</v>
      </c>
      <c r="AE144">
        <v>-1.782082309146001</v>
      </c>
      <c r="AF144">
        <v>9.560527409581554E-2</v>
      </c>
      <c r="AG144">
        <v>-2.4207255401060488</v>
      </c>
      <c r="AH144">
        <v>-2.5354518690210277</v>
      </c>
      <c r="AI144">
        <v>-2.4933855484188685</v>
      </c>
      <c r="AJ144">
        <v>-2.355713953720894</v>
      </c>
      <c r="AK144">
        <v>-0.32888214288960538</v>
      </c>
      <c r="AL144" s="5">
        <v>0.19503475915546375</v>
      </c>
      <c r="AO144" s="14">
        <f t="array" ref="AO144:BF161">MMULT(O144:S161,U144:AL148)</f>
        <v>6.2351276408425642</v>
      </c>
      <c r="AP144" s="5">
        <v>1.8314898899147736</v>
      </c>
      <c r="AQ144" s="5">
        <v>9.8076767955979438</v>
      </c>
      <c r="AR144" s="5">
        <v>5.3287207709673403</v>
      </c>
      <c r="AS144" s="5">
        <v>5.7630204707266426</v>
      </c>
      <c r="AT144" s="5">
        <v>0</v>
      </c>
      <c r="AU144" s="5">
        <v>7.3369177151714977</v>
      </c>
      <c r="AV144" s="5">
        <v>5.1252482203304117</v>
      </c>
      <c r="AW144" s="5">
        <v>7.7962084202742581</v>
      </c>
      <c r="AX144" s="5">
        <v>1.4875285952020088</v>
      </c>
      <c r="AY144" s="5">
        <v>4.9156128145097044</v>
      </c>
      <c r="AZ144" s="5">
        <v>2.5218415402890408</v>
      </c>
      <c r="BA144" s="5">
        <v>7.0746410618452202</v>
      </c>
      <c r="BB144" s="5">
        <v>3.0945134747824032</v>
      </c>
      <c r="BC144" s="5">
        <v>2.2692804335828138</v>
      </c>
      <c r="BD144" s="5">
        <v>5.1808334952424326</v>
      </c>
      <c r="BE144" s="5">
        <v>2.258220472013833</v>
      </c>
      <c r="BF144" s="5">
        <v>4.5773759285962043</v>
      </c>
      <c r="BG144">
        <v>1</v>
      </c>
      <c r="BH144" t="s">
        <v>80</v>
      </c>
      <c r="BI144">
        <f>INDEX(AO144:BF161,1,BG144)</f>
        <v>6.2351276408425642</v>
      </c>
    </row>
    <row r="145" spans="1:61">
      <c r="A145" t="s">
        <v>82</v>
      </c>
      <c r="B145">
        <v>0.4397842608407514</v>
      </c>
      <c r="C145">
        <v>2.0790574722832913</v>
      </c>
      <c r="D145">
        <v>-9.668292390820421E-2</v>
      </c>
      <c r="E145">
        <v>1.2239453761076824</v>
      </c>
      <c r="F145">
        <v>0.20306923302672386</v>
      </c>
      <c r="H145">
        <v>1.3465753778528724</v>
      </c>
      <c r="I145">
        <v>2.4364933112390665</v>
      </c>
      <c r="J145">
        <v>-0.94328622773352067</v>
      </c>
      <c r="K145">
        <v>-2.3345225948670816</v>
      </c>
      <c r="L145">
        <v>-0.22702785271694198</v>
      </c>
      <c r="O145" s="5">
        <v>3.5033155297354346E-2</v>
      </c>
      <c r="P145">
        <v>2.8455814453614323</v>
      </c>
      <c r="Q145">
        <v>-1.1637927914342081</v>
      </c>
      <c r="R145">
        <v>-0.3296074024160901</v>
      </c>
      <c r="S145" s="5">
        <v>-0.10107817200793284</v>
      </c>
      <c r="U145" s="5">
        <v>0.64540715424570338</v>
      </c>
      <c r="V145">
        <v>2.0790574722832913</v>
      </c>
      <c r="W145">
        <v>2.52872639122497</v>
      </c>
      <c r="X145">
        <v>0.38618624803226487</v>
      </c>
      <c r="Y145">
        <v>4.232178060627545E-2</v>
      </c>
      <c r="Z145">
        <v>0</v>
      </c>
      <c r="AA145">
        <v>1.8674485692519129</v>
      </c>
      <c r="AB145">
        <v>0.52373203500266108</v>
      </c>
      <c r="AC145">
        <v>0.79882360894345261</v>
      </c>
      <c r="AD145">
        <v>0.20102845787980916</v>
      </c>
      <c r="AE145">
        <v>0.53960270273001432</v>
      </c>
      <c r="AF145">
        <v>3.0471682036518462</v>
      </c>
      <c r="AG145">
        <v>0.83585516697394402</v>
      </c>
      <c r="AH145">
        <v>-0.31212313197128294</v>
      </c>
      <c r="AI145">
        <v>3.7031558030490963E-2</v>
      </c>
      <c r="AJ145">
        <v>1.1532685215210112</v>
      </c>
      <c r="AK145">
        <v>0.67714848970041031</v>
      </c>
      <c r="AL145" s="5">
        <v>2.7932375200141926</v>
      </c>
      <c r="AO145" s="5">
        <v>1.8314898899147734</v>
      </c>
      <c r="AP145" s="14">
        <v>5.6201059641924598</v>
      </c>
      <c r="AQ145">
        <v>7.1073983942927725</v>
      </c>
      <c r="AR145">
        <v>1.7205843574452482</v>
      </c>
      <c r="AS145">
        <v>0.33482782605779676</v>
      </c>
      <c r="AT145">
        <v>0</v>
      </c>
      <c r="AU145">
        <v>5.1392020405094101</v>
      </c>
      <c r="AV145">
        <v>4.0180898214110128</v>
      </c>
      <c r="AW145">
        <v>3.4402216974964843</v>
      </c>
      <c r="AX145">
        <v>1.1848621833212878</v>
      </c>
      <c r="AY145">
        <v>3.210437398789121</v>
      </c>
      <c r="AZ145">
        <v>8.2526966972400295</v>
      </c>
      <c r="BA145">
        <v>4.5037849505233947</v>
      </c>
      <c r="BB145">
        <v>3.2832302116650216</v>
      </c>
      <c r="BC145">
        <v>2.8560566798031801</v>
      </c>
      <c r="BD145">
        <v>6.1468850461434084</v>
      </c>
      <c r="BE145">
        <v>1.7761250634591612</v>
      </c>
      <c r="BF145" s="5">
        <v>7.271369939436557</v>
      </c>
      <c r="BG145">
        <v>2</v>
      </c>
      <c r="BH145" t="s">
        <v>82</v>
      </c>
      <c r="BI145">
        <f>INDEX(AO145:BF162,1,BG145)</f>
        <v>5.6201059641924598</v>
      </c>
    </row>
    <row r="146" spans="1:61">
      <c r="A146" t="s">
        <v>57</v>
      </c>
      <c r="B146">
        <v>-1.5182117526415504</v>
      </c>
      <c r="C146">
        <v>2.52872639122497</v>
      </c>
      <c r="D146">
        <v>-1.6113820651367239E-2</v>
      </c>
      <c r="E146">
        <v>0.22569205516879265</v>
      </c>
      <c r="F146">
        <v>-0.20306923302672386</v>
      </c>
      <c r="H146">
        <v>-3.1501534945213336</v>
      </c>
      <c r="I146">
        <v>-0.94328622773352089</v>
      </c>
      <c r="J146">
        <v>3.0502761853737885</v>
      </c>
      <c r="K146">
        <v>2.0752440069132065</v>
      </c>
      <c r="L146">
        <v>-0.3069606869438114</v>
      </c>
      <c r="O146" s="5">
        <v>-8.7447424745343643</v>
      </c>
      <c r="P146">
        <v>3.6512574884493767</v>
      </c>
      <c r="Q146">
        <v>2.8788360322340854</v>
      </c>
      <c r="R146">
        <v>2.7640640855417731</v>
      </c>
      <c r="S146" s="5">
        <v>1.2670317386694061</v>
      </c>
      <c r="U146" s="5">
        <v>9.6682923908204099E-2</v>
      </c>
      <c r="V146">
        <v>-9.668292390820421E-2</v>
      </c>
      <c r="W146">
        <v>-1.6113820651367239E-2</v>
      </c>
      <c r="X146">
        <v>-6.4455282605469733E-2</v>
      </c>
      <c r="Y146">
        <v>0.15576693296321764</v>
      </c>
      <c r="Z146">
        <v>0</v>
      </c>
      <c r="AA146">
        <v>9.6682923908204099E-2</v>
      </c>
      <c r="AB146">
        <v>-1.9873712136686446</v>
      </c>
      <c r="AC146">
        <v>-0.60158263765104936</v>
      </c>
      <c r="AD146">
        <v>-6.4455282605469733E-2</v>
      </c>
      <c r="AE146">
        <v>-1.2944769256598474</v>
      </c>
      <c r="AF146">
        <v>0.19873712136686461</v>
      </c>
      <c r="AG146">
        <v>-1.0366557952379685</v>
      </c>
      <c r="AH146">
        <v>-3.1260812063652739</v>
      </c>
      <c r="AI146">
        <v>-1.847718101356794</v>
      </c>
      <c r="AJ146">
        <v>-2.1807370614850536</v>
      </c>
      <c r="AK146">
        <v>0.19873712136686461</v>
      </c>
      <c r="AL146" s="5">
        <v>0.19873712136686461</v>
      </c>
      <c r="AO146" s="5">
        <v>9.8076767955979438</v>
      </c>
      <c r="AP146">
        <v>7.1073983942927716</v>
      </c>
      <c r="AQ146" s="14">
        <v>22.829545064045512</v>
      </c>
      <c r="AR146">
        <v>13.199091768174698</v>
      </c>
      <c r="AS146">
        <v>9.6452285577915458</v>
      </c>
      <c r="AT146">
        <v>0</v>
      </c>
      <c r="AU146">
        <v>13.18377404587438</v>
      </c>
      <c r="AV146">
        <v>13.127885710415667</v>
      </c>
      <c r="AW146">
        <v>14.653301053489109</v>
      </c>
      <c r="AX146">
        <v>6.4125973838554939</v>
      </c>
      <c r="AY146">
        <v>11.550657192813839</v>
      </c>
      <c r="AZ146">
        <v>12.713670400305814</v>
      </c>
      <c r="BA146">
        <v>11.45702676434275</v>
      </c>
      <c r="BB146">
        <v>5.6234013557948046</v>
      </c>
      <c r="BC146">
        <v>10.682859615872683</v>
      </c>
      <c r="BD146">
        <v>14.500559341183292</v>
      </c>
      <c r="BE146">
        <v>5.0634356141599364</v>
      </c>
      <c r="BF146" s="5">
        <v>12.945724454155817</v>
      </c>
      <c r="BG146">
        <v>3</v>
      </c>
      <c r="BH146" t="s">
        <v>57</v>
      </c>
      <c r="BI146">
        <f t="shared" ref="BI146:BI161" si="49">INDEX(AO146:BF163,1,BG146)</f>
        <v>22.829545064045512</v>
      </c>
    </row>
    <row r="147" spans="1:61">
      <c r="A147" t="s">
        <v>58</v>
      </c>
      <c r="B147">
        <v>-1.9694686463737996</v>
      </c>
      <c r="C147">
        <v>0.38618624803226487</v>
      </c>
      <c r="D147">
        <v>-6.4455282605469733E-2</v>
      </c>
      <c r="E147">
        <v>-1.8055364413503394</v>
      </c>
      <c r="F147">
        <v>-0.20306923302672386</v>
      </c>
      <c r="H147">
        <v>-4.9630961056663043</v>
      </c>
      <c r="I147">
        <v>-2.3345225948670816</v>
      </c>
      <c r="J147">
        <v>2.0752440069132061</v>
      </c>
      <c r="K147">
        <v>5.5690985441700311</v>
      </c>
      <c r="L147">
        <v>0.44841377395161464</v>
      </c>
      <c r="O147" s="5">
        <v>-4.7753010137872076</v>
      </c>
      <c r="P147">
        <v>2.6108699940645557</v>
      </c>
      <c r="Q147">
        <v>1.9586435481540538</v>
      </c>
      <c r="R147">
        <v>-1.4069281998745575</v>
      </c>
      <c r="S147" s="5">
        <v>1.4965756216110249</v>
      </c>
      <c r="U147" s="5">
        <v>-0.12152649124473425</v>
      </c>
      <c r="V147">
        <v>1.2239453761076824</v>
      </c>
      <c r="W147">
        <v>0.22569205516879265</v>
      </c>
      <c r="X147">
        <v>-1.8055364413503394</v>
      </c>
      <c r="Y147">
        <v>-1.1110993485232861</v>
      </c>
      <c r="Z147">
        <v>0</v>
      </c>
      <c r="AA147">
        <v>0.48610596497893788</v>
      </c>
      <c r="AB147">
        <v>-0.58159106524265702</v>
      </c>
      <c r="AC147">
        <v>-1.1458212031646382</v>
      </c>
      <c r="AD147">
        <v>-1.7621341230486487</v>
      </c>
      <c r="AE147">
        <v>-0.45138411033758441</v>
      </c>
      <c r="AF147">
        <v>0.39062086471521784</v>
      </c>
      <c r="AG147">
        <v>-2.0485894238398084</v>
      </c>
      <c r="AH147">
        <v>-1.015614248259566</v>
      </c>
      <c r="AI147">
        <v>-1.9617847872364269</v>
      </c>
      <c r="AJ147">
        <v>-0.80728312041144967</v>
      </c>
      <c r="AK147">
        <v>-0.21701159150845428</v>
      </c>
      <c r="AL147" s="5">
        <v>1.3107500127110638</v>
      </c>
      <c r="AO147" s="5">
        <v>5.3287207709673385</v>
      </c>
      <c r="AP147">
        <v>1.7205843574452484</v>
      </c>
      <c r="AQ147">
        <v>13.199091768174696</v>
      </c>
      <c r="AR147" s="26">
        <v>12.523194458928991</v>
      </c>
      <c r="AS147">
        <v>7.940062804618691</v>
      </c>
      <c r="AT147">
        <v>0</v>
      </c>
      <c r="AU147">
        <v>5.990876444504619</v>
      </c>
      <c r="AV147">
        <v>7.6027817879973574</v>
      </c>
      <c r="AW147">
        <v>10.296482090116342</v>
      </c>
      <c r="AX147">
        <v>8.7398349109910498</v>
      </c>
      <c r="AY147">
        <v>6.802824263334184</v>
      </c>
      <c r="AZ147">
        <v>8.2506211289268698</v>
      </c>
      <c r="BA147">
        <v>9.731245927618037</v>
      </c>
      <c r="BB147">
        <v>2.3439320099867009</v>
      </c>
      <c r="BC147">
        <v>10.536603394746072</v>
      </c>
      <c r="BD147">
        <v>8.9974209754966203</v>
      </c>
      <c r="BE147">
        <v>3.7291243483319532</v>
      </c>
      <c r="BF147" s="5">
        <v>5.2104628325033504</v>
      </c>
      <c r="BG147">
        <v>4</v>
      </c>
      <c r="BH147" t="s">
        <v>58</v>
      </c>
      <c r="BI147">
        <f t="shared" si="49"/>
        <v>12.523194458928991</v>
      </c>
    </row>
    <row r="148" spans="1:61">
      <c r="A148" t="s">
        <v>59</v>
      </c>
      <c r="B148">
        <v>-1.5029149087862199</v>
      </c>
      <c r="C148">
        <v>4.232178060627545E-2</v>
      </c>
      <c r="D148">
        <v>0.15576693296321764</v>
      </c>
      <c r="E148">
        <v>-1.1110993485232861</v>
      </c>
      <c r="F148">
        <v>-0.81227693210689522</v>
      </c>
      <c r="H148">
        <v>-1.4163096703069014</v>
      </c>
      <c r="I148">
        <v>-0.22702785271694204</v>
      </c>
      <c r="J148">
        <v>-0.30696068694381135</v>
      </c>
      <c r="K148">
        <v>0.44841377395161469</v>
      </c>
      <c r="L148">
        <v>2.0450397873559725</v>
      </c>
      <c r="O148" s="5">
        <v>-5.022333426148097</v>
      </c>
      <c r="P148">
        <v>0.71069174356434361</v>
      </c>
      <c r="Q148">
        <v>3.1131580861485078</v>
      </c>
      <c r="R148">
        <v>1.1315064430623338</v>
      </c>
      <c r="S148" s="5">
        <v>-8.8200525373935745E-2</v>
      </c>
      <c r="U148" s="5">
        <v>-1.0153461651336191</v>
      </c>
      <c r="V148">
        <v>0.20306923302672386</v>
      </c>
      <c r="W148">
        <v>-0.20306923302672386</v>
      </c>
      <c r="X148">
        <v>-0.20306923302672386</v>
      </c>
      <c r="Y148">
        <v>-0.81227693210689522</v>
      </c>
      <c r="Z148">
        <v>0</v>
      </c>
      <c r="AA148">
        <v>-1.2184153981603429</v>
      </c>
      <c r="AB148">
        <v>-1.0153461651336191</v>
      </c>
      <c r="AC148">
        <v>-1.6245538642137907</v>
      </c>
      <c r="AD148">
        <v>0</v>
      </c>
      <c r="AE148">
        <v>-0.81227693210689522</v>
      </c>
      <c r="AF148">
        <v>0.60920769908017136</v>
      </c>
      <c r="AG148">
        <v>-3.2491077284275818</v>
      </c>
      <c r="AH148">
        <v>-2.8429692623741341</v>
      </c>
      <c r="AI148">
        <v>-0.40613846605344761</v>
      </c>
      <c r="AJ148">
        <v>-1.4214846311870668</v>
      </c>
      <c r="AK148">
        <v>-0.20306923302672386</v>
      </c>
      <c r="AL148" s="5">
        <v>0.20306923302672386</v>
      </c>
      <c r="AO148" s="5">
        <v>5.7630204707266408</v>
      </c>
      <c r="AP148">
        <v>0.33482782605779815</v>
      </c>
      <c r="AQ148">
        <v>9.6452285577915475</v>
      </c>
      <c r="AR148">
        <v>7.9400628046186883</v>
      </c>
      <c r="AS148" s="14">
        <v>6.8775717904366616</v>
      </c>
      <c r="AT148">
        <v>0</v>
      </c>
      <c r="AU148">
        <v>5.8964813755139627</v>
      </c>
      <c r="AV148">
        <v>5.0061235902699446</v>
      </c>
      <c r="AW148">
        <v>8.2780904876290808</v>
      </c>
      <c r="AX148">
        <v>4.1136181465167567</v>
      </c>
      <c r="AY148">
        <v>4.8646906495737792</v>
      </c>
      <c r="AZ148">
        <v>2.6923933822799579</v>
      </c>
      <c r="BA148">
        <v>7.4930336664709305</v>
      </c>
      <c r="BB148">
        <v>1.8816536707453468</v>
      </c>
      <c r="BC148">
        <v>4.6127425579012016</v>
      </c>
      <c r="BD148">
        <v>5.0737497710083002</v>
      </c>
      <c r="BE148">
        <v>2.5240604957251702</v>
      </c>
      <c r="BF148" s="5">
        <v>3.0895126011084981</v>
      </c>
      <c r="BG148">
        <v>5</v>
      </c>
      <c r="BH148" t="s">
        <v>59</v>
      </c>
      <c r="BI148">
        <f t="shared" si="49"/>
        <v>6.8775717904366616</v>
      </c>
    </row>
    <row r="149" spans="1:61">
      <c r="A149" t="s">
        <v>60</v>
      </c>
      <c r="B149">
        <v>0</v>
      </c>
      <c r="C149">
        <v>0</v>
      </c>
      <c r="D149">
        <v>0</v>
      </c>
      <c r="E149">
        <v>0</v>
      </c>
      <c r="F149">
        <v>0</v>
      </c>
      <c r="O149" s="5">
        <v>0</v>
      </c>
      <c r="P149">
        <v>0</v>
      </c>
      <c r="Q149">
        <v>0</v>
      </c>
      <c r="R149">
        <v>0</v>
      </c>
      <c r="S149" s="5">
        <v>0</v>
      </c>
      <c r="AO149" s="5">
        <v>0</v>
      </c>
      <c r="AP149">
        <v>0</v>
      </c>
      <c r="AQ149">
        <v>0</v>
      </c>
      <c r="AR149">
        <v>0</v>
      </c>
      <c r="AS149">
        <v>0</v>
      </c>
      <c r="AT149" s="14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 s="5">
        <v>0</v>
      </c>
      <c r="BG149">
        <v>6</v>
      </c>
      <c r="BH149" t="s">
        <v>60</v>
      </c>
      <c r="BI149">
        <f t="shared" si="49"/>
        <v>0</v>
      </c>
    </row>
    <row r="150" spans="1:61">
      <c r="A150" t="s">
        <v>153</v>
      </c>
      <c r="B150">
        <v>-0.71895166120053289</v>
      </c>
      <c r="C150">
        <v>1.8674485692519129</v>
      </c>
      <c r="D150">
        <v>9.6682923908204099E-2</v>
      </c>
      <c r="E150">
        <v>0.48610596497893788</v>
      </c>
      <c r="F150">
        <v>-1.2184153981603429</v>
      </c>
      <c r="H150" t="s">
        <v>397</v>
      </c>
      <c r="O150" s="5">
        <v>-3.8602260890806379</v>
      </c>
      <c r="P150">
        <v>2.6324925454651797</v>
      </c>
      <c r="Q150">
        <v>2.1809733100257982</v>
      </c>
      <c r="R150">
        <v>1.5700837435539696</v>
      </c>
      <c r="S150" s="5">
        <v>-1.7091138617021331</v>
      </c>
      <c r="AO150" s="5">
        <v>7.3369177151714959</v>
      </c>
      <c r="AP150">
        <v>5.1392020405094101</v>
      </c>
      <c r="AQ150">
        <v>13.18377404587438</v>
      </c>
      <c r="AR150">
        <v>5.9908764445046181</v>
      </c>
      <c r="AS150">
        <v>5.8964813755139609</v>
      </c>
      <c r="AT150">
        <v>0</v>
      </c>
      <c r="AU150" s="14">
        <v>10.747860993093695</v>
      </c>
      <c r="AV150">
        <v>6.620567759274957</v>
      </c>
      <c r="AW150">
        <v>10.020510086893482</v>
      </c>
      <c r="AX150">
        <v>2.3606369025897465</v>
      </c>
      <c r="AY150">
        <v>6.1560840002608739</v>
      </c>
      <c r="AZ150">
        <v>7.6581321114148997</v>
      </c>
      <c r="BA150">
        <v>11.620649864702704</v>
      </c>
      <c r="BB150">
        <v>5.4122147119682689</v>
      </c>
      <c r="BC150">
        <v>3.3066638604056608</v>
      </c>
      <c r="BD150">
        <v>8.5354069046602348</v>
      </c>
      <c r="BE150">
        <v>3.4919302059980213</v>
      </c>
      <c r="BF150" s="5">
        <v>8.7446578867636244</v>
      </c>
      <c r="BG150">
        <v>7</v>
      </c>
      <c r="BH150" t="s">
        <v>153</v>
      </c>
      <c r="BI150">
        <f t="shared" si="49"/>
        <v>10.747860993093695</v>
      </c>
    </row>
    <row r="151" spans="1:61">
      <c r="A151" t="s">
        <v>62</v>
      </c>
      <c r="B151">
        <v>-2.2677571015527445</v>
      </c>
      <c r="C151">
        <v>0.52373203500266108</v>
      </c>
      <c r="D151">
        <v>-1.9873712136686446</v>
      </c>
      <c r="E151">
        <v>-0.58159106524265702</v>
      </c>
      <c r="F151">
        <v>-1.0153461651336191</v>
      </c>
      <c r="O151" s="5">
        <v>-5.6902590832779385</v>
      </c>
      <c r="P151">
        <v>1.6852729619278368</v>
      </c>
      <c r="Q151">
        <v>-0.30754935829369218</v>
      </c>
      <c r="R151">
        <v>2.2139188087463766</v>
      </c>
      <c r="S151" s="5">
        <v>1.3657726363910987</v>
      </c>
      <c r="AO151" s="5">
        <v>5.1252482203304108</v>
      </c>
      <c r="AP151">
        <v>4.0180898214110137</v>
      </c>
      <c r="AQ151">
        <v>13.127885710415672</v>
      </c>
      <c r="AR151">
        <v>7.60278178799736</v>
      </c>
      <c r="AS151">
        <v>5.006123590269949</v>
      </c>
      <c r="AT151">
        <v>0</v>
      </c>
      <c r="AU151">
        <v>6.6205677592749588</v>
      </c>
      <c r="AV151" s="14">
        <v>11.723644217975435</v>
      </c>
      <c r="AW151">
        <v>8.9399857623246959</v>
      </c>
      <c r="AX151">
        <v>3.4425902535312454</v>
      </c>
      <c r="AY151">
        <v>9.3392900607847746</v>
      </c>
      <c r="AZ151">
        <v>6.2270120153464426</v>
      </c>
      <c r="BA151">
        <v>6.5290693452859916</v>
      </c>
      <c r="BB151">
        <v>8.7314525104948579</v>
      </c>
      <c r="BC151">
        <v>9.9207575221742914</v>
      </c>
      <c r="BD151">
        <v>12.29019516720559</v>
      </c>
      <c r="BE151">
        <v>2.1936907217449675</v>
      </c>
      <c r="BF151" s="5">
        <v>6.7156883932038696</v>
      </c>
      <c r="BG151">
        <v>8</v>
      </c>
      <c r="BH151" t="s">
        <v>62</v>
      </c>
      <c r="BI151">
        <f t="shared" si="49"/>
        <v>11.723644217975435</v>
      </c>
    </row>
    <row r="152" spans="1:61">
      <c r="A152" t="s">
        <v>63</v>
      </c>
      <c r="B152">
        <v>-2.1377339287824348</v>
      </c>
      <c r="C152">
        <v>0.79882360894345261</v>
      </c>
      <c r="D152">
        <v>-0.60158263765104936</v>
      </c>
      <c r="E152">
        <v>-1.1458212031646382</v>
      </c>
      <c r="F152">
        <v>-1.6245538642137907</v>
      </c>
      <c r="O152" s="5">
        <v>-5.0485285359295897</v>
      </c>
      <c r="P152">
        <v>2.6789375879724013</v>
      </c>
      <c r="Q152">
        <v>2.2664930895195092</v>
      </c>
      <c r="R152">
        <v>0.38681288538757197</v>
      </c>
      <c r="S152" s="5">
        <v>-0.80507905205839592</v>
      </c>
      <c r="AO152" s="5">
        <v>7.7962084202742554</v>
      </c>
      <c r="AP152">
        <v>3.440221697496487</v>
      </c>
      <c r="AQ152">
        <v>14.653301053489109</v>
      </c>
      <c r="AR152">
        <v>10.29648209011634</v>
      </c>
      <c r="AS152">
        <v>8.2780904876290791</v>
      </c>
      <c r="AT152">
        <v>0</v>
      </c>
      <c r="AU152">
        <v>10.020510086893486</v>
      </c>
      <c r="AV152">
        <v>8.939985762324687</v>
      </c>
      <c r="AW152" s="14">
        <v>12.433602322115025</v>
      </c>
      <c r="AX152">
        <v>5.9082699101236136</v>
      </c>
      <c r="AY152">
        <v>7.9878782998350504</v>
      </c>
      <c r="AZ152">
        <v>7.7915806222791169</v>
      </c>
      <c r="BA152">
        <v>13.934100379697341</v>
      </c>
      <c r="BB152">
        <v>6.7748635913847375</v>
      </c>
      <c r="BC152">
        <v>8.0674229541052842</v>
      </c>
      <c r="BD152">
        <v>10.871938015521115</v>
      </c>
      <c r="BE152">
        <v>4.004389642995462</v>
      </c>
      <c r="BF152" s="5">
        <v>7.2922349584265005</v>
      </c>
      <c r="BG152">
        <v>9</v>
      </c>
      <c r="BH152" t="s">
        <v>63</v>
      </c>
      <c r="BI152">
        <f t="shared" si="49"/>
        <v>12.433602322115025</v>
      </c>
    </row>
    <row r="153" spans="1:61">
      <c r="A153" t="s">
        <v>64</v>
      </c>
      <c r="B153">
        <v>-1.2275717193902713</v>
      </c>
      <c r="C153">
        <v>0.20102845787980916</v>
      </c>
      <c r="D153">
        <v>-6.4455282605469733E-2</v>
      </c>
      <c r="E153">
        <v>-1.7621341230486487</v>
      </c>
      <c r="F153">
        <v>0</v>
      </c>
      <c r="O153" s="5">
        <v>2.7544561747635754E-2</v>
      </c>
      <c r="P153">
        <v>3.0113283469431762</v>
      </c>
      <c r="Q153">
        <v>-0.17605272587467491</v>
      </c>
      <c r="R153">
        <v>-4.3240080754432171</v>
      </c>
      <c r="S153" s="5">
        <v>0.92260266354082887</v>
      </c>
      <c r="AO153" s="5">
        <v>1.4875285952020085</v>
      </c>
      <c r="AP153">
        <v>1.1848621833212853</v>
      </c>
      <c r="AQ153">
        <v>6.4125973838554948</v>
      </c>
      <c r="AR153">
        <v>8.7398349109910551</v>
      </c>
      <c r="AS153">
        <v>4.1136181465167621</v>
      </c>
      <c r="AT153">
        <v>0</v>
      </c>
      <c r="AU153">
        <v>2.3606369025897496</v>
      </c>
      <c r="AV153">
        <v>3.4425902535312449</v>
      </c>
      <c r="AW153">
        <v>5.9082699101236189</v>
      </c>
      <c r="AX153" s="14">
        <v>8.2023794750074686</v>
      </c>
      <c r="AY153">
        <v>3.00611010709056</v>
      </c>
      <c r="AZ153">
        <v>8.0166780553430623</v>
      </c>
      <c r="BA153">
        <v>8.4933443802519726</v>
      </c>
      <c r="BB153">
        <v>1.3092051692584548</v>
      </c>
      <c r="BC153">
        <v>8.4761996083661124</v>
      </c>
      <c r="BD153">
        <v>5.971141011038374</v>
      </c>
      <c r="BE153">
        <v>2.7460769745566571</v>
      </c>
      <c r="BF153" s="5">
        <v>2.9013978342050755</v>
      </c>
      <c r="BG153">
        <v>10</v>
      </c>
      <c r="BH153" t="s">
        <v>64</v>
      </c>
      <c r="BI153">
        <f t="shared" si="49"/>
        <v>8.2023794750074686</v>
      </c>
    </row>
    <row r="154" spans="1:61">
      <c r="A154" t="s">
        <v>65</v>
      </c>
      <c r="B154">
        <v>-1.782082309146001</v>
      </c>
      <c r="C154">
        <v>0.53960270273001432</v>
      </c>
      <c r="D154">
        <v>-1.2944769256598474</v>
      </c>
      <c r="E154">
        <v>-0.45138411033758441</v>
      </c>
      <c r="F154">
        <v>-0.81227693210689522</v>
      </c>
      <c r="O154" s="5">
        <v>-5.148802789692442</v>
      </c>
      <c r="P154">
        <v>1.3742683654735701</v>
      </c>
      <c r="Q154">
        <v>0.46892579216602864</v>
      </c>
      <c r="R154">
        <v>2.0205368282993184</v>
      </c>
      <c r="S154" s="5">
        <v>0.93528359421042517</v>
      </c>
      <c r="AO154" s="5">
        <v>4.9156128145097053</v>
      </c>
      <c r="AP154">
        <v>3.2104373987891202</v>
      </c>
      <c r="AQ154">
        <v>11.550657192813839</v>
      </c>
      <c r="AR154">
        <v>6.8028242633341929</v>
      </c>
      <c r="AS154">
        <v>4.8646906495737836</v>
      </c>
      <c r="AT154">
        <v>0</v>
      </c>
      <c r="AU154">
        <v>6.1560840002608765</v>
      </c>
      <c r="AV154">
        <v>9.3392900607847764</v>
      </c>
      <c r="AW154">
        <v>7.9878782998350566</v>
      </c>
      <c r="AX154">
        <v>3.0061101070905618</v>
      </c>
      <c r="AY154" s="14">
        <v>7.6383881640713183</v>
      </c>
      <c r="AZ154">
        <v>5.1476129361271541</v>
      </c>
      <c r="BA154">
        <v>5.9483255569287854</v>
      </c>
      <c r="BB154">
        <v>6.4486321019785242</v>
      </c>
      <c r="BC154">
        <v>7.6786860357390285</v>
      </c>
      <c r="BD154">
        <v>9.7307666379684079</v>
      </c>
      <c r="BE154">
        <v>2.0887187700337932</v>
      </c>
      <c r="BF154" s="5">
        <v>5.7660014065677538</v>
      </c>
      <c r="BG154">
        <v>11</v>
      </c>
      <c r="BH154" t="s">
        <v>65</v>
      </c>
      <c r="BI154">
        <f t="shared" si="49"/>
        <v>7.6383881640713183</v>
      </c>
    </row>
    <row r="155" spans="1:61">
      <c r="A155" t="s">
        <v>66</v>
      </c>
      <c r="B155">
        <v>9.560527409581554E-2</v>
      </c>
      <c r="C155">
        <v>3.0471682036518462</v>
      </c>
      <c r="D155">
        <v>0.19873712136686461</v>
      </c>
      <c r="E155">
        <v>0.39062086471521784</v>
      </c>
      <c r="F155">
        <v>0.60920769908017136</v>
      </c>
      <c r="O155" s="5">
        <v>1.3915490142072442</v>
      </c>
      <c r="P155">
        <v>6.3154583144986232</v>
      </c>
      <c r="Q155">
        <v>-1.9456891852503924</v>
      </c>
      <c r="R155">
        <v>-4.7271699527912263</v>
      </c>
      <c r="S155" s="5">
        <v>0.53281054784105497</v>
      </c>
      <c r="AO155" s="5">
        <v>2.5218415402890408</v>
      </c>
      <c r="AP155">
        <v>8.2526966972400295</v>
      </c>
      <c r="AQ155">
        <v>12.713670400305816</v>
      </c>
      <c r="AR155">
        <v>8.2506211289268698</v>
      </c>
      <c r="AS155">
        <v>2.6923933822799566</v>
      </c>
      <c r="AT155">
        <v>0</v>
      </c>
      <c r="AU155">
        <v>7.6581321114149006</v>
      </c>
      <c r="AV155">
        <v>6.2270120153464417</v>
      </c>
      <c r="AW155">
        <v>7.7915806222791169</v>
      </c>
      <c r="AX155">
        <v>8.0166780553430641</v>
      </c>
      <c r="AY155">
        <v>5.1476129361271541</v>
      </c>
      <c r="AZ155" s="14">
        <v>17.468683597879419</v>
      </c>
      <c r="BA155">
        <v>11.880131695806346</v>
      </c>
      <c r="BB155">
        <v>3.8691933653963249</v>
      </c>
      <c r="BC155">
        <v>9.4165834277926432</v>
      </c>
      <c r="BD155">
        <v>11.307146864555159</v>
      </c>
      <c r="BE155">
        <v>4.349820015436479</v>
      </c>
      <c r="BF155" s="5">
        <v>11.437354232820951</v>
      </c>
      <c r="BG155">
        <v>12</v>
      </c>
      <c r="BH155" t="s">
        <v>66</v>
      </c>
      <c r="BI155">
        <f t="shared" si="49"/>
        <v>17.468683597879419</v>
      </c>
    </row>
    <row r="156" spans="1:61">
      <c r="A156" t="s">
        <v>94</v>
      </c>
      <c r="B156">
        <v>-2.4207255401060488</v>
      </c>
      <c r="C156">
        <v>0.83585516697394402</v>
      </c>
      <c r="D156">
        <v>-1.0366557952379685</v>
      </c>
      <c r="E156">
        <v>-2.0485894238398084</v>
      </c>
      <c r="F156">
        <v>-3.2491077284275818</v>
      </c>
      <c r="O156" s="5">
        <v>1.0342900084517632</v>
      </c>
      <c r="P156">
        <v>5.2748454975890473</v>
      </c>
      <c r="Q156">
        <v>0.4211452832348237</v>
      </c>
      <c r="R156">
        <v>-4.9540840350371873</v>
      </c>
      <c r="S156" s="5">
        <v>-4.006223129960393</v>
      </c>
      <c r="AO156" s="5">
        <v>7.0746410618452229</v>
      </c>
      <c r="AP156">
        <v>4.5037849505233929</v>
      </c>
      <c r="AQ156">
        <v>11.457026764342752</v>
      </c>
      <c r="AR156">
        <v>9.7312459276180494</v>
      </c>
      <c r="AS156">
        <v>7.4930336664709394</v>
      </c>
      <c r="AT156">
        <v>0</v>
      </c>
      <c r="AU156">
        <v>11.62064986470271</v>
      </c>
      <c r="AV156">
        <v>6.5290693452859934</v>
      </c>
      <c r="AW156">
        <v>13.934100379697355</v>
      </c>
      <c r="AX156">
        <v>8.4933443802519761</v>
      </c>
      <c r="AY156">
        <v>5.9483255569287845</v>
      </c>
      <c r="AZ156">
        <v>11.880131695806345</v>
      </c>
      <c r="BA156" s="14">
        <v>24.634226618661323</v>
      </c>
      <c r="BB156">
        <v>10.83567936226803</v>
      </c>
      <c r="BC156">
        <v>8.1842222353609344</v>
      </c>
      <c r="BD156">
        <v>12.422547762662777</v>
      </c>
      <c r="BE156">
        <v>5.2040256682588542</v>
      </c>
      <c r="BF156" s="5">
        <v>7.7122096898746237</v>
      </c>
      <c r="BG156">
        <v>13</v>
      </c>
      <c r="BH156" t="s">
        <v>94</v>
      </c>
      <c r="BI156">
        <f t="shared" si="49"/>
        <v>24.634226618661323</v>
      </c>
    </row>
    <row r="157" spans="1:61">
      <c r="A157" t="s">
        <v>96</v>
      </c>
      <c r="B157">
        <v>-2.5354518690210277</v>
      </c>
      <c r="C157">
        <v>-0.31212313197128294</v>
      </c>
      <c r="D157">
        <v>-3.1260812063652739</v>
      </c>
      <c r="E157">
        <v>-1.015614248259566</v>
      </c>
      <c r="F157">
        <v>-2.8429692623741341</v>
      </c>
      <c r="O157" s="5">
        <v>-0.49056196004177277</v>
      </c>
      <c r="P157">
        <v>1.7905339840631431</v>
      </c>
      <c r="Q157">
        <v>-2.4888946244855785</v>
      </c>
      <c r="R157">
        <v>-0.10591389501360005</v>
      </c>
      <c r="S157" s="5">
        <v>-1.647970994051331</v>
      </c>
      <c r="AO157" s="5">
        <v>3.094513474782405</v>
      </c>
      <c r="AP157">
        <v>3.2832302116650243</v>
      </c>
      <c r="AQ157">
        <v>5.6234013557948073</v>
      </c>
      <c r="AR157">
        <v>2.3439320099867094</v>
      </c>
      <c r="AS157">
        <v>1.8816536707453531</v>
      </c>
      <c r="AT157">
        <v>0</v>
      </c>
      <c r="AU157">
        <v>5.4122147119682733</v>
      </c>
      <c r="AV157">
        <v>8.7314525104948597</v>
      </c>
      <c r="AW157">
        <v>6.774863591384749</v>
      </c>
      <c r="AX157">
        <v>1.3092051692584541</v>
      </c>
      <c r="AY157">
        <v>6.4486321019785224</v>
      </c>
      <c r="AZ157">
        <v>3.8691933653963253</v>
      </c>
      <c r="BA157">
        <v>10.835679362268028</v>
      </c>
      <c r="BB157" s="14">
        <v>13.258114415916207</v>
      </c>
      <c r="BC157">
        <v>6.7653266945594348</v>
      </c>
      <c r="BD157">
        <v>11.076282825062879</v>
      </c>
      <c r="BE157">
        <v>1.2367954473806042</v>
      </c>
      <c r="BF157" s="5">
        <v>3.9375954733147132</v>
      </c>
      <c r="BG157">
        <v>14</v>
      </c>
      <c r="BH157" t="s">
        <v>96</v>
      </c>
      <c r="BI157">
        <f t="shared" si="49"/>
        <v>13.258114415916207</v>
      </c>
    </row>
    <row r="158" spans="1:61">
      <c r="A158" t="s">
        <v>98</v>
      </c>
      <c r="B158">
        <v>-2.4933855484188685</v>
      </c>
      <c r="C158">
        <v>3.7031558030490963E-2</v>
      </c>
      <c r="D158">
        <v>-1.847718101356794</v>
      </c>
      <c r="E158">
        <v>-1.9617847872364269</v>
      </c>
      <c r="F158">
        <v>-0.40613846605344761</v>
      </c>
      <c r="O158" s="5">
        <v>-2.4878253717010148</v>
      </c>
      <c r="P158">
        <v>3.1476582501186323</v>
      </c>
      <c r="Q158">
        <v>-1.7629482620255081</v>
      </c>
      <c r="R158">
        <v>-2.6534957048519647</v>
      </c>
      <c r="S158" s="5">
        <v>2.3799150442171162</v>
      </c>
      <c r="AO158" s="5">
        <v>2.2692804335828152</v>
      </c>
      <c r="AP158">
        <v>2.8560566798031797</v>
      </c>
      <c r="AQ158">
        <v>10.68285961587269</v>
      </c>
      <c r="AR158">
        <v>10.536603394746084</v>
      </c>
      <c r="AS158">
        <v>4.6127425579012113</v>
      </c>
      <c r="AT158">
        <v>0</v>
      </c>
      <c r="AU158">
        <v>3.3066638604056657</v>
      </c>
      <c r="AV158">
        <v>9.920757522174295</v>
      </c>
      <c r="AW158">
        <v>8.0674229541052966</v>
      </c>
      <c r="AX158">
        <v>8.4761996083661124</v>
      </c>
      <c r="AY158">
        <v>7.6786860357390259</v>
      </c>
      <c r="AZ158">
        <v>9.4165834277926432</v>
      </c>
      <c r="BA158">
        <v>8.1842222353609309</v>
      </c>
      <c r="BB158">
        <v>6.765326694559433</v>
      </c>
      <c r="BC158" s="14">
        <v>13.816114394818486</v>
      </c>
      <c r="BD158">
        <v>12.09433636511012</v>
      </c>
      <c r="BE158">
        <v>2.6918219101002019</v>
      </c>
      <c r="BF158" s="5">
        <v>4.9617994333438222</v>
      </c>
      <c r="BG158">
        <v>15</v>
      </c>
      <c r="BH158" t="s">
        <v>98</v>
      </c>
      <c r="BI158">
        <f t="shared" si="49"/>
        <v>13.816114394818486</v>
      </c>
    </row>
    <row r="159" spans="1:61">
      <c r="A159" t="s">
        <v>100</v>
      </c>
      <c r="B159">
        <v>-2.355713953720894</v>
      </c>
      <c r="C159">
        <v>1.1532685215210112</v>
      </c>
      <c r="D159">
        <v>-2.1807370614850536</v>
      </c>
      <c r="E159">
        <v>-0.80728312041144967</v>
      </c>
      <c r="F159">
        <v>-1.4214846311870668</v>
      </c>
      <c r="O159" s="5">
        <v>-3.1966648431203137</v>
      </c>
      <c r="P159">
        <v>3.9021811563543003</v>
      </c>
      <c r="Q159">
        <v>-1.5578216536795029</v>
      </c>
      <c r="R159">
        <v>-0.65951072786544285</v>
      </c>
      <c r="S159" s="5">
        <v>0.47500742495841353</v>
      </c>
      <c r="AO159" s="5">
        <v>5.1808334952424309</v>
      </c>
      <c r="AP159">
        <v>6.146885046143411</v>
      </c>
      <c r="AQ159">
        <v>14.500559341183294</v>
      </c>
      <c r="AR159">
        <v>8.9974209754966221</v>
      </c>
      <c r="AS159">
        <v>5.0737497710083028</v>
      </c>
      <c r="AT159">
        <v>0</v>
      </c>
      <c r="AU159">
        <v>8.5354069046602383</v>
      </c>
      <c r="AV159">
        <v>12.290195167205589</v>
      </c>
      <c r="AW159">
        <v>10.871938015521122</v>
      </c>
      <c r="AX159">
        <v>5.9711410110383714</v>
      </c>
      <c r="AY159">
        <v>9.7307666379684008</v>
      </c>
      <c r="AZ159">
        <v>11.307146864555158</v>
      </c>
      <c r="BA159">
        <v>12.422547762662768</v>
      </c>
      <c r="BB159">
        <v>11.076282825062872</v>
      </c>
      <c r="BC159">
        <v>12.094336365110115</v>
      </c>
      <c r="BD159" s="14">
        <v>15.285086208624147</v>
      </c>
      <c r="BE159">
        <v>3.4307471484154299</v>
      </c>
      <c r="BF159" s="5">
        <v>9.1986667655228516</v>
      </c>
      <c r="BG159">
        <v>16</v>
      </c>
      <c r="BH159" t="s">
        <v>100</v>
      </c>
      <c r="BI159">
        <f t="shared" si="49"/>
        <v>15.285086208624147</v>
      </c>
    </row>
    <row r="160" spans="1:61">
      <c r="A160" t="s">
        <v>102</v>
      </c>
      <c r="B160">
        <v>-0.32888214288960538</v>
      </c>
      <c r="C160">
        <v>0.67714848970041031</v>
      </c>
      <c r="D160">
        <v>0.19873712136686461</v>
      </c>
      <c r="E160">
        <v>-0.21701159150845428</v>
      </c>
      <c r="F160">
        <v>-0.20306923302672386</v>
      </c>
      <c r="O160" s="5">
        <v>-0.81217411023064456</v>
      </c>
      <c r="P160">
        <v>1.5722580161667696</v>
      </c>
      <c r="Q160">
        <v>0.61546976225791095</v>
      </c>
      <c r="R160">
        <v>-0.83573472611209654</v>
      </c>
      <c r="S160" s="5">
        <v>-0.26153273938447252</v>
      </c>
      <c r="AO160" s="5">
        <v>2.2582204720138326</v>
      </c>
      <c r="AP160">
        <v>1.776125063459161</v>
      </c>
      <c r="AQ160">
        <v>5.0634356141599364</v>
      </c>
      <c r="AR160">
        <v>3.7291243483319527</v>
      </c>
      <c r="AS160">
        <v>2.5240604957251711</v>
      </c>
      <c r="AT160">
        <v>0</v>
      </c>
      <c r="AU160">
        <v>3.4919302059980217</v>
      </c>
      <c r="AV160">
        <v>2.1936907217449666</v>
      </c>
      <c r="AW160">
        <v>4.0043896429954629</v>
      </c>
      <c r="AX160">
        <v>2.7460769745566567</v>
      </c>
      <c r="AY160">
        <v>2.0887187700337924</v>
      </c>
      <c r="AZ160">
        <v>4.3498200154364781</v>
      </c>
      <c r="BA160">
        <v>5.2040256682588524</v>
      </c>
      <c r="BB160">
        <v>1.2367954473806029</v>
      </c>
      <c r="BC160">
        <v>2.6918219101002006</v>
      </c>
      <c r="BD160">
        <v>3.4307471484154304</v>
      </c>
      <c r="BE160" s="14">
        <v>1.6885517674689412</v>
      </c>
      <c r="BF160" s="5">
        <v>3.2070560330857596</v>
      </c>
      <c r="BG160">
        <v>17</v>
      </c>
      <c r="BH160" t="s">
        <v>102</v>
      </c>
      <c r="BI160">
        <f t="shared" si="49"/>
        <v>1.6885517674689412</v>
      </c>
    </row>
    <row r="161" spans="1:61">
      <c r="A161" t="s">
        <v>151</v>
      </c>
      <c r="B161">
        <v>0.19503475915546375</v>
      </c>
      <c r="C161">
        <v>2.7932375200141926</v>
      </c>
      <c r="D161">
        <v>0.19873712136686461</v>
      </c>
      <c r="E161">
        <v>1.3107500127110638</v>
      </c>
      <c r="F161">
        <v>0.20306923302672386</v>
      </c>
      <c r="H161" s="5"/>
      <c r="I161" s="5"/>
      <c r="J161" s="5"/>
      <c r="K161" s="5"/>
      <c r="L161" s="5"/>
      <c r="M161" s="5"/>
      <c r="N161" s="5"/>
      <c r="O161" s="5">
        <v>-2.1973489050124413</v>
      </c>
      <c r="P161" s="5">
        <v>3.7747896563727958</v>
      </c>
      <c r="Q161" s="5">
        <v>1.4783034103462045E-2</v>
      </c>
      <c r="R161" s="5">
        <v>0.31433069184510465</v>
      </c>
      <c r="S161" s="5">
        <v>3.1666206003319208E-2</v>
      </c>
      <c r="AO161" s="5">
        <v>4.5773759285962043</v>
      </c>
      <c r="AP161" s="5">
        <v>7.2713699394365543</v>
      </c>
      <c r="AQ161" s="5">
        <v>12.945724454155819</v>
      </c>
      <c r="AR161" s="5">
        <v>5.2104628325033504</v>
      </c>
      <c r="AS161" s="5">
        <v>3.0895126011084968</v>
      </c>
      <c r="AT161" s="5">
        <v>0</v>
      </c>
      <c r="AU161" s="5">
        <v>8.7446578867636244</v>
      </c>
      <c r="AV161" s="5">
        <v>6.7156883932038705</v>
      </c>
      <c r="AW161" s="5">
        <v>7.2922349584265005</v>
      </c>
      <c r="AX161" s="5">
        <v>2.9013978342050768</v>
      </c>
      <c r="AY161" s="5">
        <v>5.7660014065677547</v>
      </c>
      <c r="AZ161" s="5">
        <v>11.437354232820947</v>
      </c>
      <c r="BA161" s="5">
        <v>7.7122096898746264</v>
      </c>
      <c r="BB161" s="5">
        <v>3.937595473314714</v>
      </c>
      <c r="BC161" s="5">
        <v>4.9617994333438231</v>
      </c>
      <c r="BD161" s="5">
        <v>9.1986667655228498</v>
      </c>
      <c r="BE161" s="5">
        <v>3.2070560330857596</v>
      </c>
      <c r="BF161" s="14">
        <v>10.536702012012549</v>
      </c>
      <c r="BG161">
        <v>18</v>
      </c>
      <c r="BH161" t="s">
        <v>151</v>
      </c>
      <c r="BI161">
        <f t="shared" si="49"/>
        <v>10.536702012012549</v>
      </c>
    </row>
    <row r="163" spans="1:61">
      <c r="A163" t="s">
        <v>153</v>
      </c>
      <c r="AO163" s="5" t="s">
        <v>403</v>
      </c>
    </row>
    <row r="164" spans="1:61">
      <c r="B164" t="s">
        <v>48</v>
      </c>
      <c r="C164" t="s">
        <v>51</v>
      </c>
      <c r="D164" t="s">
        <v>54</v>
      </c>
      <c r="E164" t="s">
        <v>67</v>
      </c>
      <c r="F164" t="s">
        <v>50</v>
      </c>
      <c r="U164" s="5" t="s">
        <v>80</v>
      </c>
      <c r="V164" t="s">
        <v>82</v>
      </c>
      <c r="W164" t="s">
        <v>57</v>
      </c>
      <c r="X164" t="s">
        <v>58</v>
      </c>
      <c r="Y164" t="s">
        <v>59</v>
      </c>
      <c r="Z164" t="s">
        <v>60</v>
      </c>
      <c r="AA164" t="s">
        <v>153</v>
      </c>
      <c r="AB164" t="s">
        <v>62</v>
      </c>
      <c r="AC164" t="s">
        <v>63</v>
      </c>
      <c r="AD164" t="s">
        <v>64</v>
      </c>
      <c r="AE164" t="s">
        <v>65</v>
      </c>
      <c r="AF164" t="s">
        <v>66</v>
      </c>
      <c r="AG164" t="s">
        <v>94</v>
      </c>
      <c r="AH164" t="s">
        <v>96</v>
      </c>
      <c r="AI164" t="s">
        <v>98</v>
      </c>
      <c r="AJ164" t="s">
        <v>100</v>
      </c>
      <c r="AK164" t="s">
        <v>102</v>
      </c>
      <c r="AL164" s="5" t="s">
        <v>151</v>
      </c>
      <c r="BI164" t="s">
        <v>403</v>
      </c>
    </row>
    <row r="165" spans="1:61">
      <c r="A165" t="s">
        <v>80</v>
      </c>
      <c r="B165">
        <v>-0.2868158222874464</v>
      </c>
      <c r="C165">
        <v>-1.2220414150062096</v>
      </c>
      <c r="D165">
        <v>0</v>
      </c>
      <c r="E165">
        <v>-0.60763245622367212</v>
      </c>
      <c r="F165">
        <v>0.20306923302672386</v>
      </c>
      <c r="H165" s="5">
        <v>7.48782356435437</v>
      </c>
      <c r="I165" s="5">
        <v>1.3465753778528724</v>
      </c>
      <c r="J165" s="5">
        <v>-3.1501534945213336</v>
      </c>
      <c r="K165" s="5">
        <v>-4.9630961056663043</v>
      </c>
      <c r="L165" s="5">
        <v>-1.4163096703069014</v>
      </c>
      <c r="M165" s="5"/>
      <c r="N165" s="5"/>
      <c r="O165" s="5">
        <f t="array" ref="O165:S182">MMULT(B165:F182,H165:L169)</f>
        <v>-1.0650677942348583</v>
      </c>
      <c r="P165" s="5">
        <v>-1.9912855314888418</v>
      </c>
      <c r="Q165" s="5">
        <v>0.73292881690698763</v>
      </c>
      <c r="R165" s="5">
        <v>0.98347179964290043</v>
      </c>
      <c r="S165" s="5">
        <v>0.82647135933953475</v>
      </c>
      <c r="U165" s="5">
        <v>-0.2868158222874464</v>
      </c>
      <c r="V165">
        <v>1.1587359220412843</v>
      </c>
      <c r="W165">
        <v>-0.79926009144101751</v>
      </c>
      <c r="X165">
        <v>-1.2505169851732667</v>
      </c>
      <c r="Y165">
        <v>-0.78396324758568703</v>
      </c>
      <c r="Z165">
        <v>0.71895166120053289</v>
      </c>
      <c r="AA165">
        <v>0</v>
      </c>
      <c r="AB165">
        <v>-1.5488054403522116</v>
      </c>
      <c r="AC165">
        <v>-1.418782267581902</v>
      </c>
      <c r="AD165">
        <v>-0.50862005818973843</v>
      </c>
      <c r="AE165">
        <v>-1.0631306479454681</v>
      </c>
      <c r="AF165">
        <v>0.81455693529634843</v>
      </c>
      <c r="AG165">
        <v>-1.7017738789055159</v>
      </c>
      <c r="AH165">
        <v>-1.8165002078204948</v>
      </c>
      <c r="AI165">
        <v>-1.7744338872183356</v>
      </c>
      <c r="AJ165">
        <v>-1.6367622925203611</v>
      </c>
      <c r="AK165">
        <v>0.39006951831092751</v>
      </c>
      <c r="AL165" s="5">
        <v>0.91398642035599664</v>
      </c>
      <c r="AO165" s="14">
        <f t="array" ref="AO165:BF182">MMULT(O165:S182,U165:AL169)</f>
        <v>2.3091532035932665</v>
      </c>
      <c r="AP165" s="5">
        <v>0.10323112732756545</v>
      </c>
      <c r="AQ165" s="5">
        <v>3.4846027645765054E-2</v>
      </c>
      <c r="AR165" s="5">
        <v>2.7487876043849222</v>
      </c>
      <c r="AS165" s="5">
        <v>3.277482373134879</v>
      </c>
      <c r="AT165" s="5">
        <v>3.4109432779221995</v>
      </c>
      <c r="AU165" s="5">
        <v>0</v>
      </c>
      <c r="AV165" s="5">
        <v>1.9156237389776531</v>
      </c>
      <c r="AW165" s="5">
        <v>1.1866416113029734</v>
      </c>
      <c r="AX165" s="5">
        <v>2.5378349705344592</v>
      </c>
      <c r="AY165" s="5">
        <v>2.1704720921710288</v>
      </c>
      <c r="AZ165" s="5">
        <v>-1.7253472932036578</v>
      </c>
      <c r="BA165" s="5">
        <v>-1.1350655249352859</v>
      </c>
      <c r="BB165" s="5">
        <v>1.0932420407363328</v>
      </c>
      <c r="BC165" s="5">
        <v>2.3735598510993503</v>
      </c>
      <c r="BD165" s="5">
        <v>5.6369868504393794E-2</v>
      </c>
      <c r="BE165" s="5">
        <v>2.1772335439380113</v>
      </c>
      <c r="BF165" s="5">
        <v>-0.75633868024521833</v>
      </c>
      <c r="BG165">
        <v>1</v>
      </c>
      <c r="BH165" t="s">
        <v>80</v>
      </c>
      <c r="BI165">
        <f>INDEX(AO165:BF182,1,BG165)</f>
        <v>2.3091532035932665</v>
      </c>
    </row>
    <row r="166" spans="1:61">
      <c r="A166" t="s">
        <v>82</v>
      </c>
      <c r="B166">
        <v>1.1587359220412843</v>
      </c>
      <c r="C166">
        <v>0.21160890303137836</v>
      </c>
      <c r="D166">
        <v>-0.19336584781640831</v>
      </c>
      <c r="E166">
        <v>0.73783941112874452</v>
      </c>
      <c r="F166">
        <v>1.4214846311870668</v>
      </c>
      <c r="H166">
        <v>1.3465753778528724</v>
      </c>
      <c r="I166">
        <v>2.4364933112390665</v>
      </c>
      <c r="J166">
        <v>-0.94328622773352067</v>
      </c>
      <c r="K166">
        <v>-2.3345225948670816</v>
      </c>
      <c r="L166">
        <v>-0.22702785271694198</v>
      </c>
      <c r="O166" s="5">
        <v>3.8952592443779932</v>
      </c>
      <c r="P166">
        <v>0.21308889989625207</v>
      </c>
      <c r="Q166">
        <v>-3.3447661014600074</v>
      </c>
      <c r="R166">
        <v>-1.8996911459700596</v>
      </c>
      <c r="S166" s="5">
        <v>1.6080356896942005</v>
      </c>
      <c r="U166" s="5">
        <v>-1.2220414150062096</v>
      </c>
      <c r="V166">
        <v>0.21160890303137836</v>
      </c>
      <c r="W166">
        <v>0.66127782197305707</v>
      </c>
      <c r="X166">
        <v>-1.4812623212196481</v>
      </c>
      <c r="Y166">
        <v>-1.8251267886456375</v>
      </c>
      <c r="Z166">
        <v>-1.8674485692519129</v>
      </c>
      <c r="AA166">
        <v>0</v>
      </c>
      <c r="AB166">
        <v>-1.3437165342492519</v>
      </c>
      <c r="AC166">
        <v>-1.0686249603084603</v>
      </c>
      <c r="AD166">
        <v>-1.6664201113721038</v>
      </c>
      <c r="AE166">
        <v>-1.3278458665218986</v>
      </c>
      <c r="AF166">
        <v>1.1797196343999332</v>
      </c>
      <c r="AG166">
        <v>-1.0315934022779689</v>
      </c>
      <c r="AH166">
        <v>-2.1795717012231961</v>
      </c>
      <c r="AI166">
        <v>-1.830417011221422</v>
      </c>
      <c r="AJ166">
        <v>-0.71418004773090171</v>
      </c>
      <c r="AK166">
        <v>-1.1903000795515026</v>
      </c>
      <c r="AL166" s="5">
        <v>0.92578895076227963</v>
      </c>
      <c r="AO166" s="5">
        <v>0.10323112732756645</v>
      </c>
      <c r="AP166" s="14">
        <v>6.0895628762673386</v>
      </c>
      <c r="AQ166">
        <v>-0.46771669899731827</v>
      </c>
      <c r="AR166">
        <v>1.338366865524921</v>
      </c>
      <c r="AS166">
        <v>4.7005403128123957E-2</v>
      </c>
      <c r="AT166">
        <v>5.6086589525842898</v>
      </c>
      <c r="AU166">
        <v>0</v>
      </c>
      <c r="AV166">
        <v>3.0061810147203469</v>
      </c>
      <c r="AW166">
        <v>-0.97162943681271075</v>
      </c>
      <c r="AX166">
        <v>4.4328842333158294</v>
      </c>
      <c r="AY166">
        <v>2.6630123511125365</v>
      </c>
      <c r="AZ166">
        <v>6.2032235384094179</v>
      </c>
      <c r="BA166">
        <v>-1.5082059615950212</v>
      </c>
      <c r="BB166">
        <v>3.4796744522810452</v>
      </c>
      <c r="BC166">
        <v>5.1580517719818095</v>
      </c>
      <c r="BD166">
        <v>3.2201370940674625</v>
      </c>
      <c r="BE166">
        <v>3.8928538100454295</v>
      </c>
      <c r="BF166" s="5">
        <v>4.1353710052572232</v>
      </c>
      <c r="BG166">
        <v>2</v>
      </c>
      <c r="BH166" t="s">
        <v>82</v>
      </c>
      <c r="BI166">
        <f>INDEX(AO166:BF183,1,BG166)</f>
        <v>6.0895628762673386</v>
      </c>
    </row>
    <row r="167" spans="1:61">
      <c r="A167" t="s">
        <v>57</v>
      </c>
      <c r="B167">
        <v>-0.79926009144101751</v>
      </c>
      <c r="C167">
        <v>0.66127782197305707</v>
      </c>
      <c r="D167">
        <v>-0.11279674455957134</v>
      </c>
      <c r="E167">
        <v>-0.26041390981014523</v>
      </c>
      <c r="F167">
        <v>1.0153461651336191</v>
      </c>
      <c r="H167">
        <v>-3.1501534945213336</v>
      </c>
      <c r="I167">
        <v>-0.94328622773352089</v>
      </c>
      <c r="J167">
        <v>3.0502761853737885</v>
      </c>
      <c r="K167">
        <v>2.0752440069132065</v>
      </c>
      <c r="L167">
        <v>-0.3069606869438114</v>
      </c>
      <c r="O167" s="5">
        <v>-4.8845163854537272</v>
      </c>
      <c r="P167">
        <v>1.0187649429841972</v>
      </c>
      <c r="Q167">
        <v>0.69786272220828738</v>
      </c>
      <c r="R167">
        <v>1.1939803419878046</v>
      </c>
      <c r="S167" s="5">
        <v>2.9761456003715394</v>
      </c>
      <c r="U167" s="5">
        <v>0</v>
      </c>
      <c r="V167">
        <v>-0.19336584781640831</v>
      </c>
      <c r="W167">
        <v>-0.11279674455957134</v>
      </c>
      <c r="X167">
        <v>-0.16113820651367383</v>
      </c>
      <c r="Y167">
        <v>5.9084009055013542E-2</v>
      </c>
      <c r="Z167">
        <v>-9.6682923908204099E-2</v>
      </c>
      <c r="AA167">
        <v>0</v>
      </c>
      <c r="AB167">
        <v>-2.0840541375768487</v>
      </c>
      <c r="AC167">
        <v>-0.69826556155925346</v>
      </c>
      <c r="AD167">
        <v>-0.16113820651367383</v>
      </c>
      <c r="AE167">
        <v>-1.3911598495680515</v>
      </c>
      <c r="AF167">
        <v>0.10205419745866051</v>
      </c>
      <c r="AG167">
        <v>-1.1333387191461726</v>
      </c>
      <c r="AH167">
        <v>-3.222764130273478</v>
      </c>
      <c r="AI167">
        <v>-1.9444010252649981</v>
      </c>
      <c r="AJ167">
        <v>-2.2774199853932577</v>
      </c>
      <c r="AK167">
        <v>0.10205419745866051</v>
      </c>
      <c r="AL167" s="5">
        <v>0.10205419745866051</v>
      </c>
      <c r="AO167" s="5">
        <v>3.4846027645764943E-2</v>
      </c>
      <c r="AP167">
        <v>-0.46771669899731894</v>
      </c>
      <c r="AQ167" s="14">
        <v>7.2098579653904515</v>
      </c>
      <c r="AR167">
        <v>4.7723022708893978</v>
      </c>
      <c r="AS167">
        <v>1.312834129496903</v>
      </c>
      <c r="AT167">
        <v>-2.4359130527806832</v>
      </c>
      <c r="AU167">
        <v>0</v>
      </c>
      <c r="AV167">
        <v>4.0714048983600302</v>
      </c>
      <c r="AW167">
        <v>2.196877913814947</v>
      </c>
      <c r="AX167">
        <v>1.6160474284850639</v>
      </c>
      <c r="AY167">
        <v>2.9586601397722809</v>
      </c>
      <c r="AZ167">
        <v>2.6196252361102301</v>
      </c>
      <c r="BA167">
        <v>-2.5995361531406402</v>
      </c>
      <c r="BB167">
        <v>-2.2247264089541501</v>
      </c>
      <c r="BC167">
        <v>4.9402827026863418</v>
      </c>
      <c r="BD167">
        <v>3.5292393837423743</v>
      </c>
      <c r="BE167">
        <v>-0.86440764461876807</v>
      </c>
      <c r="BF167" s="5">
        <v>1.7651535146115132</v>
      </c>
      <c r="BG167">
        <v>3</v>
      </c>
      <c r="BH167" t="s">
        <v>57</v>
      </c>
      <c r="BI167">
        <f t="shared" ref="BI167:BI182" si="50">INDEX(AO167:BF184,1,BG167)</f>
        <v>7.2098579653904515</v>
      </c>
    </row>
    <row r="168" spans="1:61">
      <c r="A168" t="s">
        <v>58</v>
      </c>
      <c r="B168">
        <v>-1.2505169851732667</v>
      </c>
      <c r="C168">
        <v>-1.4812623212196481</v>
      </c>
      <c r="D168">
        <v>-0.16113820651367383</v>
      </c>
      <c r="E168">
        <v>-2.2916424063292773</v>
      </c>
      <c r="F168">
        <v>1.0153461651336191</v>
      </c>
      <c r="H168">
        <v>-4.9630961056663043</v>
      </c>
      <c r="I168">
        <v>-2.3345225948670816</v>
      </c>
      <c r="J168">
        <v>2.0752440069132061</v>
      </c>
      <c r="K168">
        <v>5.5690985441700311</v>
      </c>
      <c r="L168">
        <v>0.44841377395161464</v>
      </c>
      <c r="O168" s="5">
        <v>-0.91507492470656837</v>
      </c>
      <c r="P168">
        <v>-2.1622551400623469E-2</v>
      </c>
      <c r="Q168">
        <v>-0.22232976187174519</v>
      </c>
      <c r="R168">
        <v>-2.9770119434285269</v>
      </c>
      <c r="S168" s="5">
        <v>3.205689483313158</v>
      </c>
      <c r="U168" s="5">
        <v>-0.60763245622367212</v>
      </c>
      <c r="V168">
        <v>0.73783941112874452</v>
      </c>
      <c r="W168">
        <v>-0.26041390981014523</v>
      </c>
      <c r="X168">
        <v>-2.2916424063292773</v>
      </c>
      <c r="Y168">
        <v>-1.5972053135022239</v>
      </c>
      <c r="Z168">
        <v>-0.48610596497893788</v>
      </c>
      <c r="AA168">
        <v>0</v>
      </c>
      <c r="AB168">
        <v>-1.0676970302215949</v>
      </c>
      <c r="AC168">
        <v>-1.6319271681435761</v>
      </c>
      <c r="AD168">
        <v>-2.2482400880275866</v>
      </c>
      <c r="AE168">
        <v>-0.93749007531652229</v>
      </c>
      <c r="AF168">
        <v>-9.5485100263720035E-2</v>
      </c>
      <c r="AG168">
        <v>-2.5346953888187462</v>
      </c>
      <c r="AH168">
        <v>-1.5017202132385039</v>
      </c>
      <c r="AI168">
        <v>-2.4478907522153648</v>
      </c>
      <c r="AJ168">
        <v>-1.2933890853903875</v>
      </c>
      <c r="AK168">
        <v>-0.70311755648739216</v>
      </c>
      <c r="AL168" s="5">
        <v>0.82464404773212596</v>
      </c>
      <c r="AO168" s="5">
        <v>2.7487876043849213</v>
      </c>
      <c r="AP168">
        <v>1.3383668655249199</v>
      </c>
      <c r="AQ168">
        <v>4.7723022708893961</v>
      </c>
      <c r="AR168" s="26">
        <v>11.28930256301345</v>
      </c>
      <c r="AS168">
        <v>6.8005659776938057</v>
      </c>
      <c r="AT168">
        <v>4.7569845485890783</v>
      </c>
      <c r="AU168">
        <v>0</v>
      </c>
      <c r="AV168">
        <v>5.7391985773114769</v>
      </c>
      <c r="AW168">
        <v>5.0329565518119361</v>
      </c>
      <c r="AX168">
        <v>11.136182556990381</v>
      </c>
      <c r="AY168">
        <v>5.4037248116623884</v>
      </c>
      <c r="AZ168">
        <v>5.3494735661010502</v>
      </c>
      <c r="BA168">
        <v>2.8675806115044109</v>
      </c>
      <c r="BB168">
        <v>1.6887018466075103</v>
      </c>
      <c r="BC168">
        <v>11.986924082929489</v>
      </c>
      <c r="BD168">
        <v>5.2189986194254629</v>
      </c>
      <c r="BE168">
        <v>4.9941786909230093</v>
      </c>
      <c r="BF168" s="5">
        <v>1.2227894943288078</v>
      </c>
      <c r="BG168">
        <v>4</v>
      </c>
      <c r="BH168" t="s">
        <v>58</v>
      </c>
      <c r="BI168">
        <f t="shared" si="50"/>
        <v>11.28930256301345</v>
      </c>
    </row>
    <row r="169" spans="1:61">
      <c r="A169" t="s">
        <v>59</v>
      </c>
      <c r="B169">
        <v>-0.78396324758568703</v>
      </c>
      <c r="C169">
        <v>-1.8251267886456375</v>
      </c>
      <c r="D169">
        <v>5.9084009055013542E-2</v>
      </c>
      <c r="E169">
        <v>-1.5972053135022239</v>
      </c>
      <c r="F169">
        <v>0.40613846605344772</v>
      </c>
      <c r="H169">
        <v>-1.4163096703069014</v>
      </c>
      <c r="I169">
        <v>-0.22702785271694204</v>
      </c>
      <c r="J169">
        <v>-0.30696068694381135</v>
      </c>
      <c r="K169">
        <v>0.44841377395161469</v>
      </c>
      <c r="L169">
        <v>2.0450397873559725</v>
      </c>
      <c r="O169" s="5">
        <v>-1.1621073370674582</v>
      </c>
      <c r="P169">
        <v>-1.9218008019008364</v>
      </c>
      <c r="Q169">
        <v>0.93218477612271045</v>
      </c>
      <c r="R169">
        <v>-0.43857730049163574</v>
      </c>
      <c r="S169" s="5">
        <v>1.6209133363281976</v>
      </c>
      <c r="U169" s="5">
        <v>0.20306923302672386</v>
      </c>
      <c r="V169">
        <v>1.4214846311870668</v>
      </c>
      <c r="W169">
        <v>1.0153461651336191</v>
      </c>
      <c r="X169">
        <v>1.0153461651336191</v>
      </c>
      <c r="Y169">
        <v>0.40613846605344772</v>
      </c>
      <c r="Z169">
        <v>1.2184153981603429</v>
      </c>
      <c r="AA169">
        <v>0</v>
      </c>
      <c r="AB169">
        <v>0.20306923302672386</v>
      </c>
      <c r="AC169">
        <v>-0.40613846605344772</v>
      </c>
      <c r="AD169">
        <v>1.2184153981603429</v>
      </c>
      <c r="AE169">
        <v>0.40613846605344772</v>
      </c>
      <c r="AF169">
        <v>1.8276230972405143</v>
      </c>
      <c r="AG169">
        <v>-2.0306923302672386</v>
      </c>
      <c r="AH169">
        <v>-1.6245538642137911</v>
      </c>
      <c r="AI169">
        <v>0.81227693210689533</v>
      </c>
      <c r="AJ169">
        <v>-0.20306923302672386</v>
      </c>
      <c r="AK169">
        <v>1.0153461651336191</v>
      </c>
      <c r="AL169" s="5">
        <v>1.4214846311870668</v>
      </c>
      <c r="AO169" s="5">
        <v>3.2774823731348794</v>
      </c>
      <c r="AP169">
        <v>4.7005403128124179E-2</v>
      </c>
      <c r="AQ169">
        <v>1.3128341294969013</v>
      </c>
      <c r="AR169">
        <v>6.8005659776938074</v>
      </c>
      <c r="AS169" s="14">
        <v>5.8324700325024361</v>
      </c>
      <c r="AT169">
        <v>4.8513796175797355</v>
      </c>
      <c r="AU169">
        <v>0</v>
      </c>
      <c r="AV169">
        <v>3.2369354485747208</v>
      </c>
      <c r="AW169">
        <v>3.1089600183153299</v>
      </c>
      <c r="AX169">
        <v>6.6043608615067457</v>
      </c>
      <c r="AY169">
        <v>3.5599862668926385</v>
      </c>
      <c r="AZ169">
        <v>-0.11435911155520717</v>
      </c>
      <c r="BA169">
        <v>0.72376341934795807</v>
      </c>
      <c r="BB169">
        <v>1.320818576356809</v>
      </c>
      <c r="BC169">
        <v>6.1574583150752726</v>
      </c>
      <c r="BD169">
        <v>1.3897224839277955</v>
      </c>
      <c r="BE169">
        <v>3.8835099073068848</v>
      </c>
      <c r="BF169" s="5">
        <v>-0.80376566807538996</v>
      </c>
      <c r="BG169">
        <v>5</v>
      </c>
      <c r="BH169" t="s">
        <v>59</v>
      </c>
      <c r="BI169">
        <f t="shared" si="50"/>
        <v>5.8324700325024361</v>
      </c>
    </row>
    <row r="170" spans="1:61">
      <c r="A170" t="s">
        <v>60</v>
      </c>
      <c r="B170">
        <v>0.71895166120053289</v>
      </c>
      <c r="C170">
        <v>-1.8674485692519129</v>
      </c>
      <c r="D170">
        <v>-9.6682923908204099E-2</v>
      </c>
      <c r="E170">
        <v>-0.48610596497893788</v>
      </c>
      <c r="F170">
        <v>1.2184153981603429</v>
      </c>
      <c r="O170" s="5">
        <v>3.8602260890806379</v>
      </c>
      <c r="P170">
        <v>-2.6324925454651797</v>
      </c>
      <c r="Q170">
        <v>-2.1809733100257982</v>
      </c>
      <c r="R170">
        <v>-1.5700837435539696</v>
      </c>
      <c r="S170" s="5">
        <v>1.7091138617021331</v>
      </c>
      <c r="AO170" s="5">
        <v>3.4109432779222009</v>
      </c>
      <c r="AP170">
        <v>5.6086589525842871</v>
      </c>
      <c r="AQ170">
        <v>-2.4359130527806823</v>
      </c>
      <c r="AR170">
        <v>4.7569845485890809</v>
      </c>
      <c r="AS170">
        <v>4.8513796175797363</v>
      </c>
      <c r="AT170" s="14">
        <v>10.747860993093695</v>
      </c>
      <c r="AU170">
        <v>0</v>
      </c>
      <c r="AV170">
        <v>4.1272932338187411</v>
      </c>
      <c r="AW170">
        <v>0.72735090620021436</v>
      </c>
      <c r="AX170">
        <v>8.3872240905039508</v>
      </c>
      <c r="AY170">
        <v>4.5917769928328234</v>
      </c>
      <c r="AZ170">
        <v>3.0897288816787971</v>
      </c>
      <c r="BA170">
        <v>-0.8727888716090062</v>
      </c>
      <c r="BB170">
        <v>5.3356462811254293</v>
      </c>
      <c r="BC170">
        <v>7.4411971326880373</v>
      </c>
      <c r="BD170">
        <v>2.2124540884334616</v>
      </c>
      <c r="BE170">
        <v>7.255930787095676</v>
      </c>
      <c r="BF170" s="5">
        <v>2.0032031063300733</v>
      </c>
      <c r="BG170">
        <v>6</v>
      </c>
      <c r="BH170" t="s">
        <v>60</v>
      </c>
      <c r="BI170">
        <f t="shared" si="50"/>
        <v>10.747860993093695</v>
      </c>
    </row>
    <row r="171" spans="1:61">
      <c r="A171" t="s">
        <v>153</v>
      </c>
      <c r="B171">
        <v>0</v>
      </c>
      <c r="C171">
        <v>0</v>
      </c>
      <c r="D171">
        <v>0</v>
      </c>
      <c r="E171">
        <v>0</v>
      </c>
      <c r="F171">
        <v>0</v>
      </c>
      <c r="H171" t="s">
        <v>397</v>
      </c>
      <c r="O171" s="5">
        <v>0</v>
      </c>
      <c r="P171">
        <v>0</v>
      </c>
      <c r="Q171">
        <v>0</v>
      </c>
      <c r="R171">
        <v>0</v>
      </c>
      <c r="S171" s="5">
        <v>0</v>
      </c>
      <c r="AO171" s="5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 s="14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 s="5">
        <v>0</v>
      </c>
      <c r="BG171">
        <v>7</v>
      </c>
      <c r="BH171" t="s">
        <v>153</v>
      </c>
      <c r="BI171">
        <f t="shared" si="50"/>
        <v>0</v>
      </c>
    </row>
    <row r="172" spans="1:61">
      <c r="A172" t="s">
        <v>62</v>
      </c>
      <c r="B172">
        <v>-1.5488054403522116</v>
      </c>
      <c r="C172">
        <v>-1.3437165342492519</v>
      </c>
      <c r="D172">
        <v>-2.0840541375768487</v>
      </c>
      <c r="E172">
        <v>-1.0676970302215949</v>
      </c>
      <c r="F172">
        <v>0.20306923302672386</v>
      </c>
      <c r="O172" s="5">
        <v>-1.8300329941972984</v>
      </c>
      <c r="P172">
        <v>-0.94721958353734326</v>
      </c>
      <c r="Q172">
        <v>-2.4885226683194901</v>
      </c>
      <c r="R172">
        <v>0.64383506519240885</v>
      </c>
      <c r="S172" s="5">
        <v>3.0748864980932318</v>
      </c>
      <c r="AO172" s="5">
        <v>1.9156237389776529</v>
      </c>
      <c r="AP172">
        <v>3.0061810147203465</v>
      </c>
      <c r="AQ172">
        <v>4.0714048983600293</v>
      </c>
      <c r="AR172">
        <v>5.7391985773114769</v>
      </c>
      <c r="AS172">
        <v>3.236935448574723</v>
      </c>
      <c r="AT172">
        <v>4.1272932338187402</v>
      </c>
      <c r="AU172">
        <v>0</v>
      </c>
      <c r="AV172" s="14">
        <v>9.2303696925192131</v>
      </c>
      <c r="AW172">
        <v>3.0467689092499457</v>
      </c>
      <c r="AX172">
        <v>5.2092465847602316</v>
      </c>
      <c r="AY172">
        <v>7.3104992943426348</v>
      </c>
      <c r="AZ172">
        <v>2.6961731377502822</v>
      </c>
      <c r="BA172">
        <v>-0.96428728559798138</v>
      </c>
      <c r="BB172">
        <v>7.446531032345324</v>
      </c>
      <c r="BC172">
        <v>10.741386895587365</v>
      </c>
      <c r="BD172">
        <v>7.8820814963640879</v>
      </c>
      <c r="BE172">
        <v>2.8290537495656851</v>
      </c>
      <c r="BF172" s="5">
        <v>2.098323740258988</v>
      </c>
      <c r="BG172">
        <v>8</v>
      </c>
      <c r="BH172" t="s">
        <v>62</v>
      </c>
      <c r="BI172">
        <f t="shared" si="50"/>
        <v>9.2303696925192131</v>
      </c>
    </row>
    <row r="173" spans="1:61">
      <c r="A173" t="s">
        <v>63</v>
      </c>
      <c r="B173">
        <v>-1.418782267581902</v>
      </c>
      <c r="C173">
        <v>-1.0686249603084603</v>
      </c>
      <c r="D173">
        <v>-0.69826556155925346</v>
      </c>
      <c r="E173">
        <v>-1.6319271681435761</v>
      </c>
      <c r="F173">
        <v>-0.40613846605344772</v>
      </c>
      <c r="O173" s="5">
        <v>-1.1883024468489554</v>
      </c>
      <c r="P173">
        <v>4.6445042507222242E-2</v>
      </c>
      <c r="Q173">
        <v>8.5519779493711034E-2</v>
      </c>
      <c r="R173">
        <v>-1.1832708581663984</v>
      </c>
      <c r="S173" s="5">
        <v>0.90403480964373728</v>
      </c>
      <c r="AO173" s="5">
        <v>1.1866416113029734</v>
      </c>
      <c r="AP173">
        <v>-0.97162943681271474</v>
      </c>
      <c r="AQ173">
        <v>2.1968779138149475</v>
      </c>
      <c r="AR173">
        <v>5.0329565518119406</v>
      </c>
      <c r="AS173">
        <v>3.1089600183153339</v>
      </c>
      <c r="AT173">
        <v>0.72735090620020937</v>
      </c>
      <c r="AU173">
        <v>0</v>
      </c>
      <c r="AV173">
        <v>3.0467689092499506</v>
      </c>
      <c r="AW173" s="14">
        <v>3.14044314142176</v>
      </c>
      <c r="AX173">
        <v>4.274983913734081</v>
      </c>
      <c r="AY173">
        <v>2.5591452057743931</v>
      </c>
      <c r="AZ173">
        <v>0.8607994170644272</v>
      </c>
      <c r="BA173">
        <v>3.0408014211948577</v>
      </c>
      <c r="BB173">
        <v>2.0899997856166892</v>
      </c>
      <c r="BC173">
        <v>5.4881099998998435</v>
      </c>
      <c r="BD173">
        <v>3.0638820170611001</v>
      </c>
      <c r="BE173">
        <v>1.2398103431976519</v>
      </c>
      <c r="BF173" s="5">
        <v>-0.72507202213691246</v>
      </c>
      <c r="BG173">
        <v>9</v>
      </c>
      <c r="BH173" t="s">
        <v>63</v>
      </c>
      <c r="BI173">
        <f t="shared" si="50"/>
        <v>3.14044314142176</v>
      </c>
    </row>
    <row r="174" spans="1:61">
      <c r="A174" t="s">
        <v>64</v>
      </c>
      <c r="B174">
        <v>-0.50862005818973843</v>
      </c>
      <c r="C174">
        <v>-1.6664201113721038</v>
      </c>
      <c r="D174">
        <v>-0.16113820651367383</v>
      </c>
      <c r="E174">
        <v>-2.2482400880275866</v>
      </c>
      <c r="F174">
        <v>1.2184153981603429</v>
      </c>
      <c r="O174" s="5">
        <v>3.8877706508282763</v>
      </c>
      <c r="P174">
        <v>0.37883580147799717</v>
      </c>
      <c r="Q174">
        <v>-2.3570260359004735</v>
      </c>
      <c r="R174">
        <v>-5.8940918189971869</v>
      </c>
      <c r="S174" s="5">
        <v>2.631716525242962</v>
      </c>
      <c r="AO174" s="5">
        <v>2.5378349705344592</v>
      </c>
      <c r="AP174">
        <v>4.4328842333158285</v>
      </c>
      <c r="AQ174">
        <v>1.6160474284850628</v>
      </c>
      <c r="AR174">
        <v>11.136182556990381</v>
      </c>
      <c r="AS174">
        <v>6.6043608615067466</v>
      </c>
      <c r="AT174">
        <v>8.387224090503949</v>
      </c>
      <c r="AU174">
        <v>0</v>
      </c>
      <c r="AV174">
        <v>5.2092465847602334</v>
      </c>
      <c r="AW174">
        <v>4.2749839137340793</v>
      </c>
      <c r="AX174" s="14">
        <v>14.228966662921668</v>
      </c>
      <c r="AY174">
        <v>5.2372501973336316</v>
      </c>
      <c r="AZ174">
        <v>8.7457700344321125</v>
      </c>
      <c r="BA174">
        <v>5.2599186060532119</v>
      </c>
      <c r="BB174">
        <v>4.2842145477941296</v>
      </c>
      <c r="BC174">
        <v>13.556759838464393</v>
      </c>
      <c r="BD174">
        <v>5.822958196882082</v>
      </c>
      <c r="BE174">
        <v>7.641370859062584</v>
      </c>
      <c r="BF174" s="5">
        <v>2.5439640379454027</v>
      </c>
      <c r="BG174">
        <v>10</v>
      </c>
      <c r="BH174" t="s">
        <v>64</v>
      </c>
      <c r="BI174">
        <f t="shared" si="50"/>
        <v>14.228966662921668</v>
      </c>
    </row>
    <row r="175" spans="1:61">
      <c r="A175" t="s">
        <v>65</v>
      </c>
      <c r="B175">
        <v>-1.0631306479454681</v>
      </c>
      <c r="C175">
        <v>-1.3278458665218986</v>
      </c>
      <c r="D175">
        <v>-1.3911598495680515</v>
      </c>
      <c r="E175">
        <v>-0.93749007531652229</v>
      </c>
      <c r="F175">
        <v>0.40613846605344772</v>
      </c>
      <c r="O175" s="5">
        <v>-1.2885767006118023</v>
      </c>
      <c r="P175">
        <v>-1.2582241799916101</v>
      </c>
      <c r="Q175">
        <v>-1.7120475178597694</v>
      </c>
      <c r="R175">
        <v>0.45045308474535145</v>
      </c>
      <c r="S175" s="5">
        <v>2.6443974559125589</v>
      </c>
      <c r="AO175" s="5">
        <v>2.1704720921710292</v>
      </c>
      <c r="AP175">
        <v>2.663012351112537</v>
      </c>
      <c r="AQ175">
        <v>2.95866013977228</v>
      </c>
      <c r="AR175">
        <v>5.4037248116623893</v>
      </c>
      <c r="AS175">
        <v>3.559986266892639</v>
      </c>
      <c r="AT175">
        <v>4.5917769928328225</v>
      </c>
      <c r="AU175">
        <v>0</v>
      </c>
      <c r="AV175">
        <v>7.3104992943426366</v>
      </c>
      <c r="AW175">
        <v>2.5591452057743895</v>
      </c>
      <c r="AX175">
        <v>5.2372501973336307</v>
      </c>
      <c r="AY175" s="14">
        <v>6.0740811566432633</v>
      </c>
      <c r="AZ175">
        <v>2.0812578175450764</v>
      </c>
      <c r="BA175">
        <v>-1.0805473149411071</v>
      </c>
      <c r="BB175">
        <v>5.6281943828430707</v>
      </c>
      <c r="BC175">
        <v>8.9637991681661795</v>
      </c>
      <c r="BD175">
        <v>5.7871367261409867</v>
      </c>
      <c r="BE175">
        <v>3.1885655568685927</v>
      </c>
      <c r="BF175" s="5">
        <v>1.6131205126369554</v>
      </c>
      <c r="BG175">
        <v>11</v>
      </c>
      <c r="BH175" t="s">
        <v>65</v>
      </c>
      <c r="BI175">
        <f t="shared" si="50"/>
        <v>6.0740811566432633</v>
      </c>
    </row>
    <row r="176" spans="1:61">
      <c r="A176" t="s">
        <v>66</v>
      </c>
      <c r="B176">
        <v>0.81455693529634843</v>
      </c>
      <c r="C176">
        <v>1.1797196343999332</v>
      </c>
      <c r="D176">
        <v>0.10205419745866051</v>
      </c>
      <c r="E176">
        <v>-9.5485100263720035E-2</v>
      </c>
      <c r="F176">
        <v>1.8276230972405143</v>
      </c>
      <c r="O176" s="5">
        <v>5.2517751032878834</v>
      </c>
      <c r="P176">
        <v>3.6829657690334434</v>
      </c>
      <c r="Q176">
        <v>-4.1266624952761912</v>
      </c>
      <c r="R176">
        <v>-6.2972536963451962</v>
      </c>
      <c r="S176" s="5">
        <v>2.2419244095431887</v>
      </c>
      <c r="AO176" s="5">
        <v>-1.7253472932036595</v>
      </c>
      <c r="AP176">
        <v>6.2032235384094196</v>
      </c>
      <c r="AQ176">
        <v>2.6196252361102306</v>
      </c>
      <c r="AR176">
        <v>5.3494735661010484</v>
      </c>
      <c r="AS176">
        <v>-0.11435911155520928</v>
      </c>
      <c r="AT176">
        <v>3.0897288816787976</v>
      </c>
      <c r="AU176">
        <v>0</v>
      </c>
      <c r="AV176">
        <v>2.6961731377502818</v>
      </c>
      <c r="AW176">
        <v>0.86079941706442875</v>
      </c>
      <c r="AX176">
        <v>8.7457700344321125</v>
      </c>
      <c r="AY176">
        <v>2.0812578175450773</v>
      </c>
      <c r="AZ176" s="14">
        <v>12.900280368143317</v>
      </c>
      <c r="BA176">
        <v>3.349210712782436</v>
      </c>
      <c r="BB176">
        <v>1.5467075351068482</v>
      </c>
      <c r="BC176">
        <v>9.1996484490657799</v>
      </c>
      <c r="BD176">
        <v>5.8614688415737204</v>
      </c>
      <c r="BE176">
        <v>3.9476186911172553</v>
      </c>
      <c r="BF176" s="5">
        <v>5.7824252277361232</v>
      </c>
      <c r="BG176">
        <v>12</v>
      </c>
      <c r="BH176" t="s">
        <v>66</v>
      </c>
      <c r="BI176">
        <f t="shared" si="50"/>
        <v>12.900280368143317</v>
      </c>
    </row>
    <row r="177" spans="1:61">
      <c r="A177" t="s">
        <v>94</v>
      </c>
      <c r="B177">
        <v>-1.7017738789055159</v>
      </c>
      <c r="C177">
        <v>-1.0315934022779689</v>
      </c>
      <c r="D177">
        <v>-1.1333387191461726</v>
      </c>
      <c r="E177">
        <v>-2.5346953888187462</v>
      </c>
      <c r="F177">
        <v>-2.0306923302672386</v>
      </c>
      <c r="O177" s="5">
        <v>4.8945160975324047</v>
      </c>
      <c r="P177">
        <v>2.6423529521238671</v>
      </c>
      <c r="Q177">
        <v>-1.7598280267909745</v>
      </c>
      <c r="R177">
        <v>-6.5241677785911518</v>
      </c>
      <c r="S177" s="5">
        <v>-2.297109268258259</v>
      </c>
      <c r="AO177" s="5">
        <v>-1.1350655249352886</v>
      </c>
      <c r="AP177">
        <v>-1.5082059615950203</v>
      </c>
      <c r="AQ177">
        <v>-2.5995361531406429</v>
      </c>
      <c r="AR177">
        <v>2.8675806115044065</v>
      </c>
      <c r="AS177">
        <v>0.72376341934795518</v>
      </c>
      <c r="AT177">
        <v>-0.87278887160901109</v>
      </c>
      <c r="AU177">
        <v>0</v>
      </c>
      <c r="AV177">
        <v>-0.96428728559798416</v>
      </c>
      <c r="AW177">
        <v>3.040801421194848</v>
      </c>
      <c r="AX177">
        <v>5.2599186060532048</v>
      </c>
      <c r="AY177">
        <v>-1.0805473149411091</v>
      </c>
      <c r="AZ177">
        <v>3.3492107127824378</v>
      </c>
      <c r="BA177" s="14">
        <v>12.140787882349585</v>
      </c>
      <c r="BB177">
        <v>4.5506757786907333</v>
      </c>
      <c r="BC177">
        <v>4.0047695033462443</v>
      </c>
      <c r="BD177">
        <v>3.0143519863935158</v>
      </c>
      <c r="BE177">
        <v>0.83930659065181867</v>
      </c>
      <c r="BF177" s="5">
        <v>-1.9052370684980038</v>
      </c>
      <c r="BG177">
        <v>13</v>
      </c>
      <c r="BH177" t="s">
        <v>94</v>
      </c>
      <c r="BI177">
        <f t="shared" si="50"/>
        <v>12.140787882349585</v>
      </c>
    </row>
    <row r="178" spans="1:61">
      <c r="A178" t="s">
        <v>96</v>
      </c>
      <c r="B178">
        <v>-1.8165002078204948</v>
      </c>
      <c r="C178">
        <v>-2.1795717012231961</v>
      </c>
      <c r="D178">
        <v>-3.222764130273478</v>
      </c>
      <c r="E178">
        <v>-1.5017202132385039</v>
      </c>
      <c r="F178">
        <v>-1.6245538642137911</v>
      </c>
      <c r="O178" s="5">
        <v>3.369664129038866</v>
      </c>
      <c r="P178">
        <v>-0.84195856140203684</v>
      </c>
      <c r="Q178">
        <v>-4.6698679345113767</v>
      </c>
      <c r="R178">
        <v>-1.675997638567567</v>
      </c>
      <c r="S178" s="5">
        <v>6.1142867650803012E-2</v>
      </c>
      <c r="AO178" s="5">
        <v>1.0932420407363315</v>
      </c>
      <c r="AP178">
        <v>3.4796744522810426</v>
      </c>
      <c r="AQ178">
        <v>-2.2247264089541492</v>
      </c>
      <c r="AR178">
        <v>1.6887018466075105</v>
      </c>
      <c r="AS178">
        <v>1.3208185763568117</v>
      </c>
      <c r="AT178">
        <v>5.3356462811254239</v>
      </c>
      <c r="AU178">
        <v>0</v>
      </c>
      <c r="AV178">
        <v>7.4465310323453258</v>
      </c>
      <c r="AW178">
        <v>2.0899997856166852</v>
      </c>
      <c r="AX178">
        <v>4.284214547794126</v>
      </c>
      <c r="AY178">
        <v>5.6281943828430698</v>
      </c>
      <c r="AZ178">
        <v>1.5467075351068518</v>
      </c>
      <c r="BA178">
        <v>4.5506757786907386</v>
      </c>
      <c r="BB178" s="14">
        <v>13.181545985073356</v>
      </c>
      <c r="BC178">
        <v>8.7943091152791908</v>
      </c>
      <c r="BD178">
        <v>7.8765222015280623</v>
      </c>
      <c r="BE178">
        <v>3.0805115225080053</v>
      </c>
      <c r="BF178" s="5">
        <v>0.52858386767651744</v>
      </c>
      <c r="BG178">
        <v>14</v>
      </c>
      <c r="BH178" t="s">
        <v>96</v>
      </c>
      <c r="BI178">
        <f t="shared" si="50"/>
        <v>13.181545985073356</v>
      </c>
    </row>
    <row r="179" spans="1:61">
      <c r="A179" t="s">
        <v>98</v>
      </c>
      <c r="B179">
        <v>-1.7744338872183356</v>
      </c>
      <c r="C179">
        <v>-1.830417011221422</v>
      </c>
      <c r="D179">
        <v>-1.9444010252649981</v>
      </c>
      <c r="E179">
        <v>-2.4478907522153648</v>
      </c>
      <c r="F179">
        <v>0.81227693210689533</v>
      </c>
      <c r="O179" s="5">
        <v>1.3724007173796267</v>
      </c>
      <c r="P179">
        <v>0.51516570465345302</v>
      </c>
      <c r="Q179">
        <v>-3.9439215720513081</v>
      </c>
      <c r="R179">
        <v>-4.2235794484059355</v>
      </c>
      <c r="S179" s="5">
        <v>4.0890289059192497</v>
      </c>
      <c r="AO179" s="5">
        <v>2.3735598510993507</v>
      </c>
      <c r="AP179">
        <v>5.158051771981806</v>
      </c>
      <c r="AQ179">
        <v>4.940282702686341</v>
      </c>
      <c r="AR179">
        <v>11.986924082929495</v>
      </c>
      <c r="AS179">
        <v>6.157458315075278</v>
      </c>
      <c r="AT179">
        <v>7.4411971326880337</v>
      </c>
      <c r="AU179">
        <v>0</v>
      </c>
      <c r="AV179">
        <v>10.741386895587368</v>
      </c>
      <c r="AW179">
        <v>5.4881099998998417</v>
      </c>
      <c r="AX179">
        <v>13.556759838464398</v>
      </c>
      <c r="AY179">
        <v>8.9637991681661813</v>
      </c>
      <c r="AZ179">
        <v>9.1996484490657782</v>
      </c>
      <c r="BA179">
        <v>4.0047695033462567</v>
      </c>
      <c r="BB179">
        <v>8.7943091152791979</v>
      </c>
      <c r="BC179" s="14">
        <v>17.950647667100856</v>
      </c>
      <c r="BD179">
        <v>11.000126593137916</v>
      </c>
      <c r="BE179">
        <v>6.6410888367902139</v>
      </c>
      <c r="BF179" s="5">
        <v>3.6583386792682315</v>
      </c>
      <c r="BG179">
        <v>15</v>
      </c>
      <c r="BH179" t="s">
        <v>98</v>
      </c>
      <c r="BI179">
        <f t="shared" si="50"/>
        <v>17.950647667100856</v>
      </c>
    </row>
    <row r="180" spans="1:61">
      <c r="A180" t="s">
        <v>100</v>
      </c>
      <c r="B180">
        <v>-1.6367622925203611</v>
      </c>
      <c r="C180">
        <v>-0.71418004773090171</v>
      </c>
      <c r="D180">
        <v>-2.2774199853932577</v>
      </c>
      <c r="E180">
        <v>-1.2933890853903875</v>
      </c>
      <c r="F180">
        <v>-0.20306923302672386</v>
      </c>
      <c r="O180" s="5">
        <v>0.66356124596032418</v>
      </c>
      <c r="P180">
        <v>1.2696886108891203</v>
      </c>
      <c r="Q180">
        <v>-3.7387949637053017</v>
      </c>
      <c r="R180">
        <v>-2.2295944714194116</v>
      </c>
      <c r="S180" s="5">
        <v>2.1841212866605475</v>
      </c>
      <c r="AO180" s="5">
        <v>5.6369868504393683E-2</v>
      </c>
      <c r="AP180">
        <v>3.2201370940674616</v>
      </c>
      <c r="AQ180">
        <v>3.5292393837423743</v>
      </c>
      <c r="AR180">
        <v>5.2189986194254647</v>
      </c>
      <c r="AS180">
        <v>1.3897224839277995</v>
      </c>
      <c r="AT180">
        <v>2.2124540884334598</v>
      </c>
      <c r="AU180">
        <v>0</v>
      </c>
      <c r="AV180">
        <v>7.8820814963640906</v>
      </c>
      <c r="AW180">
        <v>3.0638820170610965</v>
      </c>
      <c r="AX180">
        <v>5.8229581968820838</v>
      </c>
      <c r="AY180">
        <v>5.7871367261409885</v>
      </c>
      <c r="AZ180">
        <v>5.8614688415737195</v>
      </c>
      <c r="BA180">
        <v>3.0143519863935193</v>
      </c>
      <c r="BB180">
        <v>7.8765222015280623</v>
      </c>
      <c r="BC180">
        <v>11.000126593137914</v>
      </c>
      <c r="BD180" s="14">
        <v>8.9621333923973712</v>
      </c>
      <c r="BE180">
        <v>2.1512710308508676</v>
      </c>
      <c r="BF180" s="5">
        <v>2.6664629671926874</v>
      </c>
      <c r="BG180">
        <v>16</v>
      </c>
      <c r="BH180" t="s">
        <v>100</v>
      </c>
      <c r="BI180">
        <f t="shared" si="50"/>
        <v>8.9621333923973712</v>
      </c>
    </row>
    <row r="181" spans="1:61">
      <c r="A181" t="s">
        <v>102</v>
      </c>
      <c r="B181">
        <v>0.39006951831092751</v>
      </c>
      <c r="C181">
        <v>-1.1903000795515026</v>
      </c>
      <c r="D181">
        <v>0.10205419745866051</v>
      </c>
      <c r="E181">
        <v>-0.70311755648739216</v>
      </c>
      <c r="F181">
        <v>1.0153461651336191</v>
      </c>
      <c r="O181" s="5">
        <v>3.0480519788499936</v>
      </c>
      <c r="P181">
        <v>-1.0602345292984101</v>
      </c>
      <c r="Q181">
        <v>-1.5655035477678871</v>
      </c>
      <c r="R181">
        <v>-2.4058184696660652</v>
      </c>
      <c r="S181" s="5">
        <v>1.4475811223176609</v>
      </c>
      <c r="AO181" s="5">
        <v>2.1772335439380113</v>
      </c>
      <c r="AP181">
        <v>3.8928538100454286</v>
      </c>
      <c r="AQ181">
        <v>-0.86440764461876718</v>
      </c>
      <c r="AR181">
        <v>4.9941786909230093</v>
      </c>
      <c r="AS181">
        <v>3.8835099073068831</v>
      </c>
      <c r="AT181">
        <v>7.2559307870956751</v>
      </c>
      <c r="AU181">
        <v>0</v>
      </c>
      <c r="AV181">
        <v>2.8290537495656842</v>
      </c>
      <c r="AW181">
        <v>1.2398103431976533</v>
      </c>
      <c r="AX181">
        <v>7.6413708590625831</v>
      </c>
      <c r="AY181">
        <v>3.1885655568685927</v>
      </c>
      <c r="AZ181">
        <v>3.9476186911172553</v>
      </c>
      <c r="BA181">
        <v>0.83930659065182001</v>
      </c>
      <c r="BB181">
        <v>3.0805115225080071</v>
      </c>
      <c r="BC181">
        <v>6.641088836790213</v>
      </c>
      <c r="BD181">
        <v>2.1512710308508671</v>
      </c>
      <c r="BE181" s="14">
        <v>5.452552348566595</v>
      </c>
      <c r="BF181" s="5">
        <v>1.7183289334178131</v>
      </c>
      <c r="BG181">
        <v>17</v>
      </c>
      <c r="BH181" t="s">
        <v>102</v>
      </c>
      <c r="BI181">
        <f t="shared" si="50"/>
        <v>5.452552348566595</v>
      </c>
    </row>
    <row r="182" spans="1:61">
      <c r="A182" t="s">
        <v>151</v>
      </c>
      <c r="B182">
        <v>0.91398642035599664</v>
      </c>
      <c r="C182">
        <v>0.92578895076227963</v>
      </c>
      <c r="D182">
        <v>0.10205419745866051</v>
      </c>
      <c r="E182">
        <v>0.82464404773212596</v>
      </c>
      <c r="F182">
        <v>1.4214846311870668</v>
      </c>
      <c r="H182" s="5"/>
      <c r="I182" s="5"/>
      <c r="J182" s="5"/>
      <c r="K182" s="5"/>
      <c r="L182" s="5"/>
      <c r="M182" s="5"/>
      <c r="N182" s="5"/>
      <c r="O182" s="5">
        <v>1.6628771840681975</v>
      </c>
      <c r="P182" s="5">
        <v>1.1422971109076168</v>
      </c>
      <c r="Q182" s="5">
        <v>-2.1661902759223364</v>
      </c>
      <c r="R182" s="5">
        <v>-1.2557530517088631</v>
      </c>
      <c r="S182" s="5">
        <v>1.740780067705453</v>
      </c>
      <c r="AO182" s="5">
        <v>-0.75633868024521955</v>
      </c>
      <c r="AP182" s="5">
        <v>4.1353710052572241</v>
      </c>
      <c r="AQ182" s="5">
        <v>1.7651535146115145</v>
      </c>
      <c r="AR182" s="5">
        <v>1.2227894943288036</v>
      </c>
      <c r="AS182" s="5">
        <v>-0.80376566807539374</v>
      </c>
      <c r="AT182" s="5">
        <v>2.0032031063300746</v>
      </c>
      <c r="AU182" s="5">
        <v>0</v>
      </c>
      <c r="AV182" s="5">
        <v>2.0983237402589867</v>
      </c>
      <c r="AW182" s="5">
        <v>-0.72507202213691202</v>
      </c>
      <c r="AX182" s="5">
        <v>2.5439640379454009</v>
      </c>
      <c r="AY182" s="5">
        <v>1.6131205126369534</v>
      </c>
      <c r="AZ182" s="5">
        <v>5.7824252277361232</v>
      </c>
      <c r="BA182" s="5">
        <v>-1.90523706849801</v>
      </c>
      <c r="BB182" s="5">
        <v>0.52858386767651488</v>
      </c>
      <c r="BC182" s="5">
        <v>3.6583386792682306</v>
      </c>
      <c r="BD182" s="5">
        <v>2.6664629671926861</v>
      </c>
      <c r="BE182" s="5">
        <v>1.7183289334178122</v>
      </c>
      <c r="BF182" s="14">
        <v>3.7952472315790056</v>
      </c>
      <c r="BG182">
        <v>18</v>
      </c>
      <c r="BH182" t="s">
        <v>151</v>
      </c>
      <c r="BI182">
        <f t="shared" si="50"/>
        <v>3.7952472315790056</v>
      </c>
    </row>
    <row r="184" spans="1:61">
      <c r="A184" t="s">
        <v>62</v>
      </c>
      <c r="AO184" s="5" t="s">
        <v>404</v>
      </c>
    </row>
    <row r="185" spans="1:61">
      <c r="B185" t="s">
        <v>48</v>
      </c>
      <c r="C185" t="s">
        <v>51</v>
      </c>
      <c r="D185" t="s">
        <v>54</v>
      </c>
      <c r="E185" t="s">
        <v>67</v>
      </c>
      <c r="F185" t="s">
        <v>50</v>
      </c>
      <c r="U185" s="5" t="s">
        <v>80</v>
      </c>
      <c r="V185" t="s">
        <v>82</v>
      </c>
      <c r="W185" t="s">
        <v>57</v>
      </c>
      <c r="X185" t="s">
        <v>58</v>
      </c>
      <c r="Y185" t="s">
        <v>59</v>
      </c>
      <c r="Z185" t="s">
        <v>60</v>
      </c>
      <c r="AA185" t="s">
        <v>153</v>
      </c>
      <c r="AB185" t="s">
        <v>62</v>
      </c>
      <c r="AC185" t="s">
        <v>63</v>
      </c>
      <c r="AD185" t="s">
        <v>64</v>
      </c>
      <c r="AE185" t="s">
        <v>65</v>
      </c>
      <c r="AF185" t="s">
        <v>66</v>
      </c>
      <c r="AG185" t="s">
        <v>94</v>
      </c>
      <c r="AH185" t="s">
        <v>96</v>
      </c>
      <c r="AI185" t="s">
        <v>98</v>
      </c>
      <c r="AJ185" t="s">
        <v>100</v>
      </c>
      <c r="AK185" t="s">
        <v>102</v>
      </c>
      <c r="AL185" s="5" t="s">
        <v>151</v>
      </c>
      <c r="BI185" t="s">
        <v>404</v>
      </c>
    </row>
    <row r="186" spans="1:61">
      <c r="A186" t="s">
        <v>80</v>
      </c>
      <c r="B186">
        <v>1.2619896180647652</v>
      </c>
      <c r="C186">
        <v>0.12167511924304231</v>
      </c>
      <c r="D186">
        <v>2.0840541375768487</v>
      </c>
      <c r="E186">
        <v>0.46006457399792278</v>
      </c>
      <c r="F186">
        <v>0</v>
      </c>
      <c r="H186" s="5">
        <v>7.48782356435437</v>
      </c>
      <c r="I186" s="5">
        <v>1.3465753778528724</v>
      </c>
      <c r="J186" s="5">
        <v>-3.1501534945213336</v>
      </c>
      <c r="K186" s="5">
        <v>-4.9630961056663043</v>
      </c>
      <c r="L186" s="5">
        <v>-1.4163096703069014</v>
      </c>
      <c r="M186" s="5"/>
      <c r="N186" s="5"/>
      <c r="O186" s="5">
        <f t="array" ref="O186:S203">MMULT(B186:F203,H186:L190)</f>
        <v>0.76496519996243961</v>
      </c>
      <c r="P186" s="5">
        <v>-1.0440659479514991</v>
      </c>
      <c r="Q186" s="5">
        <v>3.2214514852264782</v>
      </c>
      <c r="R186" s="5">
        <v>0.33963673445049203</v>
      </c>
      <c r="S186" s="5">
        <v>-2.248415138753697</v>
      </c>
      <c r="U186" s="5">
        <v>1.2619896180647652</v>
      </c>
      <c r="V186">
        <v>2.7075413623934956</v>
      </c>
      <c r="W186">
        <v>0.74954534891119406</v>
      </c>
      <c r="X186">
        <v>0.29828845517894487</v>
      </c>
      <c r="Y186">
        <v>0.76484219276652454</v>
      </c>
      <c r="Z186">
        <v>2.2677571015527445</v>
      </c>
      <c r="AA186">
        <v>1.5488054403522116</v>
      </c>
      <c r="AB186">
        <v>0</v>
      </c>
      <c r="AC186">
        <v>0.13002317277030961</v>
      </c>
      <c r="AD186">
        <v>1.0401853821624731</v>
      </c>
      <c r="AE186">
        <v>0.48567479240674349</v>
      </c>
      <c r="AF186">
        <v>2.3633623756485598</v>
      </c>
      <c r="AG186">
        <v>-0.15296843855330433</v>
      </c>
      <c r="AH186">
        <v>-0.26769476746828325</v>
      </c>
      <c r="AI186">
        <v>-0.22562844686612404</v>
      </c>
      <c r="AJ186">
        <v>-8.7956852168149524E-2</v>
      </c>
      <c r="AK186">
        <v>1.9388749586631391</v>
      </c>
      <c r="AL186" s="5">
        <v>2.462791860708208</v>
      </c>
      <c r="AO186" s="14">
        <f t="array" ref="AO186:BF203">MMULT(O186:S203,U186:AL190)</f>
        <v>7.7082754181571751</v>
      </c>
      <c r="AP186" s="5">
        <v>4.4117960661487796</v>
      </c>
      <c r="AQ186" s="5">
        <v>3.2781870828272974</v>
      </c>
      <c r="AR186" s="5">
        <v>4.3243349806150064</v>
      </c>
      <c r="AS186" s="5">
        <v>7.3552928781017179</v>
      </c>
      <c r="AT186" s="5">
        <v>6.5983959976450199</v>
      </c>
      <c r="AU186" s="5">
        <v>7.3147459535415607</v>
      </c>
      <c r="AV186" s="5">
        <v>0</v>
      </c>
      <c r="AW186" s="5">
        <v>5.4546186555945892</v>
      </c>
      <c r="AX186" s="5">
        <v>4.6433343393157873</v>
      </c>
      <c r="AY186" s="5">
        <v>2.1747187513699551</v>
      </c>
      <c r="AZ186" s="5">
        <v>2.8932255225876196</v>
      </c>
      <c r="BA186" s="5">
        <v>7.1439677142042566</v>
      </c>
      <c r="BB186" s="5">
        <v>0.96145696193257013</v>
      </c>
      <c r="BC186" s="5">
        <v>-1.053081090946451</v>
      </c>
      <c r="BD186" s="5">
        <v>-0.51096567431813367</v>
      </c>
      <c r="BE186" s="5">
        <v>6.6629257479138868</v>
      </c>
      <c r="BF186" s="5">
        <v>4.4600835330373529</v>
      </c>
      <c r="BG186">
        <v>1</v>
      </c>
      <c r="BH186" t="s">
        <v>80</v>
      </c>
      <c r="BI186">
        <f>INDEX(AO186:BF203,1,BG186)</f>
        <v>7.7082754181571751</v>
      </c>
    </row>
    <row r="187" spans="1:61">
      <c r="A187" t="s">
        <v>82</v>
      </c>
      <c r="B187">
        <v>2.7075413623934956</v>
      </c>
      <c r="C187">
        <v>1.5553254372806302</v>
      </c>
      <c r="D187">
        <v>1.8906882897604405</v>
      </c>
      <c r="E187">
        <v>1.8055364413503394</v>
      </c>
      <c r="F187">
        <v>1.2184153981603429</v>
      </c>
      <c r="H187">
        <v>1.3465753778528724</v>
      </c>
      <c r="I187">
        <v>2.4364933112390665</v>
      </c>
      <c r="J187">
        <v>-0.94328622773352067</v>
      </c>
      <c r="K187">
        <v>-2.3345225948670816</v>
      </c>
      <c r="L187">
        <v>-0.22702785271694198</v>
      </c>
      <c r="O187" s="5">
        <v>5.7252922385752916</v>
      </c>
      <c r="P187">
        <v>1.1603084834335948</v>
      </c>
      <c r="Q187">
        <v>-0.85624343314051599</v>
      </c>
      <c r="R187">
        <v>-2.5435262111624679</v>
      </c>
      <c r="S187" s="5">
        <v>-1.4668508083990317</v>
      </c>
      <c r="U187" s="5">
        <v>0.12167511924304231</v>
      </c>
      <c r="V187">
        <v>1.5553254372806302</v>
      </c>
      <c r="W187">
        <v>2.0049943562223089</v>
      </c>
      <c r="X187">
        <v>-0.13754578697039621</v>
      </c>
      <c r="Y187">
        <v>-0.48141025439638563</v>
      </c>
      <c r="Z187">
        <v>-0.52373203500266108</v>
      </c>
      <c r="AA187">
        <v>1.3437165342492519</v>
      </c>
      <c r="AB187">
        <v>0</v>
      </c>
      <c r="AC187">
        <v>0.27509157394079153</v>
      </c>
      <c r="AD187">
        <v>-0.32270357712285191</v>
      </c>
      <c r="AE187">
        <v>1.5870667727353238E-2</v>
      </c>
      <c r="AF187">
        <v>2.5234361686491851</v>
      </c>
      <c r="AG187">
        <v>0.31212313197128294</v>
      </c>
      <c r="AH187">
        <v>-0.83585516697394424</v>
      </c>
      <c r="AI187">
        <v>-0.48670047697217012</v>
      </c>
      <c r="AJ187">
        <v>0.62953648651835015</v>
      </c>
      <c r="AK187">
        <v>0.15341645469774923</v>
      </c>
      <c r="AL187" s="5">
        <v>2.2695054850115315</v>
      </c>
      <c r="AO187" s="5">
        <v>4.4117960661487841</v>
      </c>
      <c r="AP187" s="14">
        <v>9.3075705393458641</v>
      </c>
      <c r="AQ187">
        <v>1.685067080441522</v>
      </c>
      <c r="AR187">
        <v>1.8233569660123123</v>
      </c>
      <c r="AS187">
        <v>3.03425863235227</v>
      </c>
      <c r="AT187">
        <v>7.7055543965644198</v>
      </c>
      <c r="AU187">
        <v>6.2241886777988693</v>
      </c>
      <c r="AV187">
        <v>0</v>
      </c>
      <c r="AW187">
        <v>2.2057903317362131</v>
      </c>
      <c r="AX187">
        <v>5.4478263263544662</v>
      </c>
      <c r="AY187">
        <v>1.5767017345687695</v>
      </c>
      <c r="AZ187">
        <v>9.7312390784580032</v>
      </c>
      <c r="BA187">
        <v>5.6802700018018299</v>
      </c>
      <c r="BB187">
        <v>2.2573320977345874</v>
      </c>
      <c r="BC187">
        <v>0.64085355419331425</v>
      </c>
      <c r="BD187">
        <v>1.5622442755022408</v>
      </c>
      <c r="BE187">
        <v>7.2879887382786137</v>
      </c>
      <c r="BF187" s="5">
        <v>8.2612359427971001</v>
      </c>
      <c r="BG187">
        <v>2</v>
      </c>
      <c r="BH187" t="s">
        <v>82</v>
      </c>
      <c r="BI187">
        <f>INDEX(AO187:BF204,1,BG187)</f>
        <v>9.3075705393458641</v>
      </c>
    </row>
    <row r="188" spans="1:61">
      <c r="A188" t="s">
        <v>57</v>
      </c>
      <c r="B188">
        <v>0.74954534891119406</v>
      </c>
      <c r="C188">
        <v>2.0049943562223089</v>
      </c>
      <c r="D188">
        <v>1.9712573930172774</v>
      </c>
      <c r="E188">
        <v>0.80728312041144967</v>
      </c>
      <c r="F188">
        <v>0.81227693210689522</v>
      </c>
      <c r="H188">
        <v>-3.1501534945213336</v>
      </c>
      <c r="I188">
        <v>-0.94328622773352089</v>
      </c>
      <c r="J188">
        <v>3.0502761853737885</v>
      </c>
      <c r="K188">
        <v>2.0752440069132065</v>
      </c>
      <c r="L188">
        <v>-0.3069606869438114</v>
      </c>
      <c r="O188" s="5">
        <v>-3.0544833912564275</v>
      </c>
      <c r="P188">
        <v>1.9659845265215394</v>
      </c>
      <c r="Q188">
        <v>3.1863853905277777</v>
      </c>
      <c r="R188">
        <v>0.5501452767953956</v>
      </c>
      <c r="S188" s="5">
        <v>-9.8740897721692589E-2</v>
      </c>
      <c r="U188" s="5">
        <v>2.0840541375768487</v>
      </c>
      <c r="V188">
        <v>1.8906882897604405</v>
      </c>
      <c r="W188">
        <v>1.9712573930172774</v>
      </c>
      <c r="X188">
        <v>1.9229159310631747</v>
      </c>
      <c r="Y188">
        <v>2.1431381466318622</v>
      </c>
      <c r="Z188">
        <v>1.9873712136686446</v>
      </c>
      <c r="AA188">
        <v>2.0840541375768487</v>
      </c>
      <c r="AB188">
        <v>0</v>
      </c>
      <c r="AC188">
        <v>1.3857885760175952</v>
      </c>
      <c r="AD188">
        <v>1.9229159310631747</v>
      </c>
      <c r="AE188">
        <v>0.69289428800879715</v>
      </c>
      <c r="AF188">
        <v>2.1861083350355091</v>
      </c>
      <c r="AG188">
        <v>0.95071541843067608</v>
      </c>
      <c r="AH188">
        <v>-1.1387099926966293</v>
      </c>
      <c r="AI188">
        <v>0.13965311231185051</v>
      </c>
      <c r="AJ188">
        <v>-0.19336584781640909</v>
      </c>
      <c r="AK188">
        <v>2.1861083350355091</v>
      </c>
      <c r="AL188" s="5">
        <v>2.1861083350355091</v>
      </c>
      <c r="AO188" s="5">
        <v>3.2781870828272974</v>
      </c>
      <c r="AP188">
        <v>1.6850670804415211</v>
      </c>
      <c r="AQ188" s="14">
        <v>8.2974178611896061</v>
      </c>
      <c r="AR188">
        <v>4.1920684877371048</v>
      </c>
      <c r="AS188">
        <v>3.2348634750813652</v>
      </c>
      <c r="AT188">
        <v>-1.4042414924402353</v>
      </c>
      <c r="AU188">
        <v>5.1589647941591847</v>
      </c>
      <c r="AV188">
        <v>0</v>
      </c>
      <c r="AW188">
        <v>4.3090737987241852</v>
      </c>
      <c r="AX188">
        <v>1.5657656378840163</v>
      </c>
      <c r="AY188">
        <v>0.80712563958883021</v>
      </c>
      <c r="AZ188">
        <v>5.0824168925191335</v>
      </c>
      <c r="BA188">
        <v>3.5237159266165254</v>
      </c>
      <c r="BB188">
        <v>-4.5122926471402884</v>
      </c>
      <c r="BC188">
        <v>-0.64213939874183734</v>
      </c>
      <c r="BD188">
        <v>0.80612268153746958</v>
      </c>
      <c r="BE188">
        <v>1.4655033999747324</v>
      </c>
      <c r="BF188" s="5">
        <v>4.8257945685117098</v>
      </c>
      <c r="BG188">
        <v>3</v>
      </c>
      <c r="BH188" t="s">
        <v>57</v>
      </c>
      <c r="BI188">
        <f t="shared" ref="BI188:BI203" si="51">INDEX(AO188:BF205,1,BG188)</f>
        <v>8.2974178611896061</v>
      </c>
    </row>
    <row r="189" spans="1:61">
      <c r="A189" t="s">
        <v>58</v>
      </c>
      <c r="B189">
        <v>0.29828845517894487</v>
      </c>
      <c r="C189">
        <v>-0.13754578697039621</v>
      </c>
      <c r="D189">
        <v>1.9229159310631747</v>
      </c>
      <c r="E189">
        <v>-1.2239453761076824</v>
      </c>
      <c r="F189">
        <v>0.81227693210689522</v>
      </c>
      <c r="H189">
        <v>-4.9630961056663043</v>
      </c>
      <c r="I189">
        <v>-2.3345225948670816</v>
      </c>
      <c r="J189">
        <v>2.0752440069132061</v>
      </c>
      <c r="K189">
        <v>5.5690985441700311</v>
      </c>
      <c r="L189">
        <v>0.44841377395161464</v>
      </c>
      <c r="O189" s="5">
        <v>0.91495806949073089</v>
      </c>
      <c r="P189">
        <v>0.92559703213671929</v>
      </c>
      <c r="Q189">
        <v>2.266192906447746</v>
      </c>
      <c r="R189">
        <v>-3.6208470086209363</v>
      </c>
      <c r="S189" s="5">
        <v>0.13080298521992639</v>
      </c>
      <c r="U189" s="5">
        <v>0.46006457399792278</v>
      </c>
      <c r="V189">
        <v>1.8055364413503394</v>
      </c>
      <c r="W189">
        <v>0.80728312041144967</v>
      </c>
      <c r="X189">
        <v>-1.2239453761076824</v>
      </c>
      <c r="Y189">
        <v>-0.52950828328062904</v>
      </c>
      <c r="Z189">
        <v>0.58159106524265702</v>
      </c>
      <c r="AA189">
        <v>1.0676970302215949</v>
      </c>
      <c r="AB189">
        <v>0</v>
      </c>
      <c r="AC189">
        <v>-0.56423013792198118</v>
      </c>
      <c r="AD189">
        <v>-1.1805430578059917</v>
      </c>
      <c r="AE189">
        <v>0.13020695490507261</v>
      </c>
      <c r="AF189">
        <v>0.97221192995787487</v>
      </c>
      <c r="AG189">
        <v>-1.4669983585971513</v>
      </c>
      <c r="AH189">
        <v>-0.43402318301690901</v>
      </c>
      <c r="AI189">
        <v>-1.3801937219937699</v>
      </c>
      <c r="AJ189">
        <v>-0.22569205516879265</v>
      </c>
      <c r="AK189">
        <v>0.36457947373420274</v>
      </c>
      <c r="AL189" s="5">
        <v>1.8923410779537209</v>
      </c>
      <c r="AO189" s="5">
        <v>4.3243349806150091</v>
      </c>
      <c r="AP189">
        <v>1.8233569660123141</v>
      </c>
      <c r="AQ189">
        <v>4.1920684877371066</v>
      </c>
      <c r="AR189" s="26">
        <v>9.041275100909715</v>
      </c>
      <c r="AS189">
        <v>7.0548016443268242</v>
      </c>
      <c r="AT189">
        <v>4.1208624299780787</v>
      </c>
      <c r="AU189">
        <v>3.4911711152077403</v>
      </c>
      <c r="AV189">
        <v>0</v>
      </c>
      <c r="AW189">
        <v>5.4773587577697294</v>
      </c>
      <c r="AX189">
        <v>9.4181070874378872</v>
      </c>
      <c r="AY189">
        <v>1.5843966325274923</v>
      </c>
      <c r="AZ189">
        <v>6.1444715435585096</v>
      </c>
      <c r="BA189">
        <v>7.3230390123101321</v>
      </c>
      <c r="BB189">
        <v>-2.2666580705300765</v>
      </c>
      <c r="BC189">
        <v>4.7367083025498653</v>
      </c>
      <c r="BD189">
        <v>0.82808823826911193</v>
      </c>
      <c r="BE189">
        <v>5.6562960565650657</v>
      </c>
      <c r="BF189" s="5">
        <v>2.6156368692775587</v>
      </c>
      <c r="BG189">
        <v>4</v>
      </c>
      <c r="BH189" t="s">
        <v>58</v>
      </c>
      <c r="BI189">
        <f t="shared" si="51"/>
        <v>9.041275100909715</v>
      </c>
    </row>
    <row r="190" spans="1:61">
      <c r="A190" t="s">
        <v>59</v>
      </c>
      <c r="B190">
        <v>0.76484219276652454</v>
      </c>
      <c r="C190">
        <v>-0.48141025439638563</v>
      </c>
      <c r="D190">
        <v>2.1431381466318622</v>
      </c>
      <c r="E190">
        <v>-0.52950828328062904</v>
      </c>
      <c r="F190">
        <v>0.20306923302672386</v>
      </c>
      <c r="H190">
        <v>-1.4163096703069014</v>
      </c>
      <c r="I190">
        <v>-0.22702785271694204</v>
      </c>
      <c r="J190">
        <v>-0.30696068694381135</v>
      </c>
      <c r="K190">
        <v>0.44841377395161469</v>
      </c>
      <c r="L190">
        <v>2.0450397873559725</v>
      </c>
      <c r="O190" s="5">
        <v>0.66792565712983976</v>
      </c>
      <c r="P190">
        <v>-0.9745812183634931</v>
      </c>
      <c r="Q190">
        <v>3.4207074444421997</v>
      </c>
      <c r="R190">
        <v>-1.0824123656840445</v>
      </c>
      <c r="S190" s="5">
        <v>-1.4539731617650347</v>
      </c>
      <c r="U190" s="5">
        <v>0</v>
      </c>
      <c r="V190">
        <v>1.2184153981603429</v>
      </c>
      <c r="W190">
        <v>0.81227693210689522</v>
      </c>
      <c r="X190">
        <v>0.81227693210689522</v>
      </c>
      <c r="Y190">
        <v>0.20306923302672386</v>
      </c>
      <c r="Z190">
        <v>1.0153461651336191</v>
      </c>
      <c r="AA190">
        <v>-0.20306923302672386</v>
      </c>
      <c r="AB190">
        <v>0</v>
      </c>
      <c r="AC190">
        <v>-0.60920769908017158</v>
      </c>
      <c r="AD190">
        <v>1.0153461651336191</v>
      </c>
      <c r="AE190">
        <v>0.20306923302672386</v>
      </c>
      <c r="AF190">
        <v>1.6245538642137904</v>
      </c>
      <c r="AG190">
        <v>-2.2337615632939625</v>
      </c>
      <c r="AH190">
        <v>-1.827623097240515</v>
      </c>
      <c r="AI190">
        <v>0.60920769908017147</v>
      </c>
      <c r="AJ190">
        <v>-0.40613846605344772</v>
      </c>
      <c r="AK190">
        <v>0.81227693210689522</v>
      </c>
      <c r="AL190" s="5">
        <v>1.2184153981603429</v>
      </c>
      <c r="AO190" s="5">
        <v>7.3552928781017171</v>
      </c>
      <c r="AP190">
        <v>3.0342586323522691</v>
      </c>
      <c r="AQ190">
        <v>3.2348634750813634</v>
      </c>
      <c r="AR190">
        <v>7.0548016443268207</v>
      </c>
      <c r="AS190" s="14">
        <v>8.5889688278722041</v>
      </c>
      <c r="AT190">
        <v>6.7175206277054844</v>
      </c>
      <c r="AU190">
        <v>5.9934342439444901</v>
      </c>
      <c r="AV190">
        <v>0</v>
      </c>
      <c r="AW190">
        <v>6.0556253530098765</v>
      </c>
      <c r="AX190">
        <v>7.3885485206910015</v>
      </c>
      <c r="AY190">
        <v>2.2429212164944952</v>
      </c>
      <c r="AZ190">
        <v>3.1829019946390003</v>
      </c>
      <c r="BA190">
        <v>7.6814849488904331</v>
      </c>
      <c r="BB190">
        <v>-0.13227821204401913</v>
      </c>
      <c r="BC190">
        <v>1.4095056634324037</v>
      </c>
      <c r="BD190">
        <v>-0.49892476849179845</v>
      </c>
      <c r="BE190">
        <v>7.0478904016856898</v>
      </c>
      <c r="BF190" s="5">
        <v>3.0913448356101108</v>
      </c>
      <c r="BG190">
        <v>5</v>
      </c>
      <c r="BH190" t="s">
        <v>59</v>
      </c>
      <c r="BI190">
        <f t="shared" si="51"/>
        <v>8.5889688278722041</v>
      </c>
    </row>
    <row r="191" spans="1:61">
      <c r="A191" t="s">
        <v>60</v>
      </c>
      <c r="B191">
        <v>2.2677571015527445</v>
      </c>
      <c r="C191">
        <v>-0.52373203500266108</v>
      </c>
      <c r="D191">
        <v>1.9873712136686446</v>
      </c>
      <c r="E191">
        <v>0.58159106524265702</v>
      </c>
      <c r="F191">
        <v>1.0153461651336191</v>
      </c>
      <c r="O191" s="5">
        <v>5.6902590832779385</v>
      </c>
      <c r="P191">
        <v>-1.6852729619278368</v>
      </c>
      <c r="Q191">
        <v>0.30754935829369218</v>
      </c>
      <c r="R191">
        <v>-2.2139188087463766</v>
      </c>
      <c r="S191" s="5">
        <v>-1.3657726363910987</v>
      </c>
      <c r="AO191" s="5">
        <v>6.5983959976450244</v>
      </c>
      <c r="AP191">
        <v>7.7055543965644215</v>
      </c>
      <c r="AQ191">
        <v>-1.4042414924402353</v>
      </c>
      <c r="AR191">
        <v>4.1208624299780752</v>
      </c>
      <c r="AS191">
        <v>6.7175206277054871</v>
      </c>
      <c r="AT191" s="14">
        <v>11.723644217975435</v>
      </c>
      <c r="AU191">
        <v>5.1030764587004782</v>
      </c>
      <c r="AV191">
        <v>0</v>
      </c>
      <c r="AW191">
        <v>2.7836584556507411</v>
      </c>
      <c r="AX191">
        <v>8.2810539644441921</v>
      </c>
      <c r="AY191">
        <v>2.3843541571906619</v>
      </c>
      <c r="AZ191">
        <v>5.4966322026289918</v>
      </c>
      <c r="BA191">
        <v>5.1945748726894454</v>
      </c>
      <c r="BB191">
        <v>2.9921917074805773</v>
      </c>
      <c r="BC191">
        <v>1.8028866958011447</v>
      </c>
      <c r="BD191">
        <v>-0.56655094923015481</v>
      </c>
      <c r="BE191">
        <v>9.5299534962304673</v>
      </c>
      <c r="BF191" s="5">
        <v>5.0079558247715665</v>
      </c>
      <c r="BG191">
        <v>6</v>
      </c>
      <c r="BH191" t="s">
        <v>60</v>
      </c>
      <c r="BI191">
        <f t="shared" si="51"/>
        <v>11.723644217975435</v>
      </c>
    </row>
    <row r="192" spans="1:61">
      <c r="A192" t="s">
        <v>153</v>
      </c>
      <c r="B192">
        <v>1.5488054403522116</v>
      </c>
      <c r="C192">
        <v>1.3437165342492519</v>
      </c>
      <c r="D192">
        <v>2.0840541375768487</v>
      </c>
      <c r="E192">
        <v>1.0676970302215949</v>
      </c>
      <c r="F192">
        <v>-0.20306923302672386</v>
      </c>
      <c r="H192" t="s">
        <v>397</v>
      </c>
      <c r="O192" s="5">
        <v>1.8300329941972984</v>
      </c>
      <c r="P192">
        <v>0.94721958353734326</v>
      </c>
      <c r="Q192">
        <v>2.4885226683194901</v>
      </c>
      <c r="R192">
        <v>-0.64383506519240885</v>
      </c>
      <c r="S192" s="5">
        <v>-3.0748864980932318</v>
      </c>
      <c r="AO192" s="5">
        <v>7.3147459535415615</v>
      </c>
      <c r="AP192">
        <v>6.2241886777988675</v>
      </c>
      <c r="AQ192">
        <v>5.1589647941591856</v>
      </c>
      <c r="AR192">
        <v>3.4911711152077367</v>
      </c>
      <c r="AS192">
        <v>5.9934342439444901</v>
      </c>
      <c r="AT192">
        <v>5.1030764587004747</v>
      </c>
      <c r="AU192" s="14">
        <v>9.2303696925192131</v>
      </c>
      <c r="AV192">
        <v>0</v>
      </c>
      <c r="AW192">
        <v>6.1836007832692683</v>
      </c>
      <c r="AX192">
        <v>4.0211231077589815</v>
      </c>
      <c r="AY192">
        <v>1.9198703981765788</v>
      </c>
      <c r="AZ192">
        <v>6.5341965547689318</v>
      </c>
      <c r="BA192">
        <v>10.194656978117196</v>
      </c>
      <c r="BB192">
        <v>1.7838386601738905</v>
      </c>
      <c r="BC192">
        <v>-1.5110172030681481</v>
      </c>
      <c r="BD192">
        <v>1.3482881961551265</v>
      </c>
      <c r="BE192">
        <v>6.4013159429535289</v>
      </c>
      <c r="BF192" s="5">
        <v>7.1320459522602242</v>
      </c>
      <c r="BG192">
        <v>7</v>
      </c>
      <c r="BH192" t="s">
        <v>153</v>
      </c>
      <c r="BI192">
        <f t="shared" si="51"/>
        <v>9.2303696925192131</v>
      </c>
    </row>
    <row r="193" spans="1:61">
      <c r="A193" t="s">
        <v>62</v>
      </c>
      <c r="B193">
        <v>0</v>
      </c>
      <c r="C193">
        <v>0</v>
      </c>
      <c r="D193">
        <v>0</v>
      </c>
      <c r="E193">
        <v>0</v>
      </c>
      <c r="F193">
        <v>0</v>
      </c>
      <c r="O193" s="5">
        <v>0</v>
      </c>
      <c r="P193">
        <v>0</v>
      </c>
      <c r="Q193">
        <v>0</v>
      </c>
      <c r="R193">
        <v>0</v>
      </c>
      <c r="S193" s="5">
        <v>0</v>
      </c>
      <c r="AO193" s="5">
        <v>0</v>
      </c>
      <c r="AP193">
        <v>0</v>
      </c>
      <c r="AQ193">
        <v>0</v>
      </c>
      <c r="AR193">
        <v>0</v>
      </c>
      <c r="AS193">
        <v>0</v>
      </c>
      <c r="AT193">
        <v>0</v>
      </c>
      <c r="AU193">
        <v>0</v>
      </c>
      <c r="AV193" s="14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 s="5">
        <v>0</v>
      </c>
      <c r="BG193">
        <v>8</v>
      </c>
      <c r="BH193" t="s">
        <v>62</v>
      </c>
      <c r="BI193">
        <f t="shared" si="51"/>
        <v>0</v>
      </c>
    </row>
    <row r="194" spans="1:61">
      <c r="A194" t="s">
        <v>63</v>
      </c>
      <c r="B194">
        <v>0.13002317277030961</v>
      </c>
      <c r="C194">
        <v>0.27509157394079153</v>
      </c>
      <c r="D194">
        <v>1.3857885760175952</v>
      </c>
      <c r="E194">
        <v>-0.56423013792198118</v>
      </c>
      <c r="F194">
        <v>-0.60920769908017158</v>
      </c>
      <c r="O194" s="5">
        <v>0.64173054734834711</v>
      </c>
      <c r="P194">
        <v>0.99366462604456496</v>
      </c>
      <c r="Q194">
        <v>2.574042447813202</v>
      </c>
      <c r="R194">
        <v>-1.8271059233588065</v>
      </c>
      <c r="S194" s="5">
        <v>-2.1708516884494946</v>
      </c>
      <c r="AO194" s="5">
        <v>5.454618655594591</v>
      </c>
      <c r="AP194">
        <v>2.2057903317362162</v>
      </c>
      <c r="AQ194">
        <v>4.3090737987241869</v>
      </c>
      <c r="AR194">
        <v>5.4773587577697294</v>
      </c>
      <c r="AS194">
        <v>6.0556253530098783</v>
      </c>
      <c r="AT194">
        <v>2.7836584556507447</v>
      </c>
      <c r="AU194">
        <v>6.1836007832692728</v>
      </c>
      <c r="AV194">
        <v>0</v>
      </c>
      <c r="AW194" s="14">
        <v>6.277275015441079</v>
      </c>
      <c r="AX194">
        <v>5.2493381122431177</v>
      </c>
      <c r="AY194">
        <v>1.4322466947010237</v>
      </c>
      <c r="AZ194">
        <v>4.348227062583419</v>
      </c>
      <c r="BA194">
        <v>10.188689490062103</v>
      </c>
      <c r="BB194">
        <v>0.82706953654062776</v>
      </c>
      <c r="BC194">
        <v>0.93032388758174256</v>
      </c>
      <c r="BD194">
        <v>1.3654013039662751</v>
      </c>
      <c r="BE194">
        <v>4.5943573769012405</v>
      </c>
      <c r="BF194" s="5">
        <v>3.3602050208733734</v>
      </c>
      <c r="BG194">
        <v>9</v>
      </c>
      <c r="BH194" t="s">
        <v>63</v>
      </c>
      <c r="BI194">
        <f t="shared" si="51"/>
        <v>6.277275015441079</v>
      </c>
    </row>
    <row r="195" spans="1:61">
      <c r="A195" t="s">
        <v>64</v>
      </c>
      <c r="B195">
        <v>1.0401853821624731</v>
      </c>
      <c r="C195">
        <v>-0.32270357712285191</v>
      </c>
      <c r="D195">
        <v>1.9229159310631747</v>
      </c>
      <c r="E195">
        <v>-1.1805430578059917</v>
      </c>
      <c r="F195">
        <v>1.0153461651336191</v>
      </c>
      <c r="O195" s="5">
        <v>5.717803645025576</v>
      </c>
      <c r="P195">
        <v>1.3260553850153405</v>
      </c>
      <c r="Q195">
        <v>0.13149663241901771</v>
      </c>
      <c r="R195">
        <v>-6.5379268841895959</v>
      </c>
      <c r="S195" s="5">
        <v>-0.44316997285026938</v>
      </c>
      <c r="AO195" s="5">
        <v>4.6433343393157909</v>
      </c>
      <c r="AP195">
        <v>5.4478263263544697</v>
      </c>
      <c r="AQ195">
        <v>1.5657656378840195</v>
      </c>
      <c r="AR195">
        <v>9.4181070874378907</v>
      </c>
      <c r="AS195">
        <v>7.3885485206910069</v>
      </c>
      <c r="AT195">
        <v>8.2810539644441956</v>
      </c>
      <c r="AU195">
        <v>4.0211231077589868</v>
      </c>
      <c r="AV195">
        <v>0</v>
      </c>
      <c r="AW195">
        <v>5.2493381122431177</v>
      </c>
      <c r="AX195" s="14">
        <v>13.040843185920421</v>
      </c>
      <c r="AY195">
        <v>1.9478740107499786</v>
      </c>
      <c r="AZ195">
        <v>10.070720004440817</v>
      </c>
      <c r="BA195">
        <v>10.245328999410175</v>
      </c>
      <c r="BB195">
        <v>0.85880662320778445</v>
      </c>
      <c r="BC195">
        <v>6.836496050636014</v>
      </c>
      <c r="BD195">
        <v>1.9619998082769756</v>
      </c>
      <c r="BE195">
        <v>8.8334402172558875</v>
      </c>
      <c r="BF195" s="5">
        <v>4.466763405445402</v>
      </c>
      <c r="BG195">
        <v>10</v>
      </c>
      <c r="BH195" t="s">
        <v>64</v>
      </c>
      <c r="BI195">
        <f t="shared" si="51"/>
        <v>13.040843185920421</v>
      </c>
    </row>
    <row r="196" spans="1:61">
      <c r="A196" t="s">
        <v>65</v>
      </c>
      <c r="B196">
        <v>0.48567479240674349</v>
      </c>
      <c r="C196">
        <v>1.5870667727353238E-2</v>
      </c>
      <c r="D196">
        <v>0.69289428800879715</v>
      </c>
      <c r="E196">
        <v>0.13020695490507261</v>
      </c>
      <c r="F196">
        <v>0.20306923302672386</v>
      </c>
      <c r="O196" s="5">
        <v>0.5414562935854963</v>
      </c>
      <c r="P196">
        <v>-0.31100459645426676</v>
      </c>
      <c r="Q196">
        <v>0.7764751504597216</v>
      </c>
      <c r="R196">
        <v>-0.19338198044705754</v>
      </c>
      <c r="S196" s="5">
        <v>-0.43048904218067302</v>
      </c>
      <c r="AO196" s="5">
        <v>2.1747187513699555</v>
      </c>
      <c r="AP196">
        <v>1.5767017345687697</v>
      </c>
      <c r="AQ196">
        <v>0.80712563958883088</v>
      </c>
      <c r="AR196">
        <v>1.5843966325274912</v>
      </c>
      <c r="AS196">
        <v>2.2429212164944952</v>
      </c>
      <c r="AT196">
        <v>2.3843541571906615</v>
      </c>
      <c r="AU196">
        <v>1.9198703981765799</v>
      </c>
      <c r="AV196">
        <v>0</v>
      </c>
      <c r="AW196">
        <v>1.4322466947010231</v>
      </c>
      <c r="AX196">
        <v>1.9478740107499775</v>
      </c>
      <c r="AY196" s="14">
        <v>0.68345226047720586</v>
      </c>
      <c r="AZ196">
        <v>1.3049550779713748</v>
      </c>
      <c r="BA196">
        <v>1.8036103688334535</v>
      </c>
      <c r="BB196">
        <v>0.10153374867432352</v>
      </c>
      <c r="BC196">
        <v>0.14228267075539391</v>
      </c>
      <c r="BD196">
        <v>-0.17507437204652379</v>
      </c>
      <c r="BE196">
        <v>2.2793822054794872</v>
      </c>
      <c r="BF196" s="5">
        <v>1.4346671705545471</v>
      </c>
      <c r="BG196">
        <v>11</v>
      </c>
      <c r="BH196" t="s">
        <v>65</v>
      </c>
      <c r="BI196">
        <f t="shared" si="51"/>
        <v>0.68345226047720586</v>
      </c>
    </row>
    <row r="197" spans="1:61">
      <c r="A197" t="s">
        <v>66</v>
      </c>
      <c r="B197">
        <v>2.3633623756485598</v>
      </c>
      <c r="C197">
        <v>2.5234361686491851</v>
      </c>
      <c r="D197">
        <v>2.1861083350355091</v>
      </c>
      <c r="E197">
        <v>0.97221192995787487</v>
      </c>
      <c r="F197">
        <v>1.6245538642137904</v>
      </c>
      <c r="O197" s="5">
        <v>7.0818080974851831</v>
      </c>
      <c r="P197">
        <v>4.630185352570785</v>
      </c>
      <c r="Q197">
        <v>-1.6381398269566998</v>
      </c>
      <c r="R197">
        <v>-6.9410887615376033</v>
      </c>
      <c r="S197" s="5">
        <v>-0.8329620885500435</v>
      </c>
      <c r="AO197" s="5">
        <v>2.8932255225876249</v>
      </c>
      <c r="AP197">
        <v>9.7312390784580121</v>
      </c>
      <c r="AQ197">
        <v>5.0824168925191362</v>
      </c>
      <c r="AR197">
        <v>6.1444715435585051</v>
      </c>
      <c r="AS197">
        <v>3.1829019946390034</v>
      </c>
      <c r="AT197">
        <v>5.4966322026289998</v>
      </c>
      <c r="AU197">
        <v>6.5341965547689353</v>
      </c>
      <c r="AV197">
        <v>0</v>
      </c>
      <c r="AW197">
        <v>4.3482270625834163</v>
      </c>
      <c r="AX197">
        <v>10.070720004440817</v>
      </c>
      <c r="AY197">
        <v>1.304955077971375</v>
      </c>
      <c r="AZ197" s="14">
        <v>16.738303785161971</v>
      </c>
      <c r="BA197">
        <v>10.847694553149349</v>
      </c>
      <c r="BB197">
        <v>0.63437305753045936</v>
      </c>
      <c r="BC197">
        <v>4.9924581082473463</v>
      </c>
      <c r="BD197">
        <v>4.5135838999785625</v>
      </c>
      <c r="BE197">
        <v>7.6527614963205073</v>
      </c>
      <c r="BF197" s="5">
        <v>10.218298042246072</v>
      </c>
      <c r="BG197">
        <v>12</v>
      </c>
      <c r="BH197" t="s">
        <v>66</v>
      </c>
      <c r="BI197">
        <f t="shared" si="51"/>
        <v>16.738303785161971</v>
      </c>
    </row>
    <row r="198" spans="1:61">
      <c r="A198" t="s">
        <v>94</v>
      </c>
      <c r="B198">
        <v>-0.15296843855330433</v>
      </c>
      <c r="C198">
        <v>0.31212313197128294</v>
      </c>
      <c r="D198">
        <v>0.95071541843067608</v>
      </c>
      <c r="E198">
        <v>-1.4669983585971513</v>
      </c>
      <c r="F198">
        <v>-2.2337615632939625</v>
      </c>
      <c r="O198" s="5">
        <v>6.7245490917297026</v>
      </c>
      <c r="P198">
        <v>3.58957253566121</v>
      </c>
      <c r="Q198">
        <v>0.72869464152851582</v>
      </c>
      <c r="R198">
        <v>-7.1680028437835634</v>
      </c>
      <c r="S198" s="5">
        <v>-5.3719957663514908</v>
      </c>
      <c r="AO198" s="5">
        <v>7.1439677142042557</v>
      </c>
      <c r="AP198">
        <v>5.6802700018018237</v>
      </c>
      <c r="AQ198">
        <v>3.5237159266165241</v>
      </c>
      <c r="AR198">
        <v>7.323039012310133</v>
      </c>
      <c r="AS198">
        <v>7.6814849488904331</v>
      </c>
      <c r="AT198">
        <v>5.1945748726894472</v>
      </c>
      <c r="AU198">
        <v>10.194656978117196</v>
      </c>
      <c r="AV198">
        <v>0</v>
      </c>
      <c r="AW198">
        <v>10.188689490062103</v>
      </c>
      <c r="AX198">
        <v>10.245328999410175</v>
      </c>
      <c r="AY198">
        <v>1.8036103688334537</v>
      </c>
      <c r="AZ198">
        <v>10.847694553149349</v>
      </c>
      <c r="BA198" s="14">
        <v>23.29973214606477</v>
      </c>
      <c r="BB198">
        <v>7.2988017244626109</v>
      </c>
      <c r="BC198">
        <v>3.4580395858760835</v>
      </c>
      <c r="BD198">
        <v>5.3269274681466268</v>
      </c>
      <c r="BE198">
        <v>8.2049098192033316</v>
      </c>
      <c r="BF198" s="5">
        <v>6.1910961693601996</v>
      </c>
      <c r="BG198">
        <v>13</v>
      </c>
      <c r="BH198" t="s">
        <v>94</v>
      </c>
      <c r="BI198">
        <f t="shared" si="51"/>
        <v>23.29973214606477</v>
      </c>
    </row>
    <row r="199" spans="1:61">
      <c r="A199" t="s">
        <v>96</v>
      </c>
      <c r="B199">
        <v>-0.26769476746828325</v>
      </c>
      <c r="C199">
        <v>-0.83585516697394424</v>
      </c>
      <c r="D199">
        <v>-1.1387099926966293</v>
      </c>
      <c r="E199">
        <v>-0.43402318301690901</v>
      </c>
      <c r="F199">
        <v>-1.827623097240515</v>
      </c>
      <c r="O199" s="5">
        <v>5.1996971232361657</v>
      </c>
      <c r="P199">
        <v>0.10526102213530575</v>
      </c>
      <c r="Q199">
        <v>-2.1813452661918866</v>
      </c>
      <c r="R199">
        <v>-2.3198327037599773</v>
      </c>
      <c r="S199" s="5">
        <v>-3.0137436304424292</v>
      </c>
      <c r="AO199" s="5">
        <v>0.96145696193256813</v>
      </c>
      <c r="AP199">
        <v>2.2573320977345821</v>
      </c>
      <c r="AQ199">
        <v>-4.512292647140292</v>
      </c>
      <c r="AR199">
        <v>-2.2666580705300761</v>
      </c>
      <c r="AS199">
        <v>-0.1322782120440219</v>
      </c>
      <c r="AT199">
        <v>2.9921917074805742</v>
      </c>
      <c r="AU199">
        <v>1.7838386601738883</v>
      </c>
      <c r="AV199">
        <v>0</v>
      </c>
      <c r="AW199">
        <v>0.82706953654062865</v>
      </c>
      <c r="AX199">
        <v>0.85880662320778489</v>
      </c>
      <c r="AY199">
        <v>0.10153374867432363</v>
      </c>
      <c r="AZ199">
        <v>0.63437305753045603</v>
      </c>
      <c r="BA199">
        <v>7.2988017244626127</v>
      </c>
      <c r="BB199" s="14">
        <v>7.518853612901923</v>
      </c>
      <c r="BC199">
        <v>-0.1632391201342811</v>
      </c>
      <c r="BD199">
        <v>1.7782793653378626</v>
      </c>
      <c r="BE199">
        <v>2.035296433116212</v>
      </c>
      <c r="BF199" s="5">
        <v>0.2140987875914151</v>
      </c>
      <c r="BG199">
        <v>14</v>
      </c>
      <c r="BH199" t="s">
        <v>96</v>
      </c>
      <c r="BI199">
        <f t="shared" si="51"/>
        <v>7.518853612901923</v>
      </c>
    </row>
    <row r="200" spans="1:61">
      <c r="A200" t="s">
        <v>98</v>
      </c>
      <c r="B200">
        <v>-0.22562844686612404</v>
      </c>
      <c r="C200">
        <v>-0.48670047697217012</v>
      </c>
      <c r="D200">
        <v>0.13965311231185051</v>
      </c>
      <c r="E200">
        <v>-1.3801937219937699</v>
      </c>
      <c r="F200">
        <v>0.60920769908017147</v>
      </c>
      <c r="O200" s="5">
        <v>3.2024337115769268</v>
      </c>
      <c r="P200">
        <v>1.4623852881907959</v>
      </c>
      <c r="Q200">
        <v>-1.4553989037318169</v>
      </c>
      <c r="R200">
        <v>-4.8674145135983418</v>
      </c>
      <c r="S200" s="5">
        <v>1.0141424078260177</v>
      </c>
      <c r="AO200" s="5">
        <v>-1.0530810909464501</v>
      </c>
      <c r="AP200">
        <v>0.64085355419331713</v>
      </c>
      <c r="AQ200">
        <v>-0.64213939874183668</v>
      </c>
      <c r="AR200">
        <v>4.7367083025498644</v>
      </c>
      <c r="AS200">
        <v>1.4095056634324039</v>
      </c>
      <c r="AT200">
        <v>1.8028866958011482</v>
      </c>
      <c r="AU200">
        <v>-1.5110172030681466</v>
      </c>
      <c r="AV200">
        <v>0</v>
      </c>
      <c r="AW200">
        <v>0.93032388758174323</v>
      </c>
      <c r="AX200">
        <v>6.8364960506360122</v>
      </c>
      <c r="AY200">
        <v>0.14228267075539464</v>
      </c>
      <c r="AZ200">
        <v>4.9924581082473498</v>
      </c>
      <c r="BA200">
        <v>3.4580395858760826</v>
      </c>
      <c r="BB200">
        <v>-0.16323912013428243</v>
      </c>
      <c r="BC200" s="14">
        <v>5.6982435684453359</v>
      </c>
      <c r="BD200">
        <v>1.6070278937056734</v>
      </c>
      <c r="BE200">
        <v>2.3010178841563813</v>
      </c>
      <c r="BF200" s="5">
        <v>4.8997735941098464E-2</v>
      </c>
      <c r="BG200">
        <v>15</v>
      </c>
      <c r="BH200" t="s">
        <v>98</v>
      </c>
      <c r="BI200">
        <f t="shared" si="51"/>
        <v>5.6982435684453359</v>
      </c>
    </row>
    <row r="201" spans="1:61">
      <c r="A201" t="s">
        <v>100</v>
      </c>
      <c r="B201">
        <v>-8.7956852168149524E-2</v>
      </c>
      <c r="C201">
        <v>0.62953648651835015</v>
      </c>
      <c r="D201">
        <v>-0.19336584781640909</v>
      </c>
      <c r="E201">
        <v>-0.22569205516879265</v>
      </c>
      <c r="F201">
        <v>-0.40613846605344772</v>
      </c>
      <c r="O201" s="5">
        <v>2.4935942401576234</v>
      </c>
      <c r="P201">
        <v>2.2169081944264635</v>
      </c>
      <c r="Q201">
        <v>-1.2502722953858108</v>
      </c>
      <c r="R201">
        <v>-2.8734295366118205</v>
      </c>
      <c r="S201" s="5">
        <v>-0.89076521143268483</v>
      </c>
      <c r="AO201" s="5">
        <v>-0.51096567431813322</v>
      </c>
      <c r="AP201">
        <v>1.5622442755022401</v>
      </c>
      <c r="AQ201">
        <v>0.80612268153747035</v>
      </c>
      <c r="AR201">
        <v>0.82808823826911226</v>
      </c>
      <c r="AS201">
        <v>-0.49892476849179823</v>
      </c>
      <c r="AT201">
        <v>-0.56655094923015503</v>
      </c>
      <c r="AU201">
        <v>1.3482881961551261</v>
      </c>
      <c r="AV201">
        <v>0</v>
      </c>
      <c r="AW201">
        <v>1.3654013039662753</v>
      </c>
      <c r="AX201">
        <v>1.9619998082769763</v>
      </c>
      <c r="AY201">
        <v>-0.17507437204652362</v>
      </c>
      <c r="AZ201">
        <v>4.5135838999785634</v>
      </c>
      <c r="BA201">
        <v>5.3269274681466268</v>
      </c>
      <c r="BB201">
        <v>1.7782793653378619</v>
      </c>
      <c r="BC201">
        <v>1.6070278937056743</v>
      </c>
      <c r="BD201" s="14">
        <v>2.4283400921884062</v>
      </c>
      <c r="BE201">
        <v>0.67050547744030931</v>
      </c>
      <c r="BF201" s="5">
        <v>1.916427423088823</v>
      </c>
      <c r="BG201">
        <v>16</v>
      </c>
      <c r="BH201" t="s">
        <v>100</v>
      </c>
      <c r="BI201">
        <f t="shared" si="51"/>
        <v>2.4283400921884062</v>
      </c>
    </row>
    <row r="202" spans="1:61">
      <c r="A202" t="s">
        <v>102</v>
      </c>
      <c r="B202">
        <v>1.9388749586631391</v>
      </c>
      <c r="C202">
        <v>0.15341645469774923</v>
      </c>
      <c r="D202">
        <v>2.1861083350355091</v>
      </c>
      <c r="E202">
        <v>0.36457947373420274</v>
      </c>
      <c r="F202">
        <v>0.81227693210689522</v>
      </c>
      <c r="O202" s="5">
        <v>4.8780849730472955</v>
      </c>
      <c r="P202">
        <v>-0.11301494576106713</v>
      </c>
      <c r="Q202">
        <v>0.9230191205516034</v>
      </c>
      <c r="R202">
        <v>-3.0496535348584746</v>
      </c>
      <c r="S202" s="5">
        <v>-1.6273053757755711</v>
      </c>
      <c r="AO202" s="5">
        <v>6.662925747913893</v>
      </c>
      <c r="AP202">
        <v>7.2879887382786199</v>
      </c>
      <c r="AQ202">
        <v>1.4655033999747353</v>
      </c>
      <c r="AR202">
        <v>5.656296056565064</v>
      </c>
      <c r="AS202">
        <v>7.0478904016856925</v>
      </c>
      <c r="AT202">
        <v>9.5299534962304726</v>
      </c>
      <c r="AU202">
        <v>6.4013159429535351</v>
      </c>
      <c r="AV202">
        <v>0</v>
      </c>
      <c r="AW202">
        <v>4.5943573769012387</v>
      </c>
      <c r="AX202">
        <v>8.8334402172558839</v>
      </c>
      <c r="AY202">
        <v>2.2793822054794886</v>
      </c>
      <c r="AZ202">
        <v>7.6527614963205082</v>
      </c>
      <c r="BA202">
        <v>8.2049098192033334</v>
      </c>
      <c r="BB202">
        <v>2.035296433116212</v>
      </c>
      <c r="BC202">
        <v>2.3010178841563795</v>
      </c>
      <c r="BD202">
        <v>0.67050547744030831</v>
      </c>
      <c r="BE202" s="14">
        <v>9.0248145419544468</v>
      </c>
      <c r="BF202" s="5">
        <v>6.02132113611236</v>
      </c>
      <c r="BG202">
        <v>17</v>
      </c>
      <c r="BH202" t="s">
        <v>102</v>
      </c>
      <c r="BI202">
        <f t="shared" si="51"/>
        <v>9.0248145419544468</v>
      </c>
    </row>
    <row r="203" spans="1:61">
      <c r="A203" t="s">
        <v>151</v>
      </c>
      <c r="B203">
        <v>2.462791860708208</v>
      </c>
      <c r="C203">
        <v>2.2695054850115315</v>
      </c>
      <c r="D203">
        <v>2.1861083350355091</v>
      </c>
      <c r="E203">
        <v>1.8923410779537209</v>
      </c>
      <c r="F203">
        <v>1.2184153981603429</v>
      </c>
      <c r="H203" s="5"/>
      <c r="I203" s="5"/>
      <c r="J203" s="5"/>
      <c r="K203" s="5"/>
      <c r="L203" s="5"/>
      <c r="M203" s="5"/>
      <c r="N203" s="5"/>
      <c r="O203" s="5">
        <v>3.4929101782654941</v>
      </c>
      <c r="P203" s="5">
        <v>2.0895166944449581</v>
      </c>
      <c r="Q203" s="5">
        <v>0.32233239239715511</v>
      </c>
      <c r="R203" s="5">
        <v>-1.8995881169012694</v>
      </c>
      <c r="S203" s="5">
        <v>-1.3341064303877794</v>
      </c>
      <c r="AO203" s="5">
        <v>4.4600835330373565</v>
      </c>
      <c r="AP203" s="5">
        <v>8.2612359427971018</v>
      </c>
      <c r="AQ203" s="5">
        <v>4.8257945685117116</v>
      </c>
      <c r="AR203" s="5">
        <v>2.6156368692775525</v>
      </c>
      <c r="AS203" s="5">
        <v>3.0913448356101108</v>
      </c>
      <c r="AT203" s="5">
        <v>5.0079558247715612</v>
      </c>
      <c r="AU203" s="5">
        <v>7.1320459522602286</v>
      </c>
      <c r="AV203" s="5">
        <v>0</v>
      </c>
      <c r="AW203" s="5">
        <v>3.3602050208733694</v>
      </c>
      <c r="AX203" s="5">
        <v>4.4667634054453931</v>
      </c>
      <c r="AY203" s="5">
        <v>1.4346671705545453</v>
      </c>
      <c r="AZ203" s="5">
        <v>10.218298042246063</v>
      </c>
      <c r="BA203" s="5">
        <v>6.1910961693601987</v>
      </c>
      <c r="BB203" s="5">
        <v>0.21409878759141909</v>
      </c>
      <c r="BC203" s="5">
        <v>4.899773594109369E-2</v>
      </c>
      <c r="BD203" s="5">
        <v>1.9164274230888234</v>
      </c>
      <c r="BE203" s="5">
        <v>6.0213211361123538</v>
      </c>
      <c r="BF203" s="14">
        <v>8.8289694435802399</v>
      </c>
      <c r="BG203">
        <v>18</v>
      </c>
      <c r="BH203" t="s">
        <v>151</v>
      </c>
      <c r="BI203">
        <f t="shared" si="51"/>
        <v>8.8289694435802399</v>
      </c>
    </row>
    <row r="205" spans="1:61">
      <c r="A205" t="s">
        <v>63</v>
      </c>
      <c r="AO205" s="5" t="s">
        <v>405</v>
      </c>
    </row>
    <row r="206" spans="1:61">
      <c r="B206" t="s">
        <v>48</v>
      </c>
      <c r="C206" t="s">
        <v>51</v>
      </c>
      <c r="D206" t="s">
        <v>54</v>
      </c>
      <c r="E206" t="s">
        <v>67</v>
      </c>
      <c r="F206" t="s">
        <v>50</v>
      </c>
      <c r="U206" s="5" t="s">
        <v>80</v>
      </c>
      <c r="V206" t="s">
        <v>82</v>
      </c>
      <c r="W206" t="s">
        <v>57</v>
      </c>
      <c r="X206" t="s">
        <v>58</v>
      </c>
      <c r="Y206" t="s">
        <v>59</v>
      </c>
      <c r="Z206" t="s">
        <v>60</v>
      </c>
      <c r="AA206" t="s">
        <v>153</v>
      </c>
      <c r="AB206" t="s">
        <v>62</v>
      </c>
      <c r="AC206" t="s">
        <v>63</v>
      </c>
      <c r="AD206" t="s">
        <v>64</v>
      </c>
      <c r="AE206" t="s">
        <v>65</v>
      </c>
      <c r="AF206" t="s">
        <v>66</v>
      </c>
      <c r="AG206" t="s">
        <v>94</v>
      </c>
      <c r="AH206" t="s">
        <v>96</v>
      </c>
      <c r="AI206" t="s">
        <v>98</v>
      </c>
      <c r="AJ206" t="s">
        <v>100</v>
      </c>
      <c r="AK206" t="s">
        <v>102</v>
      </c>
      <c r="AL206" s="5" t="s">
        <v>151</v>
      </c>
      <c r="BI206" t="s">
        <v>405</v>
      </c>
    </row>
    <row r="207" spans="1:61">
      <c r="A207" t="s">
        <v>80</v>
      </c>
      <c r="B207">
        <v>1.1319664452944556</v>
      </c>
      <c r="C207">
        <v>-0.15341645469774923</v>
      </c>
      <c r="D207">
        <v>0.69826556155925346</v>
      </c>
      <c r="E207">
        <v>1.024294711919904</v>
      </c>
      <c r="F207">
        <v>0.60920769908017158</v>
      </c>
      <c r="H207" s="5">
        <v>7.48782356435437</v>
      </c>
      <c r="I207" s="5">
        <v>1.3465753778528724</v>
      </c>
      <c r="J207" s="5">
        <v>-3.1501534945213336</v>
      </c>
      <c r="K207" s="5">
        <v>-4.9630961056663043</v>
      </c>
      <c r="L207" s="5">
        <v>-1.4163096703069014</v>
      </c>
      <c r="M207" s="5"/>
      <c r="N207" s="5"/>
      <c r="O207" s="5">
        <f t="array" ref="O207:S224">MMULT(B207:F224,H207:L211)</f>
        <v>0.12323465261409383</v>
      </c>
      <c r="P207" s="5">
        <v>-2.0377305739960643</v>
      </c>
      <c r="Q207" s="5">
        <v>0.64740903741327638</v>
      </c>
      <c r="R207" s="5">
        <v>2.1667426578092988</v>
      </c>
      <c r="S207" s="5">
        <v>-7.7563450304202863E-2</v>
      </c>
      <c r="U207" s="5">
        <v>1.1319664452944556</v>
      </c>
      <c r="V207">
        <v>2.577518189623186</v>
      </c>
      <c r="W207">
        <v>0.61952217614088445</v>
      </c>
      <c r="X207">
        <v>0.16826528240863525</v>
      </c>
      <c r="Y207">
        <v>0.63481901999621493</v>
      </c>
      <c r="Z207">
        <v>2.1377339287824348</v>
      </c>
      <c r="AA207">
        <v>1.418782267581902</v>
      </c>
      <c r="AB207">
        <v>-0.13002317277030961</v>
      </c>
      <c r="AC207">
        <v>0</v>
      </c>
      <c r="AD207">
        <v>0.91016220939216352</v>
      </c>
      <c r="AE207">
        <v>0.35565161963643388</v>
      </c>
      <c r="AF207">
        <v>2.2333392028782502</v>
      </c>
      <c r="AG207">
        <v>-0.28299161132361395</v>
      </c>
      <c r="AH207">
        <v>-0.39771794023859286</v>
      </c>
      <c r="AI207">
        <v>-0.35565161963643366</v>
      </c>
      <c r="AJ207">
        <v>-0.21798002493845914</v>
      </c>
      <c r="AK207">
        <v>1.8088517858928295</v>
      </c>
      <c r="AL207" s="5">
        <v>2.3327686879378984</v>
      </c>
      <c r="AO207" s="14">
        <f t="array" ref="AO207:BF224">MMULT(O207:S224,U207:AL211)</f>
        <v>3.0763131224090761</v>
      </c>
      <c r="AP207" s="5">
        <v>3.0286620942590572</v>
      </c>
      <c r="AQ207" s="5">
        <v>-0.20823035605039822</v>
      </c>
      <c r="AR207" s="5">
        <v>-0.33036741730823294</v>
      </c>
      <c r="AS207" s="5">
        <v>2.1223238849383295</v>
      </c>
      <c r="AT207" s="5">
        <v>4.6373939018407704</v>
      </c>
      <c r="AU207" s="5">
        <v>1.9538015301187812</v>
      </c>
      <c r="AV207" s="5">
        <v>0.82265635984649021</v>
      </c>
      <c r="AW207" s="5">
        <v>0</v>
      </c>
      <c r="AX207" s="5">
        <v>0.21665258691916203</v>
      </c>
      <c r="AY207" s="5">
        <v>1.5651284165154216</v>
      </c>
      <c r="AZ207" s="5">
        <v>-0.63234518014930696</v>
      </c>
      <c r="BA207" s="5">
        <v>-2.2220654160113544</v>
      </c>
      <c r="BB207" s="5">
        <v>0.95704378523843237</v>
      </c>
      <c r="BC207" s="5">
        <v>-1.1607486186817044</v>
      </c>
      <c r="BD207" s="5">
        <v>-1.0537106184379186</v>
      </c>
      <c r="BE207" s="5">
        <v>2.8912247308591392</v>
      </c>
      <c r="BF207" s="5">
        <v>1.9225348720104718</v>
      </c>
      <c r="BG207">
        <v>1</v>
      </c>
      <c r="BH207" t="s">
        <v>80</v>
      </c>
      <c r="BI207">
        <f>INDEX(AO207:BF224,1,BG207)</f>
        <v>3.0763131224090761</v>
      </c>
    </row>
    <row r="208" spans="1:61">
      <c r="A208" t="s">
        <v>82</v>
      </c>
      <c r="B208">
        <v>2.577518189623186</v>
      </c>
      <c r="C208">
        <v>1.2802338633398387</v>
      </c>
      <c r="D208">
        <v>0.50489971374284526</v>
      </c>
      <c r="E208">
        <v>2.3697665792723206</v>
      </c>
      <c r="F208">
        <v>1.8276230972405145</v>
      </c>
      <c r="H208">
        <v>1.3465753778528724</v>
      </c>
      <c r="I208">
        <v>2.4364933112390665</v>
      </c>
      <c r="J208">
        <v>-0.94328622773352067</v>
      </c>
      <c r="K208">
        <v>-2.3345225948670816</v>
      </c>
      <c r="L208">
        <v>-0.22702785271694198</v>
      </c>
      <c r="O208" s="5">
        <v>5.0835616912269437</v>
      </c>
      <c r="P208">
        <v>0.1666438573890312</v>
      </c>
      <c r="Q208">
        <v>-3.4302858809537176</v>
      </c>
      <c r="R208">
        <v>-0.71642028780365941</v>
      </c>
      <c r="S208" s="5">
        <v>0.70400088005046291</v>
      </c>
      <c r="U208" s="5">
        <v>-0.15341645469774923</v>
      </c>
      <c r="V208">
        <v>1.2802338633398387</v>
      </c>
      <c r="W208">
        <v>1.7299027822815174</v>
      </c>
      <c r="X208">
        <v>-0.41263736091118774</v>
      </c>
      <c r="Y208">
        <v>-0.75650182833717716</v>
      </c>
      <c r="Z208">
        <v>-0.79882360894345261</v>
      </c>
      <c r="AA208">
        <v>1.0686249603084603</v>
      </c>
      <c r="AB208">
        <v>-0.27509157394079153</v>
      </c>
      <c r="AC208">
        <v>0</v>
      </c>
      <c r="AD208">
        <v>-0.59779515106364345</v>
      </c>
      <c r="AE208">
        <v>-0.2592209062134383</v>
      </c>
      <c r="AF208">
        <v>2.2483445947083935</v>
      </c>
      <c r="AG208">
        <v>3.7031558030491407E-2</v>
      </c>
      <c r="AH208">
        <v>-1.1109467409147358</v>
      </c>
      <c r="AI208">
        <v>-0.76179205091296165</v>
      </c>
      <c r="AJ208">
        <v>0.35444491257755861</v>
      </c>
      <c r="AK208">
        <v>-0.12167511924304231</v>
      </c>
      <c r="AL208" s="5">
        <v>1.99441391107074</v>
      </c>
      <c r="AO208" s="5">
        <v>3.0286620942590603</v>
      </c>
      <c r="AP208" s="14">
        <v>11.173264891314517</v>
      </c>
      <c r="AQ208">
        <v>1.4474779654222067</v>
      </c>
      <c r="AR208">
        <v>0.41748289194744759</v>
      </c>
      <c r="AS208">
        <v>1.0501179630472572</v>
      </c>
      <c r="AT208">
        <v>8.9933806246185419</v>
      </c>
      <c r="AU208">
        <v>4.1120725782344687</v>
      </c>
      <c r="AV208">
        <v>4.0714846837048668</v>
      </c>
      <c r="AW208">
        <v>0</v>
      </c>
      <c r="AX208">
        <v>4.2699728978162135</v>
      </c>
      <c r="AY208">
        <v>4.2159397235726122</v>
      </c>
      <c r="AZ208">
        <v>9.4544966995794582</v>
      </c>
      <c r="BA208">
        <v>-0.43693480455540779</v>
      </c>
      <c r="BB208">
        <v>5.5017472448988238</v>
      </c>
      <c r="BC208">
        <v>3.7820143503164356</v>
      </c>
      <c r="BD208">
        <v>4.2683276552408334</v>
      </c>
      <c r="BE208">
        <v>6.765116045082241</v>
      </c>
      <c r="BF208" s="5">
        <v>8.9725156056285993</v>
      </c>
      <c r="BG208">
        <v>2</v>
      </c>
      <c r="BH208" t="s">
        <v>82</v>
      </c>
      <c r="BI208">
        <f>INDEX(AO208:BF225,1,BG208)</f>
        <v>11.173264891314517</v>
      </c>
    </row>
    <row r="209" spans="1:61">
      <c r="A209" t="s">
        <v>57</v>
      </c>
      <c r="B209">
        <v>0.61952217614088445</v>
      </c>
      <c r="C209">
        <v>1.7299027822815174</v>
      </c>
      <c r="D209">
        <v>0.58546881699968223</v>
      </c>
      <c r="E209">
        <v>1.3715132583334309</v>
      </c>
      <c r="F209">
        <v>1.4214846311870668</v>
      </c>
      <c r="H209">
        <v>-3.1501534945213336</v>
      </c>
      <c r="I209">
        <v>-0.94328622773352089</v>
      </c>
      <c r="J209">
        <v>3.0502761853737885</v>
      </c>
      <c r="K209">
        <v>2.0752440069132065</v>
      </c>
      <c r="L209">
        <v>-0.3069606869438114</v>
      </c>
      <c r="O209" s="5">
        <v>-3.6962139386047741</v>
      </c>
      <c r="P209">
        <v>0.97231990047697492</v>
      </c>
      <c r="Q209">
        <v>0.61234294271457657</v>
      </c>
      <c r="R209">
        <v>2.3772512001542019</v>
      </c>
      <c r="S209" s="5">
        <v>2.0721107907278018</v>
      </c>
      <c r="U209" s="5">
        <v>0.69826556155925346</v>
      </c>
      <c r="V209">
        <v>0.50489971374284526</v>
      </c>
      <c r="W209">
        <v>0.58546881699968223</v>
      </c>
      <c r="X209">
        <v>0.53712735504557951</v>
      </c>
      <c r="Y209">
        <v>0.757349570614267</v>
      </c>
      <c r="Z209">
        <v>0.60158263765104936</v>
      </c>
      <c r="AA209">
        <v>0.69826556155925346</v>
      </c>
      <c r="AB209">
        <v>-1.3857885760175952</v>
      </c>
      <c r="AC209">
        <v>0</v>
      </c>
      <c r="AD209">
        <v>0.53712735504557951</v>
      </c>
      <c r="AE209">
        <v>-0.69289428800879804</v>
      </c>
      <c r="AF209">
        <v>0.80031975901791386</v>
      </c>
      <c r="AG209">
        <v>-0.43507315758691911</v>
      </c>
      <c r="AH209">
        <v>-2.5244985687142245</v>
      </c>
      <c r="AI209">
        <v>-1.2461354637057447</v>
      </c>
      <c r="AJ209">
        <v>-1.5791544238340043</v>
      </c>
      <c r="AK209">
        <v>0.80031975901791386</v>
      </c>
      <c r="AL209" s="5">
        <v>0.80031975901791386</v>
      </c>
      <c r="AO209" s="5">
        <v>-0.20823035605039864</v>
      </c>
      <c r="AP209">
        <v>1.4474779654222019</v>
      </c>
      <c r="AQ209" s="14">
        <v>5.9565452791823148</v>
      </c>
      <c r="AR209">
        <v>0.68291094668427066</v>
      </c>
      <c r="AS209">
        <v>-0.852560661211619</v>
      </c>
      <c r="AT209">
        <v>-2.2196987313740868</v>
      </c>
      <c r="AU209">
        <v>0.94356522760680928</v>
      </c>
      <c r="AV209">
        <v>1.968201216716893</v>
      </c>
      <c r="AW209">
        <v>0</v>
      </c>
      <c r="AX209">
        <v>-1.7153712576422055</v>
      </c>
      <c r="AY209">
        <v>1.3430801616046997</v>
      </c>
      <c r="AZ209">
        <v>2.7023910466526102</v>
      </c>
      <c r="BA209">
        <v>-4.6967723467286806</v>
      </c>
      <c r="BB209">
        <v>-3.371160966964025</v>
      </c>
      <c r="BC209">
        <v>0.39573793039331306</v>
      </c>
      <c r="BD209">
        <v>1.4089225942880879</v>
      </c>
      <c r="BE209">
        <v>-1.1606527602096115</v>
      </c>
      <c r="BF209" s="5">
        <v>3.4337907643552308</v>
      </c>
      <c r="BG209">
        <v>3</v>
      </c>
      <c r="BH209" t="s">
        <v>57</v>
      </c>
      <c r="BI209">
        <f t="shared" ref="BI209:BI224" si="52">INDEX(AO209:BF226,1,BG209)</f>
        <v>5.9565452791823148</v>
      </c>
    </row>
    <row r="210" spans="1:61">
      <c r="A210" t="s">
        <v>58</v>
      </c>
      <c r="B210">
        <v>0.16826528240863525</v>
      </c>
      <c r="C210">
        <v>-0.41263736091118774</v>
      </c>
      <c r="D210">
        <v>0.53712735504557951</v>
      </c>
      <c r="E210">
        <v>-0.65971523818570121</v>
      </c>
      <c r="F210">
        <v>1.4214846311870668</v>
      </c>
      <c r="H210">
        <v>-4.9630961056663043</v>
      </c>
      <c r="I210">
        <v>-2.3345225948670816</v>
      </c>
      <c r="J210">
        <v>2.0752440069132061</v>
      </c>
      <c r="K210">
        <v>5.5690985441700311</v>
      </c>
      <c r="L210">
        <v>0.44841377395161464</v>
      </c>
      <c r="O210" s="5">
        <v>0.27322752214238388</v>
      </c>
      <c r="P210">
        <v>-6.8067593907845725E-2</v>
      </c>
      <c r="Q210">
        <v>-0.307849541365456</v>
      </c>
      <c r="R210">
        <v>-1.7937410852621294</v>
      </c>
      <c r="S210" s="5">
        <v>2.3016546736694208</v>
      </c>
      <c r="U210" s="5">
        <v>1.024294711919904</v>
      </c>
      <c r="V210">
        <v>2.3697665792723206</v>
      </c>
      <c r="W210">
        <v>1.3715132583334309</v>
      </c>
      <c r="X210">
        <v>-0.65971523818570121</v>
      </c>
      <c r="Y210">
        <v>3.4721854641352135E-2</v>
      </c>
      <c r="Z210">
        <v>1.1458212031646382</v>
      </c>
      <c r="AA210">
        <v>1.6319271681435761</v>
      </c>
      <c r="AB210">
        <v>0.56423013792198118</v>
      </c>
      <c r="AC210">
        <v>0</v>
      </c>
      <c r="AD210">
        <v>-0.61631291988401049</v>
      </c>
      <c r="AE210">
        <v>0.69443709282705379</v>
      </c>
      <c r="AF210">
        <v>1.536442067879856</v>
      </c>
      <c r="AG210">
        <v>-0.90276822067517015</v>
      </c>
      <c r="AH210">
        <v>0.13020695490507217</v>
      </c>
      <c r="AI210">
        <v>-0.81596358407178871</v>
      </c>
      <c r="AJ210">
        <v>0.33853808275318853</v>
      </c>
      <c r="AK210">
        <v>0.92880961165618392</v>
      </c>
      <c r="AL210" s="5">
        <v>2.456571215875702</v>
      </c>
      <c r="AO210" s="5">
        <v>-0.33036741730823227</v>
      </c>
      <c r="AP210">
        <v>0.41748289194744848</v>
      </c>
      <c r="AQ210">
        <v>0.68291094668427021</v>
      </c>
      <c r="AR210" s="26">
        <v>4.3638326008113353</v>
      </c>
      <c r="AS210">
        <v>1.7990925489882947</v>
      </c>
      <c r="AT210">
        <v>2.1371202319986859</v>
      </c>
      <c r="AU210">
        <v>-1.8925134103901817</v>
      </c>
      <c r="AV210">
        <v>0.79991625767134988</v>
      </c>
      <c r="AW210">
        <v>0</v>
      </c>
      <c r="AX210">
        <v>4.9686852328661217</v>
      </c>
      <c r="AY210">
        <v>0.95206619549781835</v>
      </c>
      <c r="AZ210">
        <v>2.5961607386464394</v>
      </c>
      <c r="BA210">
        <v>-2.0657342200806204</v>
      </c>
      <c r="BB210">
        <v>-2.2938113493993546</v>
      </c>
      <c r="BC210">
        <v>4.6063006726394722</v>
      </c>
      <c r="BD210">
        <v>0.26260319197418652</v>
      </c>
      <c r="BE210">
        <v>1.8618549373351758</v>
      </c>
      <c r="BF210" s="5">
        <v>5.5348106075535419E-2</v>
      </c>
      <c r="BG210">
        <v>4</v>
      </c>
      <c r="BH210" t="s">
        <v>58</v>
      </c>
      <c r="BI210">
        <f t="shared" si="52"/>
        <v>4.3638326008113353</v>
      </c>
    </row>
    <row r="211" spans="1:61">
      <c r="A211" t="s">
        <v>59</v>
      </c>
      <c r="B211">
        <v>0.63481901999621493</v>
      </c>
      <c r="C211">
        <v>-0.75650182833717716</v>
      </c>
      <c r="D211">
        <v>0.757349570614267</v>
      </c>
      <c r="E211">
        <v>3.4721854641352135E-2</v>
      </c>
      <c r="F211">
        <v>0.81227693210689544</v>
      </c>
      <c r="H211">
        <v>-1.4163096703069014</v>
      </c>
      <c r="I211">
        <v>-0.22702785271694204</v>
      </c>
      <c r="J211">
        <v>-0.30696068694381135</v>
      </c>
      <c r="K211">
        <v>0.44841377395161469</v>
      </c>
      <c r="L211">
        <v>2.0450397873559725</v>
      </c>
      <c r="O211" s="5">
        <v>2.6195109781493642E-2</v>
      </c>
      <c r="P211">
        <v>-1.9682458444080579</v>
      </c>
      <c r="Q211">
        <v>0.84666499662899852</v>
      </c>
      <c r="R211">
        <v>0.74469355767476231</v>
      </c>
      <c r="S211" s="5">
        <v>0.71687852668445984</v>
      </c>
      <c r="U211" s="5">
        <v>0.60920769908017158</v>
      </c>
      <c r="V211">
        <v>1.8276230972405145</v>
      </c>
      <c r="W211">
        <v>1.4214846311870668</v>
      </c>
      <c r="X211">
        <v>1.4214846311870668</v>
      </c>
      <c r="Y211">
        <v>0.81227693210689544</v>
      </c>
      <c r="Z211">
        <v>1.6245538642137907</v>
      </c>
      <c r="AA211">
        <v>0.40613846605344772</v>
      </c>
      <c r="AB211">
        <v>0.60920769908017158</v>
      </c>
      <c r="AC211">
        <v>0</v>
      </c>
      <c r="AD211">
        <v>1.6245538642137907</v>
      </c>
      <c r="AE211">
        <v>0.81227693210689544</v>
      </c>
      <c r="AF211">
        <v>2.233761563293962</v>
      </c>
      <c r="AG211">
        <v>-1.6245538642137909</v>
      </c>
      <c r="AH211">
        <v>-1.2184153981603434</v>
      </c>
      <c r="AI211">
        <v>1.2184153981603432</v>
      </c>
      <c r="AJ211">
        <v>0.20306923302672386</v>
      </c>
      <c r="AK211">
        <v>1.4214846311870668</v>
      </c>
      <c r="AL211" s="5">
        <v>1.8276230972405145</v>
      </c>
      <c r="AO211" s="5">
        <v>2.1223238849383304</v>
      </c>
      <c r="AP211">
        <v>1.0501179630472588</v>
      </c>
      <c r="AQ211">
        <v>-0.852560661211619</v>
      </c>
      <c r="AR211">
        <v>1.7990925489882941</v>
      </c>
      <c r="AS211" s="14">
        <v>2.7549931372935283</v>
      </c>
      <c r="AT211">
        <v>4.1555118344859467</v>
      </c>
      <c r="AU211">
        <v>3.1483123106424538E-2</v>
      </c>
      <c r="AV211">
        <v>0.22164966243120188</v>
      </c>
      <c r="AW211">
        <v>0</v>
      </c>
      <c r="AX211">
        <v>2.3608600708790899</v>
      </c>
      <c r="AY211">
        <v>1.032324184224674</v>
      </c>
      <c r="AZ211">
        <v>-0.94367540551321305</v>
      </c>
      <c r="BA211">
        <v>-2.2855548787404669</v>
      </c>
      <c r="BB211">
        <v>-0.73769808615344656</v>
      </c>
      <c r="BC211">
        <v>0.70083143828186234</v>
      </c>
      <c r="BD211">
        <v>-1.6426764100268723</v>
      </c>
      <c r="BE211">
        <v>2.6751826872156546</v>
      </c>
      <c r="BF211" s="5">
        <v>-4.7210522832056734E-2</v>
      </c>
      <c r="BG211">
        <v>5</v>
      </c>
      <c r="BH211" t="s">
        <v>59</v>
      </c>
      <c r="BI211">
        <f t="shared" si="52"/>
        <v>2.7549931372935283</v>
      </c>
    </row>
    <row r="212" spans="1:61">
      <c r="A212" t="s">
        <v>60</v>
      </c>
      <c r="B212">
        <v>2.1377339287824348</v>
      </c>
      <c r="C212">
        <v>-0.79882360894345261</v>
      </c>
      <c r="D212">
        <v>0.60158263765104936</v>
      </c>
      <c r="E212">
        <v>1.1458212031646382</v>
      </c>
      <c r="F212">
        <v>1.6245538642137907</v>
      </c>
      <c r="O212" s="5">
        <v>5.0485285359295897</v>
      </c>
      <c r="P212">
        <v>-2.6789375879724013</v>
      </c>
      <c r="Q212">
        <v>-2.2664930895195092</v>
      </c>
      <c r="R212">
        <v>-0.38681288538757197</v>
      </c>
      <c r="S212" s="5">
        <v>0.80507905205839592</v>
      </c>
      <c r="AO212" s="5">
        <v>4.6373939018407695</v>
      </c>
      <c r="AP212">
        <v>8.9933806246185348</v>
      </c>
      <c r="AQ212">
        <v>-2.2196987313740859</v>
      </c>
      <c r="AR212">
        <v>2.1371202319986855</v>
      </c>
      <c r="AS212">
        <v>4.155511834485945</v>
      </c>
      <c r="AT212" s="14">
        <v>12.433602322115025</v>
      </c>
      <c r="AU212">
        <v>2.4130922352215407</v>
      </c>
      <c r="AV212">
        <v>3.493616559790337</v>
      </c>
      <c r="AW212">
        <v>0</v>
      </c>
      <c r="AX212">
        <v>6.5253324119914122</v>
      </c>
      <c r="AY212">
        <v>4.4457240222799745</v>
      </c>
      <c r="AZ212">
        <v>4.6420216998359081</v>
      </c>
      <c r="BA212">
        <v>-1.5004980575823161</v>
      </c>
      <c r="BB212">
        <v>5.6587387307302865</v>
      </c>
      <c r="BC212">
        <v>4.3661793680097407</v>
      </c>
      <c r="BD212">
        <v>1.5616643065939075</v>
      </c>
      <c r="BE212">
        <v>8.4292126791195638</v>
      </c>
      <c r="BF212" s="5">
        <v>5.1413673636885227</v>
      </c>
      <c r="BG212">
        <v>6</v>
      </c>
      <c r="BH212" t="s">
        <v>60</v>
      </c>
      <c r="BI212">
        <f t="shared" si="52"/>
        <v>12.433602322115025</v>
      </c>
    </row>
    <row r="213" spans="1:61">
      <c r="A213" t="s">
        <v>153</v>
      </c>
      <c r="B213">
        <v>1.418782267581902</v>
      </c>
      <c r="C213">
        <v>1.0686249603084603</v>
      </c>
      <c r="D213">
        <v>0.69826556155925346</v>
      </c>
      <c r="E213">
        <v>1.6319271681435761</v>
      </c>
      <c r="F213">
        <v>0.40613846605344772</v>
      </c>
      <c r="H213" t="s">
        <v>397</v>
      </c>
      <c r="O213" s="5">
        <v>1.1883024468489554</v>
      </c>
      <c r="P213">
        <v>-4.6445042507222242E-2</v>
      </c>
      <c r="Q213">
        <v>-8.5519779493711034E-2</v>
      </c>
      <c r="R213">
        <v>1.1832708581663984</v>
      </c>
      <c r="S213" s="5">
        <v>-0.90403480964373728</v>
      </c>
      <c r="AO213" s="5">
        <v>1.9538015301187868</v>
      </c>
      <c r="AP213">
        <v>4.1120725782344749</v>
      </c>
      <c r="AQ213">
        <v>0.94356522760681272</v>
      </c>
      <c r="AR213">
        <v>-1.8925134103901811</v>
      </c>
      <c r="AS213">
        <v>3.1483123106426314E-2</v>
      </c>
      <c r="AT213">
        <v>2.4130922352215514</v>
      </c>
      <c r="AU213" s="14">
        <v>3.14044314142176</v>
      </c>
      <c r="AV213">
        <v>9.3674232171809813E-2</v>
      </c>
      <c r="AW213">
        <v>0</v>
      </c>
      <c r="AX213">
        <v>-1.1345407723123211</v>
      </c>
      <c r="AY213">
        <v>0.5812979356473672</v>
      </c>
      <c r="AZ213">
        <v>2.2796437243573329</v>
      </c>
      <c r="BA213">
        <v>9.9641720226903319E-2</v>
      </c>
      <c r="BB213">
        <v>1.0504433558050708</v>
      </c>
      <c r="BC213">
        <v>-2.3476668584780827</v>
      </c>
      <c r="BD213">
        <v>7.6561124360660177E-2</v>
      </c>
      <c r="BE213">
        <v>1.9006327982241087</v>
      </c>
      <c r="BF213" s="5">
        <v>3.8655151635586726</v>
      </c>
      <c r="BG213">
        <v>7</v>
      </c>
      <c r="BH213" t="s">
        <v>153</v>
      </c>
      <c r="BI213">
        <f t="shared" si="52"/>
        <v>3.14044314142176</v>
      </c>
    </row>
    <row r="214" spans="1:61">
      <c r="A214" t="s">
        <v>62</v>
      </c>
      <c r="B214">
        <v>-0.13002317277030961</v>
      </c>
      <c r="C214">
        <v>-0.27509157394079153</v>
      </c>
      <c r="D214">
        <v>-1.3857885760175952</v>
      </c>
      <c r="E214">
        <v>0.56423013792198118</v>
      </c>
      <c r="F214">
        <v>0.60920769908017158</v>
      </c>
      <c r="O214" s="5">
        <v>-0.64173054734834711</v>
      </c>
      <c r="P214">
        <v>-0.99366462604456496</v>
      </c>
      <c r="Q214">
        <v>-2.574042447813202</v>
      </c>
      <c r="R214">
        <v>1.8271059233588065</v>
      </c>
      <c r="S214" s="5">
        <v>2.1708516884494946</v>
      </c>
      <c r="AO214" s="5">
        <v>0.82265635984648822</v>
      </c>
      <c r="AP214">
        <v>4.0714846837048633</v>
      </c>
      <c r="AQ214">
        <v>1.9682012167168925</v>
      </c>
      <c r="AR214">
        <v>0.79991625767135011</v>
      </c>
      <c r="AS214">
        <v>0.22164966243120054</v>
      </c>
      <c r="AT214">
        <v>3.4936165597903353</v>
      </c>
      <c r="AU214">
        <v>9.3674232171807925E-2</v>
      </c>
      <c r="AV214" s="14">
        <v>6.277275015441079</v>
      </c>
      <c r="AW214">
        <v>0</v>
      </c>
      <c r="AX214">
        <v>1.0279369031979622</v>
      </c>
      <c r="AY214">
        <v>4.845028320740056</v>
      </c>
      <c r="AZ214">
        <v>1.9290479528576596</v>
      </c>
      <c r="BA214">
        <v>-3.9114144746210227</v>
      </c>
      <c r="BB214">
        <v>5.4502054789004521</v>
      </c>
      <c r="BC214">
        <v>5.3469511278593371</v>
      </c>
      <c r="BD214">
        <v>4.9118737114748052</v>
      </c>
      <c r="BE214">
        <v>1.6829176385398399</v>
      </c>
      <c r="BF214" s="5">
        <v>2.9170699945677057</v>
      </c>
      <c r="BG214">
        <v>8</v>
      </c>
      <c r="BH214" t="s">
        <v>62</v>
      </c>
      <c r="BI214">
        <f t="shared" si="52"/>
        <v>6.277275015441079</v>
      </c>
    </row>
    <row r="215" spans="1:61">
      <c r="A215" t="s">
        <v>63</v>
      </c>
      <c r="B215">
        <v>0</v>
      </c>
      <c r="C215">
        <v>0</v>
      </c>
      <c r="D215">
        <v>0</v>
      </c>
      <c r="E215">
        <v>0</v>
      </c>
      <c r="F215">
        <v>0</v>
      </c>
      <c r="O215" s="5">
        <v>0</v>
      </c>
      <c r="P215">
        <v>0</v>
      </c>
      <c r="Q215">
        <v>0</v>
      </c>
      <c r="R215">
        <v>0</v>
      </c>
      <c r="S215" s="5">
        <v>0</v>
      </c>
      <c r="AO215" s="5">
        <v>0</v>
      </c>
      <c r="AP215">
        <v>0</v>
      </c>
      <c r="AQ215">
        <v>0</v>
      </c>
      <c r="AR215">
        <v>0</v>
      </c>
      <c r="AS215">
        <v>0</v>
      </c>
      <c r="AT215">
        <v>0</v>
      </c>
      <c r="AU215">
        <v>0</v>
      </c>
      <c r="AV215">
        <v>0</v>
      </c>
      <c r="AW215" s="14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 s="5">
        <v>0</v>
      </c>
      <c r="BG215">
        <v>9</v>
      </c>
      <c r="BH215" t="s">
        <v>63</v>
      </c>
      <c r="BI215">
        <f t="shared" si="52"/>
        <v>0</v>
      </c>
    </row>
    <row r="216" spans="1:61">
      <c r="A216" t="s">
        <v>64</v>
      </c>
      <c r="B216">
        <v>0.91016220939216352</v>
      </c>
      <c r="C216">
        <v>-0.59779515106364345</v>
      </c>
      <c r="D216">
        <v>0.53712735504557951</v>
      </c>
      <c r="E216">
        <v>-0.61631291988401049</v>
      </c>
      <c r="F216">
        <v>1.6245538642137907</v>
      </c>
      <c r="O216" s="5">
        <v>5.076073097677229</v>
      </c>
      <c r="P216">
        <v>0.33239075897077547</v>
      </c>
      <c r="Q216">
        <v>-2.4425458153941846</v>
      </c>
      <c r="R216">
        <v>-4.7108209608307883</v>
      </c>
      <c r="S216" s="5">
        <v>1.727681715599225</v>
      </c>
      <c r="AO216" s="5">
        <v>0.21665258691916356</v>
      </c>
      <c r="AP216">
        <v>4.2699728978162144</v>
      </c>
      <c r="AQ216">
        <v>-1.7153712576422047</v>
      </c>
      <c r="AR216">
        <v>4.9686852328661217</v>
      </c>
      <c r="AS216">
        <v>2.3608600708790908</v>
      </c>
      <c r="AT216">
        <v>6.5253324119914122</v>
      </c>
      <c r="AU216">
        <v>-1.1345407723123229</v>
      </c>
      <c r="AV216">
        <v>1.0279369031979628</v>
      </c>
      <c r="AW216">
        <v>0</v>
      </c>
      <c r="AX216" s="14">
        <v>8.8194419768752645</v>
      </c>
      <c r="AY216">
        <v>1.5435642192469181</v>
      </c>
      <c r="AZ216">
        <v>6.750429845055363</v>
      </c>
      <c r="BA216">
        <v>1.0845764125460353</v>
      </c>
      <c r="BB216">
        <v>1.0596739898651197</v>
      </c>
      <c r="BC216">
        <v>6.9341090662522316</v>
      </c>
      <c r="BD216">
        <v>1.6245354075086638</v>
      </c>
      <c r="BE216">
        <v>5.2670197435526074</v>
      </c>
      <c r="BF216" s="5">
        <v>2.1344952877699912</v>
      </c>
      <c r="BG216">
        <v>10</v>
      </c>
      <c r="BH216" t="s">
        <v>64</v>
      </c>
      <c r="BI216">
        <f t="shared" si="52"/>
        <v>8.8194419768752645</v>
      </c>
    </row>
    <row r="217" spans="1:61">
      <c r="A217" t="s">
        <v>65</v>
      </c>
      <c r="B217">
        <v>0.35565161963643388</v>
      </c>
      <c r="C217">
        <v>-0.2592209062134383</v>
      </c>
      <c r="D217">
        <v>-0.69289428800879804</v>
      </c>
      <c r="E217">
        <v>0.69443709282705379</v>
      </c>
      <c r="F217">
        <v>0.81227693210689544</v>
      </c>
      <c r="O217" s="5">
        <v>-0.10027425376285071</v>
      </c>
      <c r="P217">
        <v>-1.3046692224988317</v>
      </c>
      <c r="Q217">
        <v>-1.7975672973534802</v>
      </c>
      <c r="R217">
        <v>1.6337239429117485</v>
      </c>
      <c r="S217" s="5">
        <v>1.7403626462688213</v>
      </c>
      <c r="AO217" s="5">
        <v>1.5651284165154205</v>
      </c>
      <c r="AP217">
        <v>4.2159397235726095</v>
      </c>
      <c r="AQ217">
        <v>1.3430801616046995</v>
      </c>
      <c r="AR217">
        <v>0.95206619549781846</v>
      </c>
      <c r="AS217">
        <v>1.0323241842246729</v>
      </c>
      <c r="AT217">
        <v>4.4457240222799728</v>
      </c>
      <c r="AU217">
        <v>0.58129793564736343</v>
      </c>
      <c r="AV217">
        <v>4.845028320740056</v>
      </c>
      <c r="AW217">
        <v>0</v>
      </c>
      <c r="AX217">
        <v>1.543564219246917</v>
      </c>
      <c r="AY217" s="14">
        <v>4.096233886516238</v>
      </c>
      <c r="AZ217">
        <v>1.8017563361280109</v>
      </c>
      <c r="BA217">
        <v>-3.5400508004885913</v>
      </c>
      <c r="BB217">
        <v>4.1194925328737515</v>
      </c>
      <c r="BC217">
        <v>4.0569871039137073</v>
      </c>
      <c r="BD217">
        <v>3.3045526447272571</v>
      </c>
      <c r="BE217">
        <v>2.5300531493183032</v>
      </c>
      <c r="BF217" s="5">
        <v>2.919490470421227</v>
      </c>
      <c r="BG217">
        <v>11</v>
      </c>
      <c r="BH217" t="s">
        <v>65</v>
      </c>
      <c r="BI217">
        <f t="shared" si="52"/>
        <v>4.096233886516238</v>
      </c>
    </row>
    <row r="218" spans="1:61">
      <c r="A218" t="s">
        <v>66</v>
      </c>
      <c r="B218">
        <v>2.2333392028782502</v>
      </c>
      <c r="C218">
        <v>2.2483445947083935</v>
      </c>
      <c r="D218">
        <v>0.80031975901791386</v>
      </c>
      <c r="E218">
        <v>1.536442067879856</v>
      </c>
      <c r="F218">
        <v>2.233761563293962</v>
      </c>
      <c r="O218" s="5">
        <v>6.4400775501368361</v>
      </c>
      <c r="P218">
        <v>3.6365207265262214</v>
      </c>
      <c r="Q218">
        <v>-4.2121822747699014</v>
      </c>
      <c r="R218">
        <v>-5.1139828381787957</v>
      </c>
      <c r="S218" s="5">
        <v>1.3378895998994516</v>
      </c>
      <c r="AO218" s="5">
        <v>-0.6323451801493013</v>
      </c>
      <c r="AP218">
        <v>9.4544966995794617</v>
      </c>
      <c r="AQ218">
        <v>2.7023910466526164</v>
      </c>
      <c r="AR218">
        <v>2.5961607386464385</v>
      </c>
      <c r="AS218">
        <v>-0.9436754055132115</v>
      </c>
      <c r="AT218">
        <v>4.6420216998359161</v>
      </c>
      <c r="AU218">
        <v>2.2796437243573324</v>
      </c>
      <c r="AV218">
        <v>1.9290479528576627</v>
      </c>
      <c r="AW218">
        <v>0</v>
      </c>
      <c r="AX218">
        <v>6.7504298450553604</v>
      </c>
      <c r="AY218">
        <v>1.8017563361280151</v>
      </c>
      <c r="AZ218" s="14">
        <v>14.319124675436218</v>
      </c>
      <c r="BA218">
        <v>2.5880530159449084</v>
      </c>
      <c r="BB218">
        <v>1.7363514738474928</v>
      </c>
      <c r="BC218">
        <v>5.9911821735232653</v>
      </c>
      <c r="BD218">
        <v>5.0772305488699505</v>
      </c>
      <c r="BE218">
        <v>4.9874520722769349</v>
      </c>
      <c r="BF218" s="5">
        <v>8.7871409742303683</v>
      </c>
      <c r="BG218">
        <v>12</v>
      </c>
      <c r="BH218" t="s">
        <v>66</v>
      </c>
      <c r="BI218">
        <f t="shared" si="52"/>
        <v>14.319124675436218</v>
      </c>
    </row>
    <row r="219" spans="1:61">
      <c r="A219" t="s">
        <v>94</v>
      </c>
      <c r="B219">
        <v>-0.28299161132361395</v>
      </c>
      <c r="C219">
        <v>3.7031558030491407E-2</v>
      </c>
      <c r="D219">
        <v>-0.43507315758691911</v>
      </c>
      <c r="E219">
        <v>-0.90276822067517015</v>
      </c>
      <c r="F219">
        <v>-1.6245538642137909</v>
      </c>
      <c r="O219" s="5">
        <v>6.0828185443813574</v>
      </c>
      <c r="P219">
        <v>2.5959079096166455</v>
      </c>
      <c r="Q219">
        <v>-1.8453478062846855</v>
      </c>
      <c r="R219">
        <v>-5.3408969204247558</v>
      </c>
      <c r="S219" s="5">
        <v>-3.2011440779019962</v>
      </c>
      <c r="AO219" s="5">
        <v>-2.222065416011354</v>
      </c>
      <c r="AP219">
        <v>-0.43693480455540268</v>
      </c>
      <c r="AQ219">
        <v>-4.6967723467286806</v>
      </c>
      <c r="AR219">
        <v>-2.065734220080619</v>
      </c>
      <c r="AS219">
        <v>-2.2855548787404656</v>
      </c>
      <c r="AT219">
        <v>-1.5004980575823144</v>
      </c>
      <c r="AU219">
        <v>9.9641720226907537E-2</v>
      </c>
      <c r="AV219">
        <v>-3.9114144746210227</v>
      </c>
      <c r="AW219">
        <v>0</v>
      </c>
      <c r="AX219">
        <v>1.0845764125460367</v>
      </c>
      <c r="AY219">
        <v>-3.5400508004885918</v>
      </c>
      <c r="AZ219">
        <v>2.5880530159449151</v>
      </c>
      <c r="BA219" s="14">
        <v>9.1996281813816445</v>
      </c>
      <c r="BB219">
        <v>2.5603177133009574</v>
      </c>
      <c r="BC219">
        <v>-1.3836987763266841</v>
      </c>
      <c r="BD219">
        <v>5.0111689559327877E-2</v>
      </c>
      <c r="BE219">
        <v>-0.30086203231892661</v>
      </c>
      <c r="BF219" s="5">
        <v>-1.0805233261341893</v>
      </c>
      <c r="BG219">
        <v>13</v>
      </c>
      <c r="BH219" t="s">
        <v>94</v>
      </c>
      <c r="BI219">
        <f t="shared" si="52"/>
        <v>9.1996281813816445</v>
      </c>
    </row>
    <row r="220" spans="1:61">
      <c r="A220" t="s">
        <v>96</v>
      </c>
      <c r="B220">
        <v>-0.39771794023859286</v>
      </c>
      <c r="C220">
        <v>-1.1109467409147358</v>
      </c>
      <c r="D220">
        <v>-2.5244985687142245</v>
      </c>
      <c r="E220">
        <v>0.13020695490507217</v>
      </c>
      <c r="F220">
        <v>-1.2184153981603434</v>
      </c>
      <c r="O220" s="5">
        <v>4.5579665758878205</v>
      </c>
      <c r="P220">
        <v>-0.8884036039092591</v>
      </c>
      <c r="Q220">
        <v>-4.7553877140050878</v>
      </c>
      <c r="R220">
        <v>-0.49272678040116979</v>
      </c>
      <c r="S220" s="5">
        <v>-0.84289194199293394</v>
      </c>
      <c r="AO220" s="5">
        <v>0.95704378523843137</v>
      </c>
      <c r="AP220">
        <v>5.5017472448988265</v>
      </c>
      <c r="AQ220">
        <v>-3.3711609669640232</v>
      </c>
      <c r="AR220">
        <v>-2.2938113493993528</v>
      </c>
      <c r="AS220">
        <v>-0.73769808615344712</v>
      </c>
      <c r="AT220">
        <v>5.6587387307302883</v>
      </c>
      <c r="AU220">
        <v>1.0504433558050728</v>
      </c>
      <c r="AV220">
        <v>5.4502054789004504</v>
      </c>
      <c r="AW220">
        <v>0</v>
      </c>
      <c r="AX220">
        <v>1.0596739898651224</v>
      </c>
      <c r="AY220">
        <v>4.1194925328737524</v>
      </c>
      <c r="AZ220">
        <v>1.7363514738474961</v>
      </c>
      <c r="BA220">
        <v>2.5603177133009583</v>
      </c>
      <c r="BB220" s="14">
        <v>12.141989555261741</v>
      </c>
      <c r="BC220">
        <v>4.3566424711844247</v>
      </c>
      <c r="BD220">
        <v>5.8630835402720374</v>
      </c>
      <c r="BE220">
        <v>2.891144535115429</v>
      </c>
      <c r="BF220" s="5">
        <v>2.3040992456185005</v>
      </c>
      <c r="BG220">
        <v>14</v>
      </c>
      <c r="BH220" t="s">
        <v>96</v>
      </c>
      <c r="BI220">
        <f t="shared" si="52"/>
        <v>12.141989555261741</v>
      </c>
    </row>
    <row r="221" spans="1:61">
      <c r="A221" t="s">
        <v>98</v>
      </c>
      <c r="B221">
        <v>-0.35565161963643366</v>
      </c>
      <c r="C221">
        <v>-0.76179205091296165</v>
      </c>
      <c r="D221">
        <v>-1.2461354637057447</v>
      </c>
      <c r="E221">
        <v>-0.81596358407178871</v>
      </c>
      <c r="F221">
        <v>1.2184153981603432</v>
      </c>
      <c r="O221" s="5">
        <v>2.5607031642285802</v>
      </c>
      <c r="P221">
        <v>0.46872066214623098</v>
      </c>
      <c r="Q221">
        <v>-4.0294413515450191</v>
      </c>
      <c r="R221">
        <v>-3.0403085902395359</v>
      </c>
      <c r="S221" s="5">
        <v>3.1849940962755126</v>
      </c>
      <c r="AO221" s="5">
        <v>-1.1607486186817053</v>
      </c>
      <c r="AP221">
        <v>3.7820143503164356</v>
      </c>
      <c r="AQ221">
        <v>0.39573793039331218</v>
      </c>
      <c r="AR221">
        <v>4.6063006726394722</v>
      </c>
      <c r="AS221">
        <v>0.70083143828186167</v>
      </c>
      <c r="AT221">
        <v>4.3661793680097407</v>
      </c>
      <c r="AU221">
        <v>-2.3476668584780827</v>
      </c>
      <c r="AV221">
        <v>5.3469511278593362</v>
      </c>
      <c r="AW221">
        <v>0</v>
      </c>
      <c r="AX221">
        <v>6.9341090662522333</v>
      </c>
      <c r="AY221">
        <v>4.0569871039137073</v>
      </c>
      <c r="AZ221">
        <v>5.9911821735232671</v>
      </c>
      <c r="BA221">
        <v>-1.3836987763266833</v>
      </c>
      <c r="BB221">
        <v>4.3566424711844256</v>
      </c>
      <c r="BC221" s="14">
        <v>10.11487080872293</v>
      </c>
      <c r="BD221">
        <v>5.5885777175987359</v>
      </c>
      <c r="BE221">
        <v>3.053611635114478</v>
      </c>
      <c r="BF221" s="5">
        <v>2.0357438429270629</v>
      </c>
      <c r="BG221">
        <v>15</v>
      </c>
      <c r="BH221" t="s">
        <v>98</v>
      </c>
      <c r="BI221">
        <f t="shared" si="52"/>
        <v>10.11487080872293</v>
      </c>
    </row>
    <row r="222" spans="1:61">
      <c r="A222" t="s">
        <v>100</v>
      </c>
      <c r="B222">
        <v>-0.21798002493845914</v>
      </c>
      <c r="C222">
        <v>0.35444491257755861</v>
      </c>
      <c r="D222">
        <v>-1.5791544238340043</v>
      </c>
      <c r="E222">
        <v>0.33853808275318853</v>
      </c>
      <c r="F222">
        <v>0.20306923302672386</v>
      </c>
      <c r="O222" s="5">
        <v>1.8518636928092769</v>
      </c>
      <c r="P222">
        <v>1.2232435683818987</v>
      </c>
      <c r="Q222">
        <v>-3.8243147431990119</v>
      </c>
      <c r="R222">
        <v>-1.0463236132530138</v>
      </c>
      <c r="S222" s="5">
        <v>1.2800864770168097</v>
      </c>
      <c r="AO222" s="5">
        <v>-1.053710618437919</v>
      </c>
      <c r="AP222">
        <v>4.2683276552408316</v>
      </c>
      <c r="AQ222">
        <v>1.408922594288089</v>
      </c>
      <c r="AR222">
        <v>0.26260319197418736</v>
      </c>
      <c r="AS222">
        <v>-1.6426764100268723</v>
      </c>
      <c r="AT222">
        <v>1.5616643065939066</v>
      </c>
      <c r="AU222">
        <v>7.6561124360660315E-2</v>
      </c>
      <c r="AV222">
        <v>4.9118737114748035</v>
      </c>
      <c r="AW222">
        <v>0</v>
      </c>
      <c r="AX222">
        <v>1.6245354075086638</v>
      </c>
      <c r="AY222">
        <v>3.3045526447272562</v>
      </c>
      <c r="AZ222">
        <v>5.0772305488699496</v>
      </c>
      <c r="BA222">
        <v>5.0111689559328099E-2</v>
      </c>
      <c r="BB222">
        <v>5.8630835402720365</v>
      </c>
      <c r="BC222">
        <v>5.588577717598735</v>
      </c>
      <c r="BD222" s="14">
        <v>5.9748124996969345</v>
      </c>
      <c r="BE222">
        <v>0.98802181201387473</v>
      </c>
      <c r="BF222" s="5">
        <v>3.4680961136902573</v>
      </c>
      <c r="BG222">
        <v>16</v>
      </c>
      <c r="BH222" t="s">
        <v>100</v>
      </c>
      <c r="BI222">
        <f t="shared" si="52"/>
        <v>5.9748124996969345</v>
      </c>
    </row>
    <row r="223" spans="1:61">
      <c r="A223" t="s">
        <v>102</v>
      </c>
      <c r="B223">
        <v>1.8088517858928295</v>
      </c>
      <c r="C223">
        <v>-0.12167511924304231</v>
      </c>
      <c r="D223">
        <v>0.80031975901791386</v>
      </c>
      <c r="E223">
        <v>0.92880961165618392</v>
      </c>
      <c r="F223">
        <v>1.4214846311870668</v>
      </c>
      <c r="O223" s="5">
        <v>4.2363544256989485</v>
      </c>
      <c r="P223">
        <v>-1.1066795718056317</v>
      </c>
      <c r="Q223">
        <v>-1.6510233272615988</v>
      </c>
      <c r="R223">
        <v>-1.2225476114996681</v>
      </c>
      <c r="S223" s="5">
        <v>0.54354631267392417</v>
      </c>
      <c r="AO223" s="5">
        <v>2.8912247308591437</v>
      </c>
      <c r="AP223">
        <v>6.7651160450822463</v>
      </c>
      <c r="AQ223">
        <v>-1.1606527602096086</v>
      </c>
      <c r="AR223">
        <v>1.8618549373351765</v>
      </c>
      <c r="AS223">
        <v>2.6751826872156554</v>
      </c>
      <c r="AT223">
        <v>8.4292126791195692</v>
      </c>
      <c r="AU223">
        <v>1.9006327982241049</v>
      </c>
      <c r="AV223">
        <v>1.6829176385398423</v>
      </c>
      <c r="AW223">
        <v>0</v>
      </c>
      <c r="AX223">
        <v>5.26701974355261</v>
      </c>
      <c r="AY223">
        <v>2.5300531493183063</v>
      </c>
      <c r="AZ223">
        <v>4.9874520722769331</v>
      </c>
      <c r="BA223">
        <v>-0.30086203231892972</v>
      </c>
      <c r="BB223">
        <v>2.8911445351154246</v>
      </c>
      <c r="BC223">
        <v>3.0536116351144789</v>
      </c>
      <c r="BD223">
        <v>0.98802181201387518</v>
      </c>
      <c r="BE223" s="14">
        <v>6.1133748035930484</v>
      </c>
      <c r="BF223" s="5">
        <v>4.3440337537788301</v>
      </c>
      <c r="BG223">
        <v>17</v>
      </c>
      <c r="BH223" t="s">
        <v>102</v>
      </c>
      <c r="BI223">
        <f t="shared" si="52"/>
        <v>6.1133748035930484</v>
      </c>
    </row>
    <row r="224" spans="1:61">
      <c r="A224" t="s">
        <v>151</v>
      </c>
      <c r="B224">
        <v>2.3327686879378984</v>
      </c>
      <c r="C224">
        <v>1.99441391107074</v>
      </c>
      <c r="D224">
        <v>0.80031975901791386</v>
      </c>
      <c r="E224">
        <v>2.456571215875702</v>
      </c>
      <c r="F224">
        <v>1.8276230972405145</v>
      </c>
      <c r="H224" s="5"/>
      <c r="I224" s="5"/>
      <c r="J224" s="5"/>
      <c r="K224" s="5"/>
      <c r="L224" s="5"/>
      <c r="M224" s="5"/>
      <c r="N224" s="5"/>
      <c r="O224" s="5">
        <v>2.8511796309171493</v>
      </c>
      <c r="P224" s="5">
        <v>1.0958520684003952</v>
      </c>
      <c r="Q224" s="5">
        <v>-2.251710055416047</v>
      </c>
      <c r="R224" s="5">
        <v>-7.2482193542464657E-2</v>
      </c>
      <c r="S224" s="5">
        <v>0.83674525806171562</v>
      </c>
      <c r="AO224" s="5">
        <v>1.9225348720104762</v>
      </c>
      <c r="AP224" s="5">
        <v>8.9725156056286028</v>
      </c>
      <c r="AQ224" s="5">
        <v>3.4337907643552379</v>
      </c>
      <c r="AR224" s="5">
        <v>5.5348106075534309E-2</v>
      </c>
      <c r="AS224" s="5">
        <v>-4.7210522832057178E-2</v>
      </c>
      <c r="AT224" s="5">
        <v>5.1413673636885298</v>
      </c>
      <c r="AU224" s="5">
        <v>3.8655151635586686</v>
      </c>
      <c r="AV224" s="5">
        <v>2.9170699945677088</v>
      </c>
      <c r="AW224" s="5">
        <v>0</v>
      </c>
      <c r="AX224" s="5">
        <v>2.1344952877699894</v>
      </c>
      <c r="AY224" s="5">
        <v>2.9194904704212314</v>
      </c>
      <c r="AZ224" s="5">
        <v>8.787140974230363</v>
      </c>
      <c r="BA224" s="5">
        <v>-1.0805233261341933</v>
      </c>
      <c r="BB224" s="5">
        <v>2.304099245618497</v>
      </c>
      <c r="BC224" s="5">
        <v>2.0357438429270607</v>
      </c>
      <c r="BD224" s="5">
        <v>3.4680961136902586</v>
      </c>
      <c r="BE224" s="5">
        <v>4.3440337537788274</v>
      </c>
      <c r="BF224" s="14">
        <v>8.3858344172745838</v>
      </c>
      <c r="BG224">
        <v>18</v>
      </c>
      <c r="BH224" t="s">
        <v>151</v>
      </c>
      <c r="BI224">
        <f t="shared" si="52"/>
        <v>8.3858344172745838</v>
      </c>
    </row>
    <row r="226" spans="1:61">
      <c r="A226" t="s">
        <v>64</v>
      </c>
      <c r="AO226" s="5" t="s">
        <v>406</v>
      </c>
    </row>
    <row r="227" spans="1:61">
      <c r="B227" t="s">
        <v>48</v>
      </c>
      <c r="C227" t="s">
        <v>51</v>
      </c>
      <c r="D227" t="s">
        <v>54</v>
      </c>
      <c r="E227" t="s">
        <v>67</v>
      </c>
      <c r="F227" t="s">
        <v>50</v>
      </c>
      <c r="U227" s="5" t="s">
        <v>80</v>
      </c>
      <c r="V227" t="s">
        <v>82</v>
      </c>
      <c r="W227" t="s">
        <v>57</v>
      </c>
      <c r="X227" t="s">
        <v>58</v>
      </c>
      <c r="Y227" t="s">
        <v>59</v>
      </c>
      <c r="Z227" t="s">
        <v>60</v>
      </c>
      <c r="AA227" t="s">
        <v>153</v>
      </c>
      <c r="AB227" t="s">
        <v>62</v>
      </c>
      <c r="AC227" t="s">
        <v>63</v>
      </c>
      <c r="AD227" t="s">
        <v>64</v>
      </c>
      <c r="AE227" t="s">
        <v>65</v>
      </c>
      <c r="AF227" t="s">
        <v>66</v>
      </c>
      <c r="AG227" t="s">
        <v>94</v>
      </c>
      <c r="AH227" t="s">
        <v>96</v>
      </c>
      <c r="AI227" t="s">
        <v>98</v>
      </c>
      <c r="AJ227" t="s">
        <v>100</v>
      </c>
      <c r="AK227" t="s">
        <v>102</v>
      </c>
      <c r="AL227" s="5" t="s">
        <v>151</v>
      </c>
      <c r="BI227" t="s">
        <v>406</v>
      </c>
    </row>
    <row r="228" spans="1:61">
      <c r="A228" t="s">
        <v>80</v>
      </c>
      <c r="B228">
        <v>0.22180423590229204</v>
      </c>
      <c r="C228">
        <v>0.44437869636589422</v>
      </c>
      <c r="D228">
        <v>0.16113820651367394</v>
      </c>
      <c r="E228">
        <v>1.6406076318039144</v>
      </c>
      <c r="F228">
        <v>-1.0153461651336191</v>
      </c>
      <c r="H228" s="5">
        <v>7.48782356435437</v>
      </c>
      <c r="I228" s="5">
        <v>1.3465753778528724</v>
      </c>
      <c r="J228" s="5">
        <v>-3.1501534945213336</v>
      </c>
      <c r="K228" s="5">
        <v>-4.9630961056663043</v>
      </c>
      <c r="L228" s="5">
        <v>-1.4163096703069014</v>
      </c>
      <c r="M228" s="5"/>
      <c r="N228" s="5"/>
      <c r="O228" s="5">
        <f t="array" ref="O228:S245">MMULT(B228:F245,H228:L232)</f>
        <v>-4.9528384450631346</v>
      </c>
      <c r="P228" s="5">
        <v>-2.3701213329668391</v>
      </c>
      <c r="Q228" s="5">
        <v>3.0899548528074612</v>
      </c>
      <c r="R228" s="5">
        <v>6.8775636186400879</v>
      </c>
      <c r="S228" s="5">
        <v>-1.8052451659034277</v>
      </c>
      <c r="U228" s="5">
        <v>0.22180423590229204</v>
      </c>
      <c r="V228">
        <v>1.6673559802310225</v>
      </c>
      <c r="W228">
        <v>-0.29064003325127907</v>
      </c>
      <c r="X228">
        <v>-0.74189692698352827</v>
      </c>
      <c r="Y228">
        <v>-0.2753431893959486</v>
      </c>
      <c r="Z228">
        <v>1.2275717193902713</v>
      </c>
      <c r="AA228">
        <v>0.50862005818973843</v>
      </c>
      <c r="AB228">
        <v>-1.0401853821624731</v>
      </c>
      <c r="AC228">
        <v>-0.91016220939216352</v>
      </c>
      <c r="AD228">
        <v>0</v>
      </c>
      <c r="AE228">
        <v>-0.55451058975572964</v>
      </c>
      <c r="AF228">
        <v>1.3231769934860866</v>
      </c>
      <c r="AG228">
        <v>-1.1931538207157775</v>
      </c>
      <c r="AH228">
        <v>-1.3078801496307564</v>
      </c>
      <c r="AI228">
        <v>-1.2658138290285972</v>
      </c>
      <c r="AJ228">
        <v>-1.1281422343306227</v>
      </c>
      <c r="AK228">
        <v>0.89868957650066594</v>
      </c>
      <c r="AL228" s="5">
        <v>1.4226064785457349</v>
      </c>
      <c r="AO228" s="14">
        <f t="array" ref="AO228:BF245">MMULT(O228:S245,U228:AL232)</f>
        <v>11.462449925446016</v>
      </c>
      <c r="AP228" s="5">
        <v>7.3614785863989498</v>
      </c>
      <c r="AQ228" s="5">
        <v>10.109930291547911</v>
      </c>
      <c r="AR228" s="5">
        <v>3.3037367397817485</v>
      </c>
      <c r="AS228" s="5">
        <v>8.364253204015343</v>
      </c>
      <c r="AT228" s="5">
        <v>6.7148508798054616</v>
      </c>
      <c r="AU228" s="5">
        <v>11.691131692387213</v>
      </c>
      <c r="AV228" s="5">
        <v>8.3975088466046302</v>
      </c>
      <c r="AW228" s="5">
        <v>8.6027893899561025</v>
      </c>
      <c r="AX228" s="5">
        <v>0</v>
      </c>
      <c r="AY228" s="5">
        <v>8.6243535872246095</v>
      </c>
      <c r="AZ228" s="5">
        <v>1.2200143647514394</v>
      </c>
      <c r="BA228" s="5">
        <v>5.2961475613987119</v>
      </c>
      <c r="BB228" s="5">
        <v>8.5001591853294141</v>
      </c>
      <c r="BC228" s="5">
        <v>0.50793170502216511</v>
      </c>
      <c r="BD228" s="5">
        <v>5.9245433640095211</v>
      </c>
      <c r="BE228" s="5">
        <v>6.2269943772626375</v>
      </c>
      <c r="BF228" s="5">
        <v>8.3908289741965909</v>
      </c>
      <c r="BG228">
        <v>1</v>
      </c>
      <c r="BH228" t="s">
        <v>80</v>
      </c>
      <c r="BI228">
        <f>INDEX(AO228:BF245,1,BG228)</f>
        <v>11.462449925446016</v>
      </c>
    </row>
    <row r="229" spans="1:61">
      <c r="A229" t="s">
        <v>82</v>
      </c>
      <c r="B229">
        <v>1.6673559802310225</v>
      </c>
      <c r="C229">
        <v>1.8780290144034821</v>
      </c>
      <c r="D229">
        <v>-3.2227641302734256E-2</v>
      </c>
      <c r="E229">
        <v>2.9860794991563311</v>
      </c>
      <c r="F229">
        <v>0.20306923302672386</v>
      </c>
      <c r="H229">
        <v>1.3465753778528724</v>
      </c>
      <c r="I229">
        <v>2.4364933112390665</v>
      </c>
      <c r="J229">
        <v>-0.94328622773352067</v>
      </c>
      <c r="K229">
        <v>-2.3345225948670816</v>
      </c>
      <c r="L229">
        <v>-0.22702785271694198</v>
      </c>
      <c r="O229" s="5">
        <v>7.4885935497141509E-3</v>
      </c>
      <c r="P229">
        <v>-0.16574690158174599</v>
      </c>
      <c r="Q229">
        <v>-0.98774006555953231</v>
      </c>
      <c r="R229">
        <v>3.9944006730271289</v>
      </c>
      <c r="S229" s="5">
        <v>-1.0236808355487614</v>
      </c>
      <c r="U229" s="5">
        <v>0.44437869636589422</v>
      </c>
      <c r="V229">
        <v>1.8780290144034821</v>
      </c>
      <c r="W229">
        <v>2.3276979333451608</v>
      </c>
      <c r="X229">
        <v>0.1851577901524557</v>
      </c>
      <c r="Y229">
        <v>-0.15870667727353371</v>
      </c>
      <c r="Z229">
        <v>-0.20102845787980916</v>
      </c>
      <c r="AA229">
        <v>1.6664201113721038</v>
      </c>
      <c r="AB229">
        <v>0.32270357712285191</v>
      </c>
      <c r="AC229">
        <v>0.59779515106364345</v>
      </c>
      <c r="AD229">
        <v>0</v>
      </c>
      <c r="AE229">
        <v>0.33857424485020515</v>
      </c>
      <c r="AF229">
        <v>2.846139745772037</v>
      </c>
      <c r="AG229">
        <v>0.63482670909413486</v>
      </c>
      <c r="AH229">
        <v>-0.51315158985109233</v>
      </c>
      <c r="AI229">
        <v>-0.1639968998493182</v>
      </c>
      <c r="AJ229">
        <v>0.95224006364120206</v>
      </c>
      <c r="AK229">
        <v>0.47612003182060114</v>
      </c>
      <c r="AL229" s="5">
        <v>2.5922090621343834</v>
      </c>
      <c r="AO229" s="5">
        <v>7.3614785863989463</v>
      </c>
      <c r="AP229" s="14">
        <v>11.452761072557347</v>
      </c>
      <c r="AQ229">
        <v>7.7123183021234585</v>
      </c>
      <c r="AR229">
        <v>-1.7332618596225258E-3</v>
      </c>
      <c r="AS229">
        <v>3.238726971227218</v>
      </c>
      <c r="AT229">
        <v>7.017517291686179</v>
      </c>
      <c r="AU229">
        <v>9.7960824296058391</v>
      </c>
      <c r="AV229">
        <v>7.593016859565954</v>
      </c>
      <c r="AW229">
        <v>4.5494690790590493</v>
      </c>
      <c r="AX229">
        <v>0</v>
      </c>
      <c r="AY229">
        <v>7.2218445833847449</v>
      </c>
      <c r="AZ229">
        <v>7.25353593358314</v>
      </c>
      <c r="BA229">
        <v>3.0279578619576055</v>
      </c>
      <c r="BB229">
        <v>8.9915423340927525</v>
      </c>
      <c r="BC229">
        <v>1.397374363123254</v>
      </c>
      <c r="BD229">
        <v>7.1932613267912178</v>
      </c>
      <c r="BE229">
        <v>6.0475653805886838</v>
      </c>
      <c r="BF229" s="5">
        <v>11.387489396917656</v>
      </c>
      <c r="BG229">
        <v>2</v>
      </c>
      <c r="BH229" t="s">
        <v>82</v>
      </c>
      <c r="BI229">
        <f>INDEX(AO229:BF246,1,BG229)</f>
        <v>11.452761072557347</v>
      </c>
    </row>
    <row r="230" spans="1:61">
      <c r="A230" t="s">
        <v>57</v>
      </c>
      <c r="B230">
        <v>-0.29064003325127907</v>
      </c>
      <c r="C230">
        <v>2.3276979333451608</v>
      </c>
      <c r="D230">
        <v>4.8341461954102716E-2</v>
      </c>
      <c r="E230">
        <v>1.9878261782174413</v>
      </c>
      <c r="F230">
        <v>-0.20306923302672386</v>
      </c>
      <c r="H230">
        <v>-3.1501534945213336</v>
      </c>
      <c r="I230">
        <v>-0.94328622773352089</v>
      </c>
      <c r="J230">
        <v>3.0502761853737885</v>
      </c>
      <c r="K230">
        <v>2.0752440069132065</v>
      </c>
      <c r="L230">
        <v>-0.3069606869438114</v>
      </c>
      <c r="O230" s="5">
        <v>-8.7722870362820036</v>
      </c>
      <c r="P230">
        <v>0.63992914150620039</v>
      </c>
      <c r="Q230">
        <v>3.0548887581087616</v>
      </c>
      <c r="R230">
        <v>7.0880721609849902</v>
      </c>
      <c r="S230" s="5">
        <v>0.34442907512857707</v>
      </c>
      <c r="U230" s="5">
        <v>0.16113820651367394</v>
      </c>
      <c r="V230">
        <v>-3.2227641302734256E-2</v>
      </c>
      <c r="W230">
        <v>4.8341461954102716E-2</v>
      </c>
      <c r="X230">
        <v>0</v>
      </c>
      <c r="Y230">
        <v>0.22022221556868748</v>
      </c>
      <c r="Z230">
        <v>6.4455282605469844E-2</v>
      </c>
      <c r="AA230">
        <v>0.16113820651367394</v>
      </c>
      <c r="AB230">
        <v>-1.9229159310631747</v>
      </c>
      <c r="AC230">
        <v>-0.53712735504557951</v>
      </c>
      <c r="AD230">
        <v>0</v>
      </c>
      <c r="AE230">
        <v>-1.2300216430543776</v>
      </c>
      <c r="AF230">
        <v>0.26319240397233434</v>
      </c>
      <c r="AG230">
        <v>-0.97220051263249863</v>
      </c>
      <c r="AH230">
        <v>-3.061625923759804</v>
      </c>
      <c r="AI230">
        <v>-1.7832628187513242</v>
      </c>
      <c r="AJ230">
        <v>-2.1162817788795838</v>
      </c>
      <c r="AK230">
        <v>0.26319240397233434</v>
      </c>
      <c r="AL230" s="5">
        <v>0.26319240397233434</v>
      </c>
      <c r="AO230" s="5">
        <v>10.10993029154791</v>
      </c>
      <c r="AP230">
        <v>7.7123183021234558</v>
      </c>
      <c r="AQ230" s="14">
        <v>18.206729771341994</v>
      </c>
      <c r="AR230">
        <v>6.2490389483356203</v>
      </c>
      <c r="AS230">
        <v>7.3213925024267619</v>
      </c>
      <c r="AT230">
        <v>1.7897820911519684</v>
      </c>
      <c r="AU230">
        <v>12.612919234436605</v>
      </c>
      <c r="AV230">
        <v>11.475077548036397</v>
      </c>
      <c r="AW230">
        <v>10.534813234517472</v>
      </c>
      <c r="AX230">
        <v>0</v>
      </c>
      <c r="AY230">
        <v>10.334329176875253</v>
      </c>
      <c r="AZ230">
        <v>6.4867744361147208</v>
      </c>
      <c r="BA230">
        <v>4.7534644752427528</v>
      </c>
      <c r="BB230">
        <v>6.1039782776883227</v>
      </c>
      <c r="BC230">
        <v>3.9964420986585525</v>
      </c>
      <c r="BD230">
        <v>10.319200421296895</v>
      </c>
      <c r="BE230">
        <v>4.1071407307552503</v>
      </c>
      <c r="BF230" s="5">
        <v>11.834108711102717</v>
      </c>
      <c r="BG230">
        <v>3</v>
      </c>
      <c r="BH230" t="s">
        <v>57</v>
      </c>
      <c r="BI230">
        <f t="shared" ref="BI230:BI245" si="53">INDEX(AO230:BF247,1,BG230)</f>
        <v>18.206729771341994</v>
      </c>
    </row>
    <row r="231" spans="1:61">
      <c r="A231" t="s">
        <v>58</v>
      </c>
      <c r="B231">
        <v>-0.74189692698352827</v>
      </c>
      <c r="C231">
        <v>0.1851577901524557</v>
      </c>
      <c r="D231">
        <v>0</v>
      </c>
      <c r="E231">
        <v>-4.3402318301690723E-2</v>
      </c>
      <c r="F231">
        <v>-0.20306923302672386</v>
      </c>
      <c r="H231">
        <v>-4.9630961056663043</v>
      </c>
      <c r="I231">
        <v>-2.3345225948670816</v>
      </c>
      <c r="J231">
        <v>2.0752440069132061</v>
      </c>
      <c r="K231">
        <v>5.5690985441700311</v>
      </c>
      <c r="L231">
        <v>0.44841377395161464</v>
      </c>
      <c r="O231" s="5">
        <v>-4.8028455755348451</v>
      </c>
      <c r="P231">
        <v>-0.40045835287862097</v>
      </c>
      <c r="Q231">
        <v>2.1346962740287285</v>
      </c>
      <c r="R231">
        <v>2.9170798755686587</v>
      </c>
      <c r="S231" s="5">
        <v>0.57397295807019577</v>
      </c>
      <c r="U231" s="5">
        <v>1.6406076318039144</v>
      </c>
      <c r="V231">
        <v>2.9860794991563311</v>
      </c>
      <c r="W231">
        <v>1.9878261782174413</v>
      </c>
      <c r="X231">
        <v>-4.3402318301690723E-2</v>
      </c>
      <c r="Y231">
        <v>0.65103477452536263</v>
      </c>
      <c r="Z231">
        <v>1.7621341230486487</v>
      </c>
      <c r="AA231">
        <v>2.2482400880275866</v>
      </c>
      <c r="AB231">
        <v>1.1805430578059917</v>
      </c>
      <c r="AC231">
        <v>0.61631291988401049</v>
      </c>
      <c r="AD231">
        <v>0</v>
      </c>
      <c r="AE231">
        <v>1.3107500127110643</v>
      </c>
      <c r="AF231">
        <v>2.1527549877638665</v>
      </c>
      <c r="AG231">
        <v>-0.28645530079115966</v>
      </c>
      <c r="AH231">
        <v>0.74651987478908266</v>
      </c>
      <c r="AI231">
        <v>-0.19965066418777822</v>
      </c>
      <c r="AJ231">
        <v>0.95485100263719902</v>
      </c>
      <c r="AK231">
        <v>1.5451225315401944</v>
      </c>
      <c r="AL231" s="5">
        <v>3.0728841357597125</v>
      </c>
      <c r="AO231" s="5">
        <v>3.3037367397817481</v>
      </c>
      <c r="AP231">
        <v>-1.7332618596228866E-3</v>
      </c>
      <c r="AQ231">
        <v>6.2490389483356186</v>
      </c>
      <c r="AR231" s="26">
        <v>3.2459041119543572</v>
      </c>
      <c r="AS231">
        <v>3.2889892221183481</v>
      </c>
      <c r="AT231">
        <v>-0.53745543598358481</v>
      </c>
      <c r="AU231">
        <v>3.0927841059312846</v>
      </c>
      <c r="AV231">
        <v>3.6227360984825308</v>
      </c>
      <c r="AW231">
        <v>3.8507567440091433</v>
      </c>
      <c r="AX231">
        <v>0</v>
      </c>
      <c r="AY231">
        <v>3.2592587202600445</v>
      </c>
      <c r="AZ231">
        <v>-0.3035123623997773</v>
      </c>
      <c r="BA231">
        <v>0.70044611138248758</v>
      </c>
      <c r="BB231">
        <v>0.49727140474466935</v>
      </c>
      <c r="BC231">
        <v>1.5229483503963841</v>
      </c>
      <c r="BD231">
        <v>2.4888245284746668</v>
      </c>
      <c r="BE231">
        <v>0.44559193779171058</v>
      </c>
      <c r="BF231" s="5">
        <v>1.7716095623146886</v>
      </c>
      <c r="BG231">
        <v>4</v>
      </c>
      <c r="BH231" t="s">
        <v>58</v>
      </c>
      <c r="BI231">
        <f t="shared" si="53"/>
        <v>3.2459041119543572</v>
      </c>
    </row>
    <row r="232" spans="1:61">
      <c r="A232" t="s">
        <v>59</v>
      </c>
      <c r="B232">
        <v>-0.2753431893959486</v>
      </c>
      <c r="C232">
        <v>-0.15870667727353371</v>
      </c>
      <c r="D232">
        <v>0.22022221556868748</v>
      </c>
      <c r="E232">
        <v>0.65103477452536263</v>
      </c>
      <c r="F232">
        <v>-0.81227693210689522</v>
      </c>
      <c r="H232">
        <v>-1.4163096703069014</v>
      </c>
      <c r="I232">
        <v>-0.22702785271694204</v>
      </c>
      <c r="J232">
        <v>-0.30696068694381135</v>
      </c>
      <c r="K232">
        <v>0.44841377395161469</v>
      </c>
      <c r="L232">
        <v>2.0450397873559725</v>
      </c>
      <c r="O232" s="5">
        <v>-5.0498779878957354</v>
      </c>
      <c r="P232">
        <v>-2.300636603378833</v>
      </c>
      <c r="Q232">
        <v>3.2892108120231835</v>
      </c>
      <c r="R232">
        <v>5.4555145185055505</v>
      </c>
      <c r="S232" s="5">
        <v>-1.0108031889147651</v>
      </c>
      <c r="U232" s="5">
        <v>-1.0153461651336191</v>
      </c>
      <c r="V232">
        <v>0.20306923302672386</v>
      </c>
      <c r="W232">
        <v>-0.20306923302672386</v>
      </c>
      <c r="X232">
        <v>-0.20306923302672386</v>
      </c>
      <c r="Y232">
        <v>-0.81227693210689522</v>
      </c>
      <c r="Z232">
        <v>0</v>
      </c>
      <c r="AA232">
        <v>-1.2184153981603429</v>
      </c>
      <c r="AB232">
        <v>-1.0153461651336191</v>
      </c>
      <c r="AC232">
        <v>-1.6245538642137907</v>
      </c>
      <c r="AD232">
        <v>0</v>
      </c>
      <c r="AE232">
        <v>-0.81227693210689522</v>
      </c>
      <c r="AF232">
        <v>0.60920769908017136</v>
      </c>
      <c r="AG232">
        <v>-3.2491077284275818</v>
      </c>
      <c r="AH232">
        <v>-2.8429692623741341</v>
      </c>
      <c r="AI232">
        <v>-0.4061384660534475</v>
      </c>
      <c r="AJ232">
        <v>-1.4214846311870668</v>
      </c>
      <c r="AK232">
        <v>-0.20306923302672386</v>
      </c>
      <c r="AL232" s="5">
        <v>0.20306923302672386</v>
      </c>
      <c r="AO232" s="5">
        <v>8.364253204015343</v>
      </c>
      <c r="AP232">
        <v>3.2387269712272215</v>
      </c>
      <c r="AQ232">
        <v>7.321392502426761</v>
      </c>
      <c r="AR232">
        <v>3.2889892221183477</v>
      </c>
      <c r="AS232" s="14">
        <v>6.8527149724106122</v>
      </c>
      <c r="AT232">
        <v>4.0887613284907074</v>
      </c>
      <c r="AU232">
        <v>7.6246058014149209</v>
      </c>
      <c r="AV232">
        <v>5.6522946652294133</v>
      </c>
      <c r="AW232">
        <v>6.4585819059961738</v>
      </c>
      <c r="AX232">
        <v>0</v>
      </c>
      <c r="AY232">
        <v>5.9473418709739301</v>
      </c>
      <c r="AZ232">
        <v>-1.2355233445723997</v>
      </c>
      <c r="BA232">
        <v>3.0884506147096724</v>
      </c>
      <c r="BB232">
        <v>4.6612098299776044</v>
      </c>
      <c r="BC232">
        <v>0.22530427802580394</v>
      </c>
      <c r="BD232">
        <v>3.1913700884606389</v>
      </c>
      <c r="BE232">
        <v>3.8667448496592205</v>
      </c>
      <c r="BF232" s="5">
        <v>4.2768760953941287</v>
      </c>
      <c r="BG232">
        <v>5</v>
      </c>
      <c r="BH232" t="s">
        <v>59</v>
      </c>
      <c r="BI232">
        <f t="shared" si="53"/>
        <v>6.8527149724106122</v>
      </c>
    </row>
    <row r="233" spans="1:61">
      <c r="A233" t="s">
        <v>60</v>
      </c>
      <c r="B233">
        <v>1.2275717193902713</v>
      </c>
      <c r="C233">
        <v>-0.20102845787980916</v>
      </c>
      <c r="D233">
        <v>6.4455282605469844E-2</v>
      </c>
      <c r="E233">
        <v>1.7621341230486487</v>
      </c>
      <c r="F233">
        <v>0</v>
      </c>
      <c r="O233" s="5">
        <v>-2.754456174763753E-2</v>
      </c>
      <c r="P233">
        <v>-3.0113283469431766</v>
      </c>
      <c r="Q233">
        <v>0.17605272587467535</v>
      </c>
      <c r="R233">
        <v>4.3240080754432171</v>
      </c>
      <c r="S233" s="5">
        <v>-0.92260266354082909</v>
      </c>
      <c r="AO233" s="5">
        <v>6.7148508798054607</v>
      </c>
      <c r="AP233">
        <v>7.017517291686179</v>
      </c>
      <c r="AQ233">
        <v>1.7897820911519722</v>
      </c>
      <c r="AR233">
        <v>-0.53745543598358458</v>
      </c>
      <c r="AS233">
        <v>4.0887613284907074</v>
      </c>
      <c r="AT233" s="14">
        <v>8.2023794750074668</v>
      </c>
      <c r="AU233">
        <v>5.8417425724177177</v>
      </c>
      <c r="AV233">
        <v>4.7597892214762254</v>
      </c>
      <c r="AW233">
        <v>2.2941095648838514</v>
      </c>
      <c r="AX233">
        <v>0</v>
      </c>
      <c r="AY233">
        <v>5.1962693679169094</v>
      </c>
      <c r="AZ233">
        <v>0.18570141966440201</v>
      </c>
      <c r="BA233">
        <v>-0.29096490524450136</v>
      </c>
      <c r="BB233">
        <v>6.8931743057490173</v>
      </c>
      <c r="BC233">
        <v>-0.27382013335864058</v>
      </c>
      <c r="BD233">
        <v>2.2312384639690954</v>
      </c>
      <c r="BE233">
        <v>5.4563025004508106</v>
      </c>
      <c r="BF233" s="5">
        <v>5.3009816408023909</v>
      </c>
      <c r="BG233">
        <v>6</v>
      </c>
      <c r="BH233" t="s">
        <v>60</v>
      </c>
      <c r="BI233">
        <f t="shared" si="53"/>
        <v>8.2023794750074668</v>
      </c>
    </row>
    <row r="234" spans="1:61">
      <c r="A234" t="s">
        <v>153</v>
      </c>
      <c r="B234">
        <v>0.50862005818973843</v>
      </c>
      <c r="C234">
        <v>1.6664201113721038</v>
      </c>
      <c r="D234">
        <v>0.16113820651367394</v>
      </c>
      <c r="E234">
        <v>2.2482400880275866</v>
      </c>
      <c r="F234">
        <v>-1.2184153981603429</v>
      </c>
      <c r="H234" t="s">
        <v>397</v>
      </c>
      <c r="O234" s="5">
        <v>-3.8877706508282772</v>
      </c>
      <c r="P234">
        <v>-0.37883580147799806</v>
      </c>
      <c r="Q234">
        <v>2.357026035900474</v>
      </c>
      <c r="R234">
        <v>5.8940918189971869</v>
      </c>
      <c r="S234" s="5">
        <v>-2.631716525242962</v>
      </c>
      <c r="AO234" s="5">
        <v>11.691131692387209</v>
      </c>
      <c r="AP234">
        <v>9.7960824296058409</v>
      </c>
      <c r="AQ234">
        <v>12.612919234436603</v>
      </c>
      <c r="AR234">
        <v>3.0927841059312859</v>
      </c>
      <c r="AS234">
        <v>7.6246058014149227</v>
      </c>
      <c r="AT234">
        <v>5.8417425724177203</v>
      </c>
      <c r="AU234" s="14">
        <v>14.228966662921668</v>
      </c>
      <c r="AV234">
        <v>9.0197200781614342</v>
      </c>
      <c r="AW234">
        <v>9.9539827491875883</v>
      </c>
      <c r="AX234">
        <v>0</v>
      </c>
      <c r="AY234">
        <v>8.9917164655880359</v>
      </c>
      <c r="AZ234">
        <v>5.4831966284895524</v>
      </c>
      <c r="BA234">
        <v>8.9690480568684574</v>
      </c>
      <c r="BB234">
        <v>9.9447521151275389</v>
      </c>
      <c r="BC234">
        <v>0.67220682445727453</v>
      </c>
      <c r="BD234">
        <v>8.4060084660395837</v>
      </c>
      <c r="BE234">
        <v>6.5875958038590836</v>
      </c>
      <c r="BF234" s="5">
        <v>11.685002624976264</v>
      </c>
      <c r="BG234">
        <v>7</v>
      </c>
      <c r="BH234" t="s">
        <v>153</v>
      </c>
      <c r="BI234">
        <f t="shared" si="53"/>
        <v>14.228966662921668</v>
      </c>
    </row>
    <row r="235" spans="1:61">
      <c r="A235" t="s">
        <v>62</v>
      </c>
      <c r="B235">
        <v>-1.0401853821624731</v>
      </c>
      <c r="C235">
        <v>0.32270357712285191</v>
      </c>
      <c r="D235">
        <v>-1.9229159310631747</v>
      </c>
      <c r="E235">
        <v>1.1805430578059917</v>
      </c>
      <c r="F235">
        <v>-1.0153461651336191</v>
      </c>
      <c r="O235" s="5">
        <v>-5.717803645025576</v>
      </c>
      <c r="P235">
        <v>-1.3260553850153405</v>
      </c>
      <c r="Q235">
        <v>-0.13149663241901771</v>
      </c>
      <c r="R235">
        <v>6.5379268841895959</v>
      </c>
      <c r="S235" s="5">
        <v>0.44316997285026938</v>
      </c>
      <c r="AO235" s="5">
        <v>8.3975088466046302</v>
      </c>
      <c r="AP235">
        <v>7.5930168595659548</v>
      </c>
      <c r="AQ235">
        <v>11.475077548036403</v>
      </c>
      <c r="AR235">
        <v>3.6227360984825316</v>
      </c>
      <c r="AS235">
        <v>5.6522946652294133</v>
      </c>
      <c r="AT235">
        <v>4.7597892214762263</v>
      </c>
      <c r="AU235">
        <v>9.0197200781614342</v>
      </c>
      <c r="AV235" s="14">
        <v>13.040843185920421</v>
      </c>
      <c r="AW235">
        <v>7.791505073677305</v>
      </c>
      <c r="AX235">
        <v>0</v>
      </c>
      <c r="AY235">
        <v>11.092969175170444</v>
      </c>
      <c r="AZ235">
        <v>2.970123181479603</v>
      </c>
      <c r="BA235">
        <v>2.7955141865102449</v>
      </c>
      <c r="BB235">
        <v>12.182036562712636</v>
      </c>
      <c r="BC235">
        <v>6.2043471352844088</v>
      </c>
      <c r="BD235">
        <v>11.078843377643445</v>
      </c>
      <c r="BE235">
        <v>4.2074029686645362</v>
      </c>
      <c r="BF235" s="5">
        <v>8.5740797804750173</v>
      </c>
      <c r="BG235">
        <v>8</v>
      </c>
      <c r="BH235" t="s">
        <v>62</v>
      </c>
      <c r="BI235">
        <f t="shared" si="53"/>
        <v>13.040843185920421</v>
      </c>
    </row>
    <row r="236" spans="1:61">
      <c r="A236" t="s">
        <v>63</v>
      </c>
      <c r="B236">
        <v>-0.91016220939216352</v>
      </c>
      <c r="C236">
        <v>0.59779515106364345</v>
      </c>
      <c r="D236">
        <v>-0.53712735504557951</v>
      </c>
      <c r="E236">
        <v>0.61631291988401049</v>
      </c>
      <c r="F236">
        <v>-1.6245538642137907</v>
      </c>
      <c r="O236" s="5">
        <v>-5.076073097677229</v>
      </c>
      <c r="P236">
        <v>-0.33239075897077547</v>
      </c>
      <c r="Q236">
        <v>2.4425458153941846</v>
      </c>
      <c r="R236">
        <v>4.7108209608307883</v>
      </c>
      <c r="S236" s="5">
        <v>-1.727681715599225</v>
      </c>
      <c r="AO236" s="5">
        <v>8.6027893899561025</v>
      </c>
      <c r="AP236">
        <v>4.5494690790590493</v>
      </c>
      <c r="AQ236">
        <v>10.53481323451747</v>
      </c>
      <c r="AR236">
        <v>3.8507567440091441</v>
      </c>
      <c r="AS236">
        <v>6.4585819059961738</v>
      </c>
      <c r="AT236">
        <v>2.2941095648838505</v>
      </c>
      <c r="AU236">
        <v>9.9539827491875883</v>
      </c>
      <c r="AV236">
        <v>7.7915050736773015</v>
      </c>
      <c r="AW236" s="14">
        <v>8.8194419768752645</v>
      </c>
      <c r="AX236">
        <v>0</v>
      </c>
      <c r="AY236">
        <v>7.2758777576283462</v>
      </c>
      <c r="AZ236">
        <v>2.0690121318199042</v>
      </c>
      <c r="BA236">
        <v>7.7348655643292314</v>
      </c>
      <c r="BB236">
        <v>7.7597679870101448</v>
      </c>
      <c r="BC236">
        <v>1.8853329106230325</v>
      </c>
      <c r="BD236">
        <v>7.1949065693666014</v>
      </c>
      <c r="BE236">
        <v>3.5524222333226563</v>
      </c>
      <c r="BF236" s="5">
        <v>6.6849466891052742</v>
      </c>
      <c r="BG236">
        <v>9</v>
      </c>
      <c r="BH236" t="s">
        <v>63</v>
      </c>
      <c r="BI236">
        <f t="shared" si="53"/>
        <v>8.8194419768752645</v>
      </c>
    </row>
    <row r="237" spans="1:61">
      <c r="A237" t="s">
        <v>64</v>
      </c>
      <c r="B237">
        <v>0</v>
      </c>
      <c r="C237">
        <v>0</v>
      </c>
      <c r="D237">
        <v>0</v>
      </c>
      <c r="E237">
        <v>0</v>
      </c>
      <c r="F237">
        <v>0</v>
      </c>
      <c r="O237" s="5">
        <v>0</v>
      </c>
      <c r="P237">
        <v>0</v>
      </c>
      <c r="Q237">
        <v>0</v>
      </c>
      <c r="R237">
        <v>0</v>
      </c>
      <c r="S237" s="5">
        <v>0</v>
      </c>
      <c r="AO237" s="5">
        <v>0</v>
      </c>
      <c r="AP237">
        <v>0</v>
      </c>
      <c r="AQ237">
        <v>0</v>
      </c>
      <c r="AR237">
        <v>0</v>
      </c>
      <c r="AS237">
        <v>0</v>
      </c>
      <c r="AT237">
        <v>0</v>
      </c>
      <c r="AU237">
        <v>0</v>
      </c>
      <c r="AV237">
        <v>0</v>
      </c>
      <c r="AW237">
        <v>0</v>
      </c>
      <c r="AX237" s="14">
        <v>0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 s="5">
        <v>0</v>
      </c>
      <c r="BG237">
        <v>10</v>
      </c>
      <c r="BH237" t="s">
        <v>64</v>
      </c>
      <c r="BI237">
        <f t="shared" si="53"/>
        <v>0</v>
      </c>
    </row>
    <row r="238" spans="1:61">
      <c r="A238" t="s">
        <v>65</v>
      </c>
      <c r="B238">
        <v>-0.55451058975572964</v>
      </c>
      <c r="C238">
        <v>0.33857424485020515</v>
      </c>
      <c r="D238">
        <v>-1.2300216430543776</v>
      </c>
      <c r="E238">
        <v>1.3107500127110643</v>
      </c>
      <c r="F238">
        <v>-0.81227693210689522</v>
      </c>
      <c r="O238" s="5">
        <v>-5.1763473514400795</v>
      </c>
      <c r="P238">
        <v>-1.6370599814696067</v>
      </c>
      <c r="Q238">
        <v>0.64497851804070461</v>
      </c>
      <c r="R238">
        <v>6.3445449037425377</v>
      </c>
      <c r="S238" s="5">
        <v>1.2680930669596524E-2</v>
      </c>
      <c r="AO238" s="5">
        <v>8.6243535872246078</v>
      </c>
      <c r="AP238">
        <v>7.2218445833847449</v>
      </c>
      <c r="AQ238">
        <v>10.334329176875256</v>
      </c>
      <c r="AR238">
        <v>3.2592587202600445</v>
      </c>
      <c r="AS238">
        <v>5.947341870973931</v>
      </c>
      <c r="AT238">
        <v>5.1962693679169094</v>
      </c>
      <c r="AU238">
        <v>8.9917164655880359</v>
      </c>
      <c r="AV238">
        <v>11.092969175170442</v>
      </c>
      <c r="AW238">
        <v>7.275877757628348</v>
      </c>
      <c r="AX238">
        <v>0</v>
      </c>
      <c r="AY238" s="14">
        <v>9.8285474248976694</v>
      </c>
      <c r="AZ238">
        <v>2.3272042487010003</v>
      </c>
      <c r="BA238">
        <v>2.6512505445937196</v>
      </c>
      <c r="BB238">
        <v>10.335696300636979</v>
      </c>
      <c r="BC238">
        <v>4.3987557952898229</v>
      </c>
      <c r="BD238">
        <v>8.9558949948469433</v>
      </c>
      <c r="BE238">
        <v>4.5389111633940438</v>
      </c>
      <c r="BF238" s="5">
        <v>8.0608729402795873</v>
      </c>
      <c r="BG238">
        <v>11</v>
      </c>
      <c r="BH238" t="s">
        <v>65</v>
      </c>
      <c r="BI238">
        <f t="shared" si="53"/>
        <v>9.8285474248976694</v>
      </c>
    </row>
    <row r="239" spans="1:61">
      <c r="A239" t="s">
        <v>66</v>
      </c>
      <c r="B239">
        <v>1.3231769934860866</v>
      </c>
      <c r="C239">
        <v>2.846139745772037</v>
      </c>
      <c r="D239">
        <v>0.26319240397233434</v>
      </c>
      <c r="E239">
        <v>2.1527549877638665</v>
      </c>
      <c r="F239">
        <v>0.60920769908017136</v>
      </c>
      <c r="O239" s="5">
        <v>1.364004452459604</v>
      </c>
      <c r="P239">
        <v>3.3041299675554461</v>
      </c>
      <c r="Q239">
        <v>-1.7696364593757175</v>
      </c>
      <c r="R239">
        <v>-0.40316187734800779</v>
      </c>
      <c r="S239" s="5">
        <v>-0.38979211569977368</v>
      </c>
      <c r="AO239" s="5">
        <v>1.220014364751439</v>
      </c>
      <c r="AP239">
        <v>7.2535359335831435</v>
      </c>
      <c r="AQ239">
        <v>6.486774436114727</v>
      </c>
      <c r="AR239">
        <v>-0.30351236239977608</v>
      </c>
      <c r="AS239">
        <v>-1.2355233445723979</v>
      </c>
      <c r="AT239">
        <v>0.18570141966440301</v>
      </c>
      <c r="AU239">
        <v>5.4831966284895577</v>
      </c>
      <c r="AV239">
        <v>2.9701231814796083</v>
      </c>
      <c r="AW239">
        <v>2.0690121318199077</v>
      </c>
      <c r="AX239">
        <v>0</v>
      </c>
      <c r="AY239">
        <v>2.3272042487010038</v>
      </c>
      <c r="AZ239" s="14">
        <v>9.6377069622007578</v>
      </c>
      <c r="BA239">
        <v>3.5724887352187831</v>
      </c>
      <c r="BB239">
        <v>2.7456896158022817</v>
      </c>
      <c r="BC239">
        <v>1.1260852390909424</v>
      </c>
      <c r="BD239">
        <v>5.5217072731811969</v>
      </c>
      <c r="BE239">
        <v>1.7894444605442259</v>
      </c>
      <c r="BF239" s="5">
        <v>8.7216578182802742</v>
      </c>
      <c r="BG239">
        <v>12</v>
      </c>
      <c r="BH239" t="s">
        <v>66</v>
      </c>
      <c r="BI239">
        <f t="shared" si="53"/>
        <v>9.6377069622007578</v>
      </c>
    </row>
    <row r="240" spans="1:61">
      <c r="A240" t="s">
        <v>94</v>
      </c>
      <c r="B240">
        <v>-1.1931538207157775</v>
      </c>
      <c r="C240">
        <v>0.63482670909413486</v>
      </c>
      <c r="D240">
        <v>-0.97220051263249863</v>
      </c>
      <c r="E240">
        <v>-0.28645530079115966</v>
      </c>
      <c r="F240">
        <v>-3.2491077284275818</v>
      </c>
      <c r="O240" s="5">
        <v>1.0067454467041261</v>
      </c>
      <c r="P240">
        <v>2.2635171506458702</v>
      </c>
      <c r="Q240">
        <v>0.59719800910949872</v>
      </c>
      <c r="R240">
        <v>-0.63007595959396845</v>
      </c>
      <c r="S240" s="5">
        <v>-4.9288257935012219</v>
      </c>
      <c r="AO240" s="5">
        <v>5.2961475613987101</v>
      </c>
      <c r="AP240">
        <v>3.027957861957602</v>
      </c>
      <c r="AQ240">
        <v>4.7534644752427528</v>
      </c>
      <c r="AR240">
        <v>0.70044611138248924</v>
      </c>
      <c r="AS240">
        <v>3.0884506147096724</v>
      </c>
      <c r="AT240">
        <v>-0.2909649052445048</v>
      </c>
      <c r="AU240">
        <v>8.9690480568684556</v>
      </c>
      <c r="AV240">
        <v>2.7955141865102449</v>
      </c>
      <c r="AW240">
        <v>7.7348655643292314</v>
      </c>
      <c r="AX240">
        <v>0</v>
      </c>
      <c r="AY240">
        <v>2.65125054459372</v>
      </c>
      <c r="AZ240">
        <v>3.5724887352187773</v>
      </c>
      <c r="BA240" s="14">
        <v>15.849917333164843</v>
      </c>
      <c r="BB240">
        <v>9.2355092877650726</v>
      </c>
      <c r="BC240">
        <v>-0.58294227824968381</v>
      </c>
      <c r="BD240">
        <v>6.1604418463798964</v>
      </c>
      <c r="BE240">
        <v>2.1669837884576912</v>
      </c>
      <c r="BF240" s="5">
        <v>4.5198469504250438</v>
      </c>
      <c r="BG240">
        <v>13</v>
      </c>
      <c r="BH240" t="s">
        <v>94</v>
      </c>
      <c r="BI240">
        <f t="shared" si="53"/>
        <v>15.849917333164843</v>
      </c>
    </row>
    <row r="241" spans="1:61">
      <c r="A241" t="s">
        <v>96</v>
      </c>
      <c r="B241">
        <v>-1.3078801496307564</v>
      </c>
      <c r="C241">
        <v>-0.51315158985109233</v>
      </c>
      <c r="D241">
        <v>-3.061625923759804</v>
      </c>
      <c r="E241">
        <v>0.74651987478908266</v>
      </c>
      <c r="F241">
        <v>-2.8429692623741341</v>
      </c>
      <c r="O241" s="5">
        <v>-0.51810652178941119</v>
      </c>
      <c r="P241">
        <v>-1.2207943628800342</v>
      </c>
      <c r="Q241">
        <v>-2.3128418986109032</v>
      </c>
      <c r="R241">
        <v>4.2180941804296177</v>
      </c>
      <c r="S241" s="5">
        <v>-2.5705736575921594</v>
      </c>
      <c r="AO241" s="5">
        <v>8.5001591853294105</v>
      </c>
      <c r="AP241">
        <v>8.9915423340927472</v>
      </c>
      <c r="AQ241">
        <v>6.1039782776883253</v>
      </c>
      <c r="AR241">
        <v>0.49727140474467102</v>
      </c>
      <c r="AS241">
        <v>4.6612098299776061</v>
      </c>
      <c r="AT241">
        <v>6.893174305749012</v>
      </c>
      <c r="AU241">
        <v>9.9447521151275353</v>
      </c>
      <c r="AV241">
        <v>12.182036562712632</v>
      </c>
      <c r="AW241">
        <v>7.7597679870101466</v>
      </c>
      <c r="AX241">
        <v>0</v>
      </c>
      <c r="AY241">
        <v>10.335696300636977</v>
      </c>
      <c r="AZ241">
        <v>2.7456896158022737</v>
      </c>
      <c r="BA241">
        <v>9.2355092877650726</v>
      </c>
      <c r="BB241" s="14">
        <v>18.84208355240677</v>
      </c>
      <c r="BC241">
        <v>5.1823013919423397</v>
      </c>
      <c r="BD241">
        <v>11.99831611977352</v>
      </c>
      <c r="BE241">
        <v>5.3838927785729593</v>
      </c>
      <c r="BF241" s="5">
        <v>7.9293719448586497</v>
      </c>
      <c r="BG241">
        <v>14</v>
      </c>
      <c r="BH241" t="s">
        <v>96</v>
      </c>
      <c r="BI241">
        <f t="shared" si="53"/>
        <v>18.84208355240677</v>
      </c>
    </row>
    <row r="242" spans="1:61">
      <c r="A242" t="s">
        <v>98</v>
      </c>
      <c r="B242">
        <v>-1.2658138290285972</v>
      </c>
      <c r="C242">
        <v>-0.1639968998493182</v>
      </c>
      <c r="D242">
        <v>-1.7832628187513242</v>
      </c>
      <c r="E242">
        <v>-0.19965066418777822</v>
      </c>
      <c r="F242">
        <v>-0.4061384660534475</v>
      </c>
      <c r="O242" s="5">
        <v>-2.5153699334486497</v>
      </c>
      <c r="P242">
        <v>0.13632990317545568</v>
      </c>
      <c r="Q242">
        <v>-1.5868955361508341</v>
      </c>
      <c r="R242">
        <v>1.6705123705912521</v>
      </c>
      <c r="S242" s="5">
        <v>1.4573123806762878</v>
      </c>
      <c r="AO242" s="5">
        <v>0.50793170502216389</v>
      </c>
      <c r="AP242">
        <v>1.3973743631232522</v>
      </c>
      <c r="AQ242">
        <v>3.9964420986585503</v>
      </c>
      <c r="AR242">
        <v>1.5229483503963848</v>
      </c>
      <c r="AS242">
        <v>0.22530427802580433</v>
      </c>
      <c r="AT242">
        <v>-0.27382013335864208</v>
      </c>
      <c r="AU242">
        <v>0.67220682445727253</v>
      </c>
      <c r="AV242">
        <v>6.2043471352844062</v>
      </c>
      <c r="AW242">
        <v>1.885332910623033</v>
      </c>
      <c r="AX242">
        <v>0</v>
      </c>
      <c r="AY242">
        <v>4.398755795289822</v>
      </c>
      <c r="AZ242">
        <v>1.1260852390909384</v>
      </c>
      <c r="BA242">
        <v>-0.58294227824968736</v>
      </c>
      <c r="BB242">
        <v>5.1823013919423389</v>
      </c>
      <c r="BC242" s="14">
        <v>5.0660946530937325</v>
      </c>
      <c r="BD242">
        <v>5.8493752207131049</v>
      </c>
      <c r="BE242">
        <v>-0.32807519781509803</v>
      </c>
      <c r="BF242" s="5">
        <v>1.7865814657801027</v>
      </c>
      <c r="BG242">
        <v>15</v>
      </c>
      <c r="BH242" t="s">
        <v>98</v>
      </c>
      <c r="BI242">
        <f t="shared" si="53"/>
        <v>5.0660946530937325</v>
      </c>
    </row>
    <row r="243" spans="1:61">
      <c r="A243" t="s">
        <v>100</v>
      </c>
      <c r="B243">
        <v>-1.1281422343306227</v>
      </c>
      <c r="C243">
        <v>0.95224006364120206</v>
      </c>
      <c r="D243">
        <v>-2.1162817788795838</v>
      </c>
      <c r="E243">
        <v>0.95485100263719902</v>
      </c>
      <c r="F243">
        <v>-1.4214846311870668</v>
      </c>
      <c r="O243" s="5">
        <v>-3.2242094048679522</v>
      </c>
      <c r="P243">
        <v>0.89085280941112366</v>
      </c>
      <c r="Q243">
        <v>-1.3817689278048275</v>
      </c>
      <c r="R243">
        <v>3.6644973475777753</v>
      </c>
      <c r="S243" s="5">
        <v>-0.44759523858241579</v>
      </c>
      <c r="AO243" s="5">
        <v>5.9245433640095202</v>
      </c>
      <c r="AP243">
        <v>7.1932613267912187</v>
      </c>
      <c r="AQ243">
        <v>10.319200421296896</v>
      </c>
      <c r="AR243">
        <v>2.4888245284746677</v>
      </c>
      <c r="AS243">
        <v>3.1913700884606393</v>
      </c>
      <c r="AT243">
        <v>2.2312384639690954</v>
      </c>
      <c r="AU243">
        <v>8.4060084660395873</v>
      </c>
      <c r="AV243">
        <v>11.078843377643445</v>
      </c>
      <c r="AW243">
        <v>7.1949065693666023</v>
      </c>
      <c r="AX243">
        <v>0</v>
      </c>
      <c r="AY243">
        <v>8.9558949948469415</v>
      </c>
      <c r="AZ243">
        <v>5.5217072731811925</v>
      </c>
      <c r="BA243">
        <v>6.1604418463798956</v>
      </c>
      <c r="BB243">
        <v>11.998316119773518</v>
      </c>
      <c r="BC243">
        <v>5.8493752207131022</v>
      </c>
      <c r="BD243" s="14">
        <v>11.545183661554875</v>
      </c>
      <c r="BE243">
        <v>2.91590863782787</v>
      </c>
      <c r="BF243" s="5">
        <v>8.5285073952868711</v>
      </c>
      <c r="BG243">
        <v>16</v>
      </c>
      <c r="BH243" t="s">
        <v>100</v>
      </c>
      <c r="BI243">
        <f t="shared" si="53"/>
        <v>11.545183661554875</v>
      </c>
    </row>
    <row r="244" spans="1:61">
      <c r="A244" t="s">
        <v>102</v>
      </c>
      <c r="B244">
        <v>0.89868957650066594</v>
      </c>
      <c r="C244">
        <v>0.47612003182060114</v>
      </c>
      <c r="D244">
        <v>0.26319240397233434</v>
      </c>
      <c r="E244">
        <v>1.5451225315401944</v>
      </c>
      <c r="F244">
        <v>-0.20306923302672386</v>
      </c>
      <c r="O244" s="5">
        <v>-0.83971867197828187</v>
      </c>
      <c r="P244">
        <v>-1.439070330776407</v>
      </c>
      <c r="Q244">
        <v>0.79152248813258574</v>
      </c>
      <c r="R244">
        <v>3.4882733493311209</v>
      </c>
      <c r="S244" s="5">
        <v>-1.1841354029253015</v>
      </c>
      <c r="AO244" s="5">
        <v>6.2269943772626366</v>
      </c>
      <c r="AP244">
        <v>6.0475653805886855</v>
      </c>
      <c r="AQ244">
        <v>4.1071407307552539</v>
      </c>
      <c r="AR244">
        <v>0.44559193779171119</v>
      </c>
      <c r="AS244">
        <v>3.8667448496592209</v>
      </c>
      <c r="AT244">
        <v>5.4563025004508106</v>
      </c>
      <c r="AU244">
        <v>6.5875958038590845</v>
      </c>
      <c r="AV244">
        <v>4.2074029686645371</v>
      </c>
      <c r="AW244">
        <v>3.5524222333226581</v>
      </c>
      <c r="AX244">
        <v>0</v>
      </c>
      <c r="AY244">
        <v>4.5389111633940455</v>
      </c>
      <c r="AZ244">
        <v>1.7894444605442263</v>
      </c>
      <c r="BA244">
        <v>2.1669837884576939</v>
      </c>
      <c r="BB244">
        <v>5.3838927785729647</v>
      </c>
      <c r="BC244">
        <v>-0.32807519781509625</v>
      </c>
      <c r="BD244">
        <v>2.9159086378278696</v>
      </c>
      <c r="BE244" s="14">
        <v>4.3987772933630946</v>
      </c>
      <c r="BF244" s="5">
        <v>5.7619606993314942</v>
      </c>
      <c r="BG244">
        <v>17</v>
      </c>
      <c r="BH244" t="s">
        <v>102</v>
      </c>
      <c r="BI244">
        <f t="shared" si="53"/>
        <v>4.3987772933630946</v>
      </c>
    </row>
    <row r="245" spans="1:61">
      <c r="A245" t="s">
        <v>151</v>
      </c>
      <c r="B245">
        <v>1.4226064785457349</v>
      </c>
      <c r="C245">
        <v>2.5922090621343834</v>
      </c>
      <c r="D245">
        <v>0.26319240397233434</v>
      </c>
      <c r="E245">
        <v>3.0728841357597125</v>
      </c>
      <c r="F245">
        <v>0.20306923302672386</v>
      </c>
      <c r="H245" s="5"/>
      <c r="I245" s="5"/>
      <c r="J245" s="5"/>
      <c r="K245" s="5"/>
      <c r="L245" s="5"/>
      <c r="M245" s="5"/>
      <c r="N245" s="5"/>
      <c r="O245" s="5">
        <v>-2.2248934667600815</v>
      </c>
      <c r="P245" s="5">
        <v>0.76346130942961887</v>
      </c>
      <c r="Q245" s="5">
        <v>0.1908357599781374</v>
      </c>
      <c r="R245" s="5">
        <v>4.6383387672883218</v>
      </c>
      <c r="S245" s="5">
        <v>-0.89093645753750916</v>
      </c>
      <c r="AO245" s="5">
        <v>8.3908289741965856</v>
      </c>
      <c r="AP245" s="5">
        <v>11.387489396917651</v>
      </c>
      <c r="AQ245" s="5">
        <v>11.834108711102715</v>
      </c>
      <c r="AR245" s="5">
        <v>1.7716095623146904</v>
      </c>
      <c r="AS245" s="5">
        <v>4.2768760953941278</v>
      </c>
      <c r="AT245" s="5">
        <v>5.3009816408023873</v>
      </c>
      <c r="AU245" s="5">
        <v>11.68500262497626</v>
      </c>
      <c r="AV245" s="5">
        <v>8.5740797804750226</v>
      </c>
      <c r="AW245" s="5">
        <v>6.684946689105276</v>
      </c>
      <c r="AX245" s="5">
        <v>0</v>
      </c>
      <c r="AY245" s="5">
        <v>8.0608729402795873</v>
      </c>
      <c r="AZ245" s="5">
        <v>8.7216578182802706</v>
      </c>
      <c r="BA245" s="5">
        <v>4.51984695042505</v>
      </c>
      <c r="BB245" s="5">
        <v>7.929371944858655</v>
      </c>
      <c r="BC245" s="5">
        <v>1.7865814657801082</v>
      </c>
      <c r="BD245" s="5">
        <v>8.5285073952868711</v>
      </c>
      <c r="BE245" s="5">
        <v>5.7619606993314898</v>
      </c>
      <c r="BF245" s="14">
        <v>12.936285818609859</v>
      </c>
      <c r="BG245">
        <v>18</v>
      </c>
      <c r="BH245" t="s">
        <v>151</v>
      </c>
      <c r="BI245">
        <f t="shared" si="53"/>
        <v>12.936285818609859</v>
      </c>
    </row>
    <row r="247" spans="1:61">
      <c r="A247" t="s">
        <v>65</v>
      </c>
      <c r="AO247" s="5" t="s">
        <v>407</v>
      </c>
    </row>
    <row r="248" spans="1:61">
      <c r="B248" t="s">
        <v>48</v>
      </c>
      <c r="C248" t="s">
        <v>51</v>
      </c>
      <c r="D248" t="s">
        <v>54</v>
      </c>
      <c r="E248" t="s">
        <v>67</v>
      </c>
      <c r="F248" t="s">
        <v>50</v>
      </c>
      <c r="U248" s="5" t="s">
        <v>80</v>
      </c>
      <c r="V248" t="s">
        <v>82</v>
      </c>
      <c r="W248" t="s">
        <v>57</v>
      </c>
      <c r="X248" t="s">
        <v>58</v>
      </c>
      <c r="Y248" t="s">
        <v>59</v>
      </c>
      <c r="Z248" t="s">
        <v>60</v>
      </c>
      <c r="AA248" t="s">
        <v>153</v>
      </c>
      <c r="AB248" t="s">
        <v>62</v>
      </c>
      <c r="AC248" t="s">
        <v>63</v>
      </c>
      <c r="AD248" t="s">
        <v>64</v>
      </c>
      <c r="AE248" t="s">
        <v>65</v>
      </c>
      <c r="AF248" t="s">
        <v>66</v>
      </c>
      <c r="AG248" t="s">
        <v>94</v>
      </c>
      <c r="AH248" t="s">
        <v>96</v>
      </c>
      <c r="AI248" t="s">
        <v>98</v>
      </c>
      <c r="AJ248" t="s">
        <v>100</v>
      </c>
      <c r="AK248" t="s">
        <v>102</v>
      </c>
      <c r="AL248" s="5" t="s">
        <v>151</v>
      </c>
      <c r="BI248" t="s">
        <v>407</v>
      </c>
    </row>
    <row r="249" spans="1:61">
      <c r="A249" t="s">
        <v>80</v>
      </c>
      <c r="B249">
        <v>0.77631482565802168</v>
      </c>
      <c r="C249">
        <v>0.10580445151568907</v>
      </c>
      <c r="D249">
        <v>1.3911598495680515</v>
      </c>
      <c r="E249">
        <v>0.32985761909285016</v>
      </c>
      <c r="F249">
        <v>-0.20306923302672386</v>
      </c>
      <c r="H249" s="5">
        <v>7.48782356435437</v>
      </c>
      <c r="I249" s="5">
        <v>1.3465753778528724</v>
      </c>
      <c r="J249" s="5">
        <v>-3.1501534945213336</v>
      </c>
      <c r="K249" s="5">
        <v>-4.9630961056663043</v>
      </c>
      <c r="L249" s="5">
        <v>-1.4163096703069014</v>
      </c>
      <c r="M249" s="5"/>
      <c r="N249" s="5"/>
      <c r="O249" s="5">
        <f t="array" ref="O249:S266">MMULT(B249:F266,H249:L253)</f>
        <v>0.22350890637694426</v>
      </c>
      <c r="P249" s="5">
        <v>-0.73306135149723239</v>
      </c>
      <c r="Q249" s="5">
        <v>2.444976334766757</v>
      </c>
      <c r="R249" s="5">
        <v>0.53301871489755037</v>
      </c>
      <c r="S249" s="5">
        <v>-1.817926096573024</v>
      </c>
      <c r="U249" s="5">
        <v>0.77631482565802168</v>
      </c>
      <c r="V249">
        <v>2.2218665699867524</v>
      </c>
      <c r="W249">
        <v>0.26387055650445057</v>
      </c>
      <c r="X249">
        <v>-0.18738633722779863</v>
      </c>
      <c r="Y249">
        <v>0.27916740035978105</v>
      </c>
      <c r="Z249">
        <v>1.782082309146001</v>
      </c>
      <c r="AA249">
        <v>1.0631306479454681</v>
      </c>
      <c r="AB249">
        <v>-0.48567479240674349</v>
      </c>
      <c r="AC249">
        <v>-0.35565161963643388</v>
      </c>
      <c r="AD249">
        <v>0.55451058975572964</v>
      </c>
      <c r="AE249">
        <v>0</v>
      </c>
      <c r="AF249">
        <v>1.8776875832418163</v>
      </c>
      <c r="AG249">
        <v>-0.63864323096004783</v>
      </c>
      <c r="AH249">
        <v>-0.75336955987502674</v>
      </c>
      <c r="AI249">
        <v>-0.71130323927286754</v>
      </c>
      <c r="AJ249">
        <v>-0.57363164457489302</v>
      </c>
      <c r="AK249">
        <v>1.4532001662563956</v>
      </c>
      <c r="AL249" s="5">
        <v>1.9771170683014645</v>
      </c>
      <c r="AO249" s="14">
        <f t="array" ref="AO249:BF266">MMULT(O249:S266,U249:AL253)</f>
        <v>4.0422901758944718</v>
      </c>
      <c r="AP249" s="5">
        <v>1.343827840687265</v>
      </c>
      <c r="AQ249" s="5">
        <v>0.97979495234571923</v>
      </c>
      <c r="AR249" s="5">
        <v>1.2486718571947657</v>
      </c>
      <c r="AS249" s="5">
        <v>3.6211051707144737</v>
      </c>
      <c r="AT249" s="5">
        <v>2.7227753495616134</v>
      </c>
      <c r="AU249" s="5">
        <v>3.903609064472235</v>
      </c>
      <c r="AV249" s="5">
        <v>-1.4912664908927493</v>
      </c>
      <c r="AW249" s="5">
        <v>2.5311054700008162</v>
      </c>
      <c r="AX249" s="5">
        <v>1.2041938376730612</v>
      </c>
      <c r="AY249" s="5">
        <v>0</v>
      </c>
      <c r="AZ249" s="5">
        <v>9.7003953723499237E-2</v>
      </c>
      <c r="BA249" s="5">
        <v>3.8490908544780531</v>
      </c>
      <c r="BB249" s="5">
        <v>-0.63134327763450449</v>
      </c>
      <c r="BC249" s="5">
        <v>-2.686630252594596</v>
      </c>
      <c r="BD249" s="5">
        <v>-1.8271577931643597</v>
      </c>
      <c r="BE249" s="5">
        <v>2.8922770515416527</v>
      </c>
      <c r="BF249" s="5">
        <v>1.5341498715900619</v>
      </c>
      <c r="BG249">
        <v>1</v>
      </c>
      <c r="BH249" t="s">
        <v>80</v>
      </c>
      <c r="BI249">
        <f>INDEX(AO249:BF266,1,BG249)</f>
        <v>4.0422901758944718</v>
      </c>
    </row>
    <row r="250" spans="1:61">
      <c r="A250" t="s">
        <v>82</v>
      </c>
      <c r="B250">
        <v>2.2218665699867524</v>
      </c>
      <c r="C250">
        <v>1.539454769553277</v>
      </c>
      <c r="D250">
        <v>1.1977940017516433</v>
      </c>
      <c r="E250">
        <v>1.6753294864452668</v>
      </c>
      <c r="F250">
        <v>1.0153461651336191</v>
      </c>
      <c r="H250">
        <v>1.3465753778528724</v>
      </c>
      <c r="I250">
        <v>2.4364933112390665</v>
      </c>
      <c r="J250">
        <v>-0.94328622773352067</v>
      </c>
      <c r="K250">
        <v>-2.3345225948670816</v>
      </c>
      <c r="L250">
        <v>-0.22702785271694198</v>
      </c>
      <c r="O250" s="5">
        <v>5.1838359449897951</v>
      </c>
      <c r="P250">
        <v>1.4713130798878618</v>
      </c>
      <c r="Q250">
        <v>-1.6327185836002382</v>
      </c>
      <c r="R250">
        <v>-2.3501442307154092</v>
      </c>
      <c r="S250" s="5">
        <v>-1.0363617662183584</v>
      </c>
      <c r="U250" s="5">
        <v>0.10580445151568907</v>
      </c>
      <c r="V250">
        <v>1.539454769553277</v>
      </c>
      <c r="W250">
        <v>1.9891236884949557</v>
      </c>
      <c r="X250">
        <v>-0.15341645469774945</v>
      </c>
      <c r="Y250">
        <v>-0.49728092212373887</v>
      </c>
      <c r="Z250">
        <v>-0.53960270273001432</v>
      </c>
      <c r="AA250">
        <v>1.3278458665218986</v>
      </c>
      <c r="AB250">
        <v>-1.5870667727353238E-2</v>
      </c>
      <c r="AC250">
        <v>0.2592209062134383</v>
      </c>
      <c r="AD250">
        <v>-0.33857424485020515</v>
      </c>
      <c r="AE250">
        <v>0</v>
      </c>
      <c r="AF250">
        <v>2.5075655009218316</v>
      </c>
      <c r="AG250">
        <v>0.2962524642439297</v>
      </c>
      <c r="AH250">
        <v>-0.85172583470129748</v>
      </c>
      <c r="AI250">
        <v>-0.50257114469952335</v>
      </c>
      <c r="AJ250">
        <v>0.61366581879099691</v>
      </c>
      <c r="AK250">
        <v>0.13754578697039599</v>
      </c>
      <c r="AL250" s="5">
        <v>2.253634817284178</v>
      </c>
      <c r="AO250" s="5">
        <v>1.3438278406872644</v>
      </c>
      <c r="AP250" s="14">
        <v>6.8376193306855297</v>
      </c>
      <c r="AQ250">
        <v>-1.5308033238871643E-2</v>
      </c>
      <c r="AR250">
        <v>-0.6542891406067447</v>
      </c>
      <c r="AS250">
        <v>-0.10191205823379024</v>
      </c>
      <c r="AT250">
        <v>4.427950765282195</v>
      </c>
      <c r="AU250">
        <v>3.4110688055307272</v>
      </c>
      <c r="AV250">
        <v>-0.89324947409156286</v>
      </c>
      <c r="AW250">
        <v>-0.11970583705637472</v>
      </c>
      <c r="AX250">
        <v>2.6067028415129236</v>
      </c>
      <c r="AY250">
        <v>0</v>
      </c>
      <c r="AZ250">
        <v>7.5330345263950651</v>
      </c>
      <c r="BA250">
        <v>2.98341015887681</v>
      </c>
      <c r="BB250">
        <v>1.2625488749687002</v>
      </c>
      <c r="BC250">
        <v>-0.39467859065364447</v>
      </c>
      <c r="BD250">
        <v>0.84406917345720145</v>
      </c>
      <c r="BE250">
        <v>4.1153570587075627</v>
      </c>
      <c r="BF250" s="5">
        <v>5.9333192981509946</v>
      </c>
      <c r="BG250">
        <v>2</v>
      </c>
      <c r="BH250" t="s">
        <v>82</v>
      </c>
      <c r="BI250">
        <f>INDEX(AO250:BF267,1,BG250)</f>
        <v>6.8376193306855297</v>
      </c>
    </row>
    <row r="251" spans="1:61">
      <c r="A251" t="s">
        <v>57</v>
      </c>
      <c r="B251">
        <v>0.26387055650445057</v>
      </c>
      <c r="C251">
        <v>1.9891236884949557</v>
      </c>
      <c r="D251">
        <v>1.2783631050084803</v>
      </c>
      <c r="E251">
        <v>0.67707616550637706</v>
      </c>
      <c r="F251">
        <v>0.60920769908017136</v>
      </c>
      <c r="H251">
        <v>-3.1501534945213336</v>
      </c>
      <c r="I251">
        <v>-0.94328622773352089</v>
      </c>
      <c r="J251">
        <v>3.0502761853737885</v>
      </c>
      <c r="K251">
        <v>2.0752440069132065</v>
      </c>
      <c r="L251">
        <v>-0.3069606869438114</v>
      </c>
      <c r="O251" s="5">
        <v>-3.5959396848419245</v>
      </c>
      <c r="P251">
        <v>2.2769891229758068</v>
      </c>
      <c r="Q251">
        <v>2.409910240068057</v>
      </c>
      <c r="R251">
        <v>0.74352725724245394</v>
      </c>
      <c r="S251" s="5">
        <v>0.33174814445898049</v>
      </c>
      <c r="U251" s="5">
        <v>1.3911598495680515</v>
      </c>
      <c r="V251">
        <v>1.1977940017516433</v>
      </c>
      <c r="W251">
        <v>1.2783631050084803</v>
      </c>
      <c r="X251">
        <v>1.2300216430543776</v>
      </c>
      <c r="Y251">
        <v>1.450243858623065</v>
      </c>
      <c r="Z251">
        <v>1.2944769256598474</v>
      </c>
      <c r="AA251">
        <v>1.3911598495680515</v>
      </c>
      <c r="AB251">
        <v>-0.69289428800879715</v>
      </c>
      <c r="AC251">
        <v>0.69289428800879804</v>
      </c>
      <c r="AD251">
        <v>1.2300216430543776</v>
      </c>
      <c r="AE251">
        <v>0</v>
      </c>
      <c r="AF251">
        <v>1.4932140470267119</v>
      </c>
      <c r="AG251">
        <v>0.25782113042187893</v>
      </c>
      <c r="AH251">
        <v>-1.8316042807054265</v>
      </c>
      <c r="AI251">
        <v>-0.55324117569694664</v>
      </c>
      <c r="AJ251">
        <v>-0.88626013582520624</v>
      </c>
      <c r="AK251">
        <v>1.4932140470267119</v>
      </c>
      <c r="AL251" s="5">
        <v>1.4932140470267119</v>
      </c>
      <c r="AO251" s="5">
        <v>0.97979495234571956</v>
      </c>
      <c r="AP251">
        <v>-1.5308033238871921E-2</v>
      </c>
      <c r="AQ251" s="14">
        <v>7.3666188424891539</v>
      </c>
      <c r="AR251">
        <v>2.4839984760979905</v>
      </c>
      <c r="AS251">
        <v>0.86826887947524611</v>
      </c>
      <c r="AT251">
        <v>-3.9122690287425219</v>
      </c>
      <c r="AU251">
        <v>3.1154210168709833</v>
      </c>
      <c r="AV251">
        <v>-0.12367337911162443</v>
      </c>
      <c r="AW251">
        <v>2.7531537249115381</v>
      </c>
      <c r="AX251">
        <v>-0.50578175197758535</v>
      </c>
      <c r="AY251">
        <v>0</v>
      </c>
      <c r="AZ251">
        <v>3.6537884354361356</v>
      </c>
      <c r="BA251">
        <v>1.5964321786714479</v>
      </c>
      <c r="BB251">
        <v>-4.7374997749262384</v>
      </c>
      <c r="BC251">
        <v>-0.90809544860885683</v>
      </c>
      <c r="BD251">
        <v>0.85752367447236966</v>
      </c>
      <c r="BE251">
        <v>-0.93755218461637813</v>
      </c>
      <c r="BF251" s="5">
        <v>3.2674540188455405</v>
      </c>
      <c r="BG251">
        <v>3</v>
      </c>
      <c r="BH251" t="s">
        <v>57</v>
      </c>
      <c r="BI251">
        <f t="shared" ref="BI251:BI266" si="54">INDEX(AO251:BF268,1,BG251)</f>
        <v>7.3666188424891539</v>
      </c>
    </row>
    <row r="252" spans="1:61">
      <c r="A252" t="s">
        <v>58</v>
      </c>
      <c r="B252">
        <v>-0.18738633722779863</v>
      </c>
      <c r="C252">
        <v>-0.15341645469774945</v>
      </c>
      <c r="D252">
        <v>1.2300216430543776</v>
      </c>
      <c r="E252">
        <v>-1.354152331012755</v>
      </c>
      <c r="F252">
        <v>0.60920769908017136</v>
      </c>
      <c r="H252">
        <v>-4.9630961056663043</v>
      </c>
      <c r="I252">
        <v>-2.3345225948670816</v>
      </c>
      <c r="J252">
        <v>2.0752440069132061</v>
      </c>
      <c r="K252">
        <v>5.5690985441700311</v>
      </c>
      <c r="L252">
        <v>0.44841377395161464</v>
      </c>
      <c r="O252" s="5">
        <v>0.37350177590523403</v>
      </c>
      <c r="P252">
        <v>1.236601628590986</v>
      </c>
      <c r="Q252">
        <v>1.4897177559880241</v>
      </c>
      <c r="R252">
        <v>-3.4274650281738785</v>
      </c>
      <c r="S252" s="5">
        <v>0.56129202740059925</v>
      </c>
      <c r="U252" s="5">
        <v>0.32985761909285016</v>
      </c>
      <c r="V252">
        <v>1.6753294864452668</v>
      </c>
      <c r="W252">
        <v>0.67707616550637706</v>
      </c>
      <c r="X252">
        <v>-1.354152331012755</v>
      </c>
      <c r="Y252">
        <v>-0.65971523818570166</v>
      </c>
      <c r="Z252">
        <v>0.45138411033758441</v>
      </c>
      <c r="AA252">
        <v>0.93749007531652229</v>
      </c>
      <c r="AB252">
        <v>-0.13020695490507261</v>
      </c>
      <c r="AC252">
        <v>-0.69443709282705379</v>
      </c>
      <c r="AD252">
        <v>-1.3107500127110643</v>
      </c>
      <c r="AE252">
        <v>0</v>
      </c>
      <c r="AF252">
        <v>0.84200497505280225</v>
      </c>
      <c r="AG252">
        <v>-1.5972053135022239</v>
      </c>
      <c r="AH252">
        <v>-0.56423013792198162</v>
      </c>
      <c r="AI252">
        <v>-1.5104006768988425</v>
      </c>
      <c r="AJ252">
        <v>-0.35589901007386526</v>
      </c>
      <c r="AK252">
        <v>0.23437251882913013</v>
      </c>
      <c r="AL252" s="5">
        <v>1.7621341230486482</v>
      </c>
      <c r="AO252" s="5">
        <v>1.2486718571947661</v>
      </c>
      <c r="AP252">
        <v>-0.65428914060674381</v>
      </c>
      <c r="AQ252">
        <v>2.4839984760979892</v>
      </c>
      <c r="AR252" s="26">
        <v>6.5559340963319368</v>
      </c>
      <c r="AS252">
        <v>3.9109360557820416</v>
      </c>
      <c r="AT252">
        <v>0.83556390073713083</v>
      </c>
      <c r="AU252">
        <v>0.67035634498087315</v>
      </c>
      <c r="AV252">
        <v>-0.90094437205028599</v>
      </c>
      <c r="AW252">
        <v>3.1441676910184206</v>
      </c>
      <c r="AX252">
        <v>6.569288704637624</v>
      </c>
      <c r="AY252">
        <v>0</v>
      </c>
      <c r="AZ252">
        <v>3.9385720935368469</v>
      </c>
      <c r="BA252">
        <v>4.618484271426393</v>
      </c>
      <c r="BB252">
        <v>-3.2691361912546841</v>
      </c>
      <c r="BC252">
        <v>3.693481259744186</v>
      </c>
      <c r="BD252">
        <v>0.10221823826534959</v>
      </c>
      <c r="BE252">
        <v>2.4759694790352911</v>
      </c>
      <c r="BF252" s="5">
        <v>0.28002532667272517</v>
      </c>
      <c r="BG252">
        <v>4</v>
      </c>
      <c r="BH252" t="s">
        <v>58</v>
      </c>
      <c r="BI252">
        <f t="shared" si="54"/>
        <v>6.5559340963319368</v>
      </c>
    </row>
    <row r="253" spans="1:61">
      <c r="A253" t="s">
        <v>59</v>
      </c>
      <c r="B253">
        <v>0.27916740035978105</v>
      </c>
      <c r="C253">
        <v>-0.49728092212373887</v>
      </c>
      <c r="D253">
        <v>1.450243858623065</v>
      </c>
      <c r="E253">
        <v>-0.65971523818570166</v>
      </c>
      <c r="F253">
        <v>0</v>
      </c>
      <c r="H253">
        <v>-1.4163096703069014</v>
      </c>
      <c r="I253">
        <v>-0.22702785271694204</v>
      </c>
      <c r="J253">
        <v>-0.30696068694381135</v>
      </c>
      <c r="K253">
        <v>0.44841377395161469</v>
      </c>
      <c r="L253">
        <v>2.0450397873559725</v>
      </c>
      <c r="O253" s="5">
        <v>0.12646936354434368</v>
      </c>
      <c r="P253">
        <v>-0.66357662190922606</v>
      </c>
      <c r="Q253">
        <v>2.6442322939824789</v>
      </c>
      <c r="R253">
        <v>-0.8890303852369863</v>
      </c>
      <c r="S253" s="5">
        <v>-1.0234841195843614</v>
      </c>
      <c r="U253" s="5">
        <v>-0.20306923302672386</v>
      </c>
      <c r="V253">
        <v>1.0153461651336191</v>
      </c>
      <c r="W253">
        <v>0.60920769908017136</v>
      </c>
      <c r="X253">
        <v>0.60920769908017136</v>
      </c>
      <c r="Y253">
        <v>0</v>
      </c>
      <c r="Z253">
        <v>0.81227693210689522</v>
      </c>
      <c r="AA253">
        <v>-0.40613846605344772</v>
      </c>
      <c r="AB253">
        <v>-0.20306923302672386</v>
      </c>
      <c r="AC253">
        <v>-0.81227693210689544</v>
      </c>
      <c r="AD253">
        <v>0.81227693210689522</v>
      </c>
      <c r="AE253">
        <v>0</v>
      </c>
      <c r="AF253">
        <v>1.4214846311870666</v>
      </c>
      <c r="AG253">
        <v>-2.4368307963206863</v>
      </c>
      <c r="AH253">
        <v>-2.0306923302672386</v>
      </c>
      <c r="AI253">
        <v>0.40613846605344772</v>
      </c>
      <c r="AJ253">
        <v>-0.60920769908017158</v>
      </c>
      <c r="AK253">
        <v>0.60920769908017136</v>
      </c>
      <c r="AL253" s="5">
        <v>1.0153461651336191</v>
      </c>
      <c r="AO253" s="5">
        <v>3.6211051707144741</v>
      </c>
      <c r="AP253">
        <v>-0.10191205823378757</v>
      </c>
      <c r="AQ253">
        <v>0.86826887947524611</v>
      </c>
      <c r="AR253">
        <v>3.9109360557820412</v>
      </c>
      <c r="AS253" s="14">
        <v>4.7865786553604197</v>
      </c>
      <c r="AT253">
        <v>2.7736975144975364</v>
      </c>
      <c r="AU253">
        <v>2.5140948897506248</v>
      </c>
      <c r="AV253">
        <v>-1.5594689560172899</v>
      </c>
      <c r="AW253">
        <v>3.0639097022915642</v>
      </c>
      <c r="AX253">
        <v>3.8812055539237376</v>
      </c>
      <c r="AY253">
        <v>0</v>
      </c>
      <c r="AZ253">
        <v>0.31847796065034006</v>
      </c>
      <c r="BA253">
        <v>4.3184056240396886</v>
      </c>
      <c r="BB253">
        <v>-1.7932809167356356</v>
      </c>
      <c r="BC253">
        <v>-0.29224596334028108</v>
      </c>
      <c r="BD253">
        <v>-1.8833193524625647</v>
      </c>
      <c r="BE253">
        <v>3.2090392401889152</v>
      </c>
      <c r="BF253" s="5">
        <v>9.720870903827894E-2</v>
      </c>
      <c r="BG253">
        <v>5</v>
      </c>
      <c r="BH253" t="s">
        <v>59</v>
      </c>
      <c r="BI253">
        <f t="shared" si="54"/>
        <v>4.7865786553604197</v>
      </c>
    </row>
    <row r="254" spans="1:61">
      <c r="A254" t="s">
        <v>60</v>
      </c>
      <c r="B254">
        <v>1.782082309146001</v>
      </c>
      <c r="C254">
        <v>-0.53960270273001432</v>
      </c>
      <c r="D254">
        <v>1.2944769256598474</v>
      </c>
      <c r="E254">
        <v>0.45138411033758441</v>
      </c>
      <c r="F254">
        <v>0.81227693210689522</v>
      </c>
      <c r="O254" s="5">
        <v>5.148802789692442</v>
      </c>
      <c r="P254">
        <v>-1.3742683654735701</v>
      </c>
      <c r="Q254">
        <v>-0.46892579216602864</v>
      </c>
      <c r="R254">
        <v>-2.0205368282993184</v>
      </c>
      <c r="S254" s="5">
        <v>-0.93528359421042517</v>
      </c>
      <c r="AO254" s="5">
        <v>2.7227753495616147</v>
      </c>
      <c r="AP254">
        <v>4.4279507652821994</v>
      </c>
      <c r="AQ254">
        <v>-3.9122690287425201</v>
      </c>
      <c r="AR254">
        <v>0.83556390073712883</v>
      </c>
      <c r="AS254">
        <v>2.7736975144975364</v>
      </c>
      <c r="AT254" s="14">
        <v>7.6383881640713183</v>
      </c>
      <c r="AU254">
        <v>1.4823041638104439</v>
      </c>
      <c r="AV254">
        <v>-1.7009018967134568</v>
      </c>
      <c r="AW254">
        <v>-0.34949013576373833</v>
      </c>
      <c r="AX254">
        <v>4.6322780569807582</v>
      </c>
      <c r="AY254">
        <v>0</v>
      </c>
      <c r="AZ254">
        <v>2.4907752279441651</v>
      </c>
      <c r="BA254">
        <v>1.6900626071425342</v>
      </c>
      <c r="BB254">
        <v>1.1897560620927954</v>
      </c>
      <c r="BC254">
        <v>-4.0297871667706597E-2</v>
      </c>
      <c r="BD254">
        <v>-2.0923784738970883</v>
      </c>
      <c r="BE254">
        <v>5.5496693940375277</v>
      </c>
      <c r="BF254" s="5">
        <v>1.8723867575035664</v>
      </c>
      <c r="BG254">
        <v>6</v>
      </c>
      <c r="BH254" t="s">
        <v>60</v>
      </c>
      <c r="BI254">
        <f t="shared" si="54"/>
        <v>7.6383881640713183</v>
      </c>
    </row>
    <row r="255" spans="1:61">
      <c r="A255" t="s">
        <v>153</v>
      </c>
      <c r="B255">
        <v>1.0631306479454681</v>
      </c>
      <c r="C255">
        <v>1.3278458665218986</v>
      </c>
      <c r="D255">
        <v>1.3911598495680515</v>
      </c>
      <c r="E255">
        <v>0.93749007531652229</v>
      </c>
      <c r="F255">
        <v>-0.40613846605344772</v>
      </c>
      <c r="H255" t="s">
        <v>397</v>
      </c>
      <c r="O255" s="5">
        <v>1.2885767006118023</v>
      </c>
      <c r="P255">
        <v>1.2582241799916101</v>
      </c>
      <c r="Q255">
        <v>1.7120475178597694</v>
      </c>
      <c r="R255">
        <v>-0.45045308474535145</v>
      </c>
      <c r="S255" s="5">
        <v>-2.6443974559125589</v>
      </c>
      <c r="AO255" s="5">
        <v>3.903609064472235</v>
      </c>
      <c r="AP255">
        <v>3.4110688055307263</v>
      </c>
      <c r="AQ255">
        <v>3.1154210168709833</v>
      </c>
      <c r="AR255">
        <v>0.67035634498087426</v>
      </c>
      <c r="AS255">
        <v>2.5140948897506243</v>
      </c>
      <c r="AT255">
        <v>1.4823041638104413</v>
      </c>
      <c r="AU255" s="14">
        <v>6.0740811566432633</v>
      </c>
      <c r="AV255">
        <v>-1.2364181376993733</v>
      </c>
      <c r="AW255">
        <v>3.5149359508688738</v>
      </c>
      <c r="AX255">
        <v>0.83683095930963258</v>
      </c>
      <c r="AY255">
        <v>0</v>
      </c>
      <c r="AZ255">
        <v>3.9928233390981842</v>
      </c>
      <c r="BA255">
        <v>7.1546284715843713</v>
      </c>
      <c r="BB255">
        <v>0.44588677380019259</v>
      </c>
      <c r="BC255">
        <v>-2.8897180115229153</v>
      </c>
      <c r="BD255">
        <v>0.28694443050227703</v>
      </c>
      <c r="BE255">
        <v>2.8855155997746698</v>
      </c>
      <c r="BF255" s="5">
        <v>4.4609606440063061</v>
      </c>
      <c r="BG255">
        <v>7</v>
      </c>
      <c r="BH255" t="s">
        <v>153</v>
      </c>
      <c r="BI255">
        <f t="shared" si="54"/>
        <v>6.0740811566432633</v>
      </c>
    </row>
    <row r="256" spans="1:61">
      <c r="A256" t="s">
        <v>62</v>
      </c>
      <c r="B256">
        <v>-0.48567479240674349</v>
      </c>
      <c r="C256">
        <v>-1.5870667727353238E-2</v>
      </c>
      <c r="D256">
        <v>-0.69289428800879715</v>
      </c>
      <c r="E256">
        <v>-0.13020695490507261</v>
      </c>
      <c r="F256">
        <v>-0.20306923302672386</v>
      </c>
      <c r="O256" s="5">
        <v>-0.5414562935854963</v>
      </c>
      <c r="P256">
        <v>0.31100459645426676</v>
      </c>
      <c r="Q256">
        <v>-0.7764751504597216</v>
      </c>
      <c r="R256">
        <v>0.19338198044705754</v>
      </c>
      <c r="S256" s="5">
        <v>0.43048904218067302</v>
      </c>
      <c r="AO256" s="5">
        <v>-1.4912664908927495</v>
      </c>
      <c r="AP256">
        <v>-0.89324947409156408</v>
      </c>
      <c r="AQ256">
        <v>-0.12367337911162479</v>
      </c>
      <c r="AR256">
        <v>-0.90094437205028521</v>
      </c>
      <c r="AS256">
        <v>-1.5594689560172894</v>
      </c>
      <c r="AT256">
        <v>-1.7009018967134555</v>
      </c>
      <c r="AU256">
        <v>-1.2364181376993737</v>
      </c>
      <c r="AV256" s="14">
        <v>0.68345226047720586</v>
      </c>
      <c r="AW256">
        <v>-0.74879443422381708</v>
      </c>
      <c r="AX256">
        <v>-1.2644217502727717</v>
      </c>
      <c r="AY256">
        <v>0</v>
      </c>
      <c r="AZ256">
        <v>-0.62150281749416847</v>
      </c>
      <c r="BA256">
        <v>-1.1201581083562473</v>
      </c>
      <c r="BB256">
        <v>0.58191851180288279</v>
      </c>
      <c r="BC256">
        <v>0.54116958972181217</v>
      </c>
      <c r="BD256">
        <v>0.85852663252372985</v>
      </c>
      <c r="BE256">
        <v>-1.595929945002281</v>
      </c>
      <c r="BF256" s="5">
        <v>-0.75121491007734076</v>
      </c>
      <c r="BG256">
        <v>8</v>
      </c>
      <c r="BH256" t="s">
        <v>62</v>
      </c>
      <c r="BI256">
        <f t="shared" si="54"/>
        <v>0.68345226047720586</v>
      </c>
    </row>
    <row r="257" spans="1:61">
      <c r="A257" t="s">
        <v>63</v>
      </c>
      <c r="B257">
        <v>-0.35565161963643388</v>
      </c>
      <c r="C257">
        <v>0.2592209062134383</v>
      </c>
      <c r="D257">
        <v>0.69289428800879804</v>
      </c>
      <c r="E257">
        <v>-0.69443709282705379</v>
      </c>
      <c r="F257">
        <v>-0.81227693210689544</v>
      </c>
      <c r="O257" s="5">
        <v>0.10027425376285071</v>
      </c>
      <c r="P257">
        <v>1.3046692224988317</v>
      </c>
      <c r="Q257">
        <v>1.7975672973534802</v>
      </c>
      <c r="R257">
        <v>-1.6337239429117485</v>
      </c>
      <c r="S257" s="5">
        <v>-1.7403626462688213</v>
      </c>
      <c r="AO257" s="5">
        <v>2.531105470000818</v>
      </c>
      <c r="AP257">
        <v>-0.11970583705637172</v>
      </c>
      <c r="AQ257">
        <v>2.753153724911539</v>
      </c>
      <c r="AR257">
        <v>3.1441676910184198</v>
      </c>
      <c r="AS257">
        <v>3.0639097022915651</v>
      </c>
      <c r="AT257">
        <v>-0.34949013576373522</v>
      </c>
      <c r="AU257">
        <v>3.5149359508688742</v>
      </c>
      <c r="AV257">
        <v>-0.74879443422381797</v>
      </c>
      <c r="AW257" s="14">
        <v>4.096233886516238</v>
      </c>
      <c r="AX257">
        <v>2.552669667269321</v>
      </c>
      <c r="AY257">
        <v>0</v>
      </c>
      <c r="AZ257">
        <v>2.2944775503882262</v>
      </c>
      <c r="BA257">
        <v>7.6362846870048298</v>
      </c>
      <c r="BB257">
        <v>-2.3258646357513957E-2</v>
      </c>
      <c r="BC257">
        <v>3.9246782602530561E-2</v>
      </c>
      <c r="BD257">
        <v>0.79168124178898092</v>
      </c>
      <c r="BE257">
        <v>1.5661807371979348</v>
      </c>
      <c r="BF257" s="5">
        <v>1.1767434160950094</v>
      </c>
      <c r="BG257">
        <v>9</v>
      </c>
      <c r="BH257" t="s">
        <v>63</v>
      </c>
      <c r="BI257">
        <f t="shared" si="54"/>
        <v>4.096233886516238</v>
      </c>
    </row>
    <row r="258" spans="1:61">
      <c r="A258" t="s">
        <v>64</v>
      </c>
      <c r="B258">
        <v>0.55451058975572964</v>
      </c>
      <c r="C258">
        <v>-0.33857424485020515</v>
      </c>
      <c r="D258">
        <v>1.2300216430543776</v>
      </c>
      <c r="E258">
        <v>-1.3107500127110643</v>
      </c>
      <c r="F258">
        <v>0.81227693210689522</v>
      </c>
      <c r="O258" s="5">
        <v>5.1763473514400795</v>
      </c>
      <c r="P258">
        <v>1.6370599814696067</v>
      </c>
      <c r="Q258">
        <v>-0.64497851804070461</v>
      </c>
      <c r="R258">
        <v>-6.3445449037425377</v>
      </c>
      <c r="S258" s="5">
        <v>-1.2680930669596524E-2</v>
      </c>
      <c r="AO258" s="5">
        <v>1.204193837673063</v>
      </c>
      <c r="AP258">
        <v>2.6067028415129228</v>
      </c>
      <c r="AQ258">
        <v>-0.50578175197758657</v>
      </c>
      <c r="AR258">
        <v>6.569288704637624</v>
      </c>
      <c r="AS258">
        <v>3.8812055539237384</v>
      </c>
      <c r="AT258">
        <v>4.6322780569807591</v>
      </c>
      <c r="AU258">
        <v>0.83683095930963158</v>
      </c>
      <c r="AV258">
        <v>-1.2644217502727726</v>
      </c>
      <c r="AW258">
        <v>2.5526696672693214</v>
      </c>
      <c r="AX258" s="14">
        <v>9.8285474248976694</v>
      </c>
      <c r="AY258">
        <v>0</v>
      </c>
      <c r="AZ258">
        <v>7.5013431761966665</v>
      </c>
      <c r="BA258">
        <v>7.177296880303949</v>
      </c>
      <c r="BB258">
        <v>-0.50714887573930978</v>
      </c>
      <c r="BC258">
        <v>5.4297916296078466</v>
      </c>
      <c r="BD258">
        <v>0.87265243005072735</v>
      </c>
      <c r="BE258">
        <v>5.2896362615036248</v>
      </c>
      <c r="BF258" s="5">
        <v>1.7676744846180761</v>
      </c>
      <c r="BG258">
        <v>10</v>
      </c>
      <c r="BH258" t="s">
        <v>64</v>
      </c>
      <c r="BI258">
        <f t="shared" si="54"/>
        <v>9.8285474248976694</v>
      </c>
    </row>
    <row r="259" spans="1:61">
      <c r="A259" t="s">
        <v>65</v>
      </c>
      <c r="B259">
        <v>0</v>
      </c>
      <c r="C259">
        <v>0</v>
      </c>
      <c r="D259">
        <v>0</v>
      </c>
      <c r="E259">
        <v>0</v>
      </c>
      <c r="F259">
        <v>0</v>
      </c>
      <c r="O259" s="5">
        <v>0</v>
      </c>
      <c r="P259">
        <v>0</v>
      </c>
      <c r="Q259">
        <v>0</v>
      </c>
      <c r="R259">
        <v>0</v>
      </c>
      <c r="S259" s="5">
        <v>0</v>
      </c>
      <c r="AO259" s="5">
        <v>0</v>
      </c>
      <c r="AP259">
        <v>0</v>
      </c>
      <c r="AQ259">
        <v>0</v>
      </c>
      <c r="AR259">
        <v>0</v>
      </c>
      <c r="AS259">
        <v>0</v>
      </c>
      <c r="AT259">
        <v>0</v>
      </c>
      <c r="AU259">
        <v>0</v>
      </c>
      <c r="AV259">
        <v>0</v>
      </c>
      <c r="AW259">
        <v>0</v>
      </c>
      <c r="AX259">
        <v>0</v>
      </c>
      <c r="AY259" s="14">
        <v>0</v>
      </c>
      <c r="AZ259">
        <v>0</v>
      </c>
      <c r="BA259">
        <v>0</v>
      </c>
      <c r="BB259">
        <v>0</v>
      </c>
      <c r="BC259">
        <v>0</v>
      </c>
      <c r="BD259">
        <v>0</v>
      </c>
      <c r="BE259">
        <v>0</v>
      </c>
      <c r="BF259" s="5">
        <v>0</v>
      </c>
      <c r="BG259">
        <v>11</v>
      </c>
      <c r="BH259" t="s">
        <v>65</v>
      </c>
      <c r="BI259">
        <f t="shared" si="54"/>
        <v>0</v>
      </c>
    </row>
    <row r="260" spans="1:61">
      <c r="A260" t="s">
        <v>66</v>
      </c>
      <c r="B260">
        <v>1.8776875832418163</v>
      </c>
      <c r="C260">
        <v>2.5075655009218316</v>
      </c>
      <c r="D260">
        <v>1.4932140470267119</v>
      </c>
      <c r="E260">
        <v>0.84200497505280225</v>
      </c>
      <c r="F260">
        <v>1.4214846311870666</v>
      </c>
      <c r="O260" s="5">
        <v>6.5403518038996848</v>
      </c>
      <c r="P260">
        <v>4.9411899490250519</v>
      </c>
      <c r="Q260">
        <v>-2.4146149774164209</v>
      </c>
      <c r="R260">
        <v>-6.747706781090546</v>
      </c>
      <c r="S260" s="5">
        <v>-0.4024730463693702</v>
      </c>
      <c r="AO260" s="5">
        <v>9.7003953723499681E-2</v>
      </c>
      <c r="AP260">
        <v>7.5330345263950669</v>
      </c>
      <c r="AQ260">
        <v>3.6537884354361352</v>
      </c>
      <c r="AR260">
        <v>3.9385720935368451</v>
      </c>
      <c r="AS260">
        <v>0.31847796065034029</v>
      </c>
      <c r="AT260">
        <v>2.4907752279441633</v>
      </c>
      <c r="AU260">
        <v>3.9928233390981847</v>
      </c>
      <c r="AV260">
        <v>-0.62150281749416858</v>
      </c>
      <c r="AW260">
        <v>2.2944775503882253</v>
      </c>
      <c r="AX260">
        <v>7.5013431761966682</v>
      </c>
      <c r="AY260">
        <v>0</v>
      </c>
      <c r="AZ260" s="14">
        <v>14.811845889696416</v>
      </c>
      <c r="BA260">
        <v>8.4225813668217278</v>
      </c>
      <c r="BB260">
        <v>-8.8663508638033517E-2</v>
      </c>
      <c r="BC260">
        <v>4.2286726199977851</v>
      </c>
      <c r="BD260">
        <v>4.0671554545309165</v>
      </c>
      <c r="BE260">
        <v>4.7518764733468517</v>
      </c>
      <c r="BF260" s="5">
        <v>8.1621280541973498</v>
      </c>
      <c r="BG260">
        <v>12</v>
      </c>
      <c r="BH260" t="s">
        <v>66</v>
      </c>
      <c r="BI260">
        <f t="shared" si="54"/>
        <v>14.811845889696416</v>
      </c>
    </row>
    <row r="261" spans="1:61">
      <c r="A261" t="s">
        <v>94</v>
      </c>
      <c r="B261">
        <v>-0.63864323096004783</v>
      </c>
      <c r="C261">
        <v>0.2962524642439297</v>
      </c>
      <c r="D261">
        <v>0.25782113042187893</v>
      </c>
      <c r="E261">
        <v>-1.5972053135022239</v>
      </c>
      <c r="F261">
        <v>-2.4368307963206863</v>
      </c>
      <c r="O261" s="5">
        <v>6.183092798144207</v>
      </c>
      <c r="P261">
        <v>3.9005771321154774</v>
      </c>
      <c r="Q261">
        <v>-4.7780508931205556E-2</v>
      </c>
      <c r="R261">
        <v>-6.9746208633365052</v>
      </c>
      <c r="S261" s="5">
        <v>-4.9415067241708179</v>
      </c>
      <c r="AO261" s="5">
        <v>3.8490908544780535</v>
      </c>
      <c r="AP261">
        <v>2.983410158876814</v>
      </c>
      <c r="AQ261">
        <v>1.5964321786714479</v>
      </c>
      <c r="AR261">
        <v>4.618484271426393</v>
      </c>
      <c r="AS261">
        <v>4.3184056240396904</v>
      </c>
      <c r="AT261">
        <v>1.6900626071425391</v>
      </c>
      <c r="AU261">
        <v>7.1546284715843713</v>
      </c>
      <c r="AV261">
        <v>-1.1201581083562484</v>
      </c>
      <c r="AW261">
        <v>7.6362846870048307</v>
      </c>
      <c r="AX261">
        <v>7.1772968803039481</v>
      </c>
      <c r="AY261">
        <v>0</v>
      </c>
      <c r="AZ261">
        <v>8.4225813668217278</v>
      </c>
      <c r="BA261" s="14">
        <v>20.37596366887507</v>
      </c>
      <c r="BB261">
        <v>6.0771098674320374</v>
      </c>
      <c r="BC261">
        <v>2.1955988067644387</v>
      </c>
      <c r="BD261">
        <v>4.3818437318369021</v>
      </c>
      <c r="BE261">
        <v>4.8053695053675973</v>
      </c>
      <c r="BF261" s="5">
        <v>3.6362708904494054</v>
      </c>
      <c r="BG261">
        <v>13</v>
      </c>
      <c r="BH261" t="s">
        <v>94</v>
      </c>
      <c r="BI261">
        <f t="shared" si="54"/>
        <v>20.37596366887507</v>
      </c>
    </row>
    <row r="262" spans="1:61">
      <c r="A262" t="s">
        <v>96</v>
      </c>
      <c r="B262">
        <v>-0.75336955987502674</v>
      </c>
      <c r="C262">
        <v>-0.85172583470129748</v>
      </c>
      <c r="D262">
        <v>-1.8316042807054265</v>
      </c>
      <c r="E262">
        <v>-0.56423013792198162</v>
      </c>
      <c r="F262">
        <v>-2.0306923302672386</v>
      </c>
      <c r="O262" s="5">
        <v>4.6582408296506692</v>
      </c>
      <c r="P262">
        <v>0.41626561858957206</v>
      </c>
      <c r="Q262">
        <v>-2.9578204166516078</v>
      </c>
      <c r="R262">
        <v>-2.1264507233129191</v>
      </c>
      <c r="S262" s="5">
        <v>-2.583254588261755</v>
      </c>
      <c r="AO262" s="5">
        <v>-0.63134327763450415</v>
      </c>
      <c r="AP262">
        <v>1.2625488749686977</v>
      </c>
      <c r="AQ262">
        <v>-4.7374997749262393</v>
      </c>
      <c r="AR262">
        <v>-3.2691361912546837</v>
      </c>
      <c r="AS262">
        <v>-1.7932809167356336</v>
      </c>
      <c r="AT262">
        <v>1.1897560620927976</v>
      </c>
      <c r="AU262">
        <v>0.44588677380019148</v>
      </c>
      <c r="AV262">
        <v>0.58191851180288245</v>
      </c>
      <c r="AW262">
        <v>-2.3258646357513069E-2</v>
      </c>
      <c r="AX262">
        <v>-0.50714887573930856</v>
      </c>
      <c r="AY262">
        <v>0</v>
      </c>
      <c r="AZ262">
        <v>-8.8663508638035626E-2</v>
      </c>
      <c r="BA262">
        <v>6.0771098674320383</v>
      </c>
      <c r="BB262" s="14">
        <v>7.9992383760304797</v>
      </c>
      <c r="BC262">
        <v>0.27639672091320677</v>
      </c>
      <c r="BD262">
        <v>2.5352722491872677</v>
      </c>
      <c r="BE262">
        <v>0.33783273943960745</v>
      </c>
      <c r="BF262" s="5">
        <v>-0.63864987116024841</v>
      </c>
      <c r="BG262">
        <v>14</v>
      </c>
      <c r="BH262" t="s">
        <v>96</v>
      </c>
      <c r="BI262">
        <f t="shared" si="54"/>
        <v>7.9992383760304797</v>
      </c>
    </row>
    <row r="263" spans="1:61">
      <c r="A263" t="s">
        <v>98</v>
      </c>
      <c r="B263">
        <v>-0.71130323927286754</v>
      </c>
      <c r="C263">
        <v>-0.50257114469952335</v>
      </c>
      <c r="D263">
        <v>-0.55324117569694664</v>
      </c>
      <c r="E263">
        <v>-1.5104006768988425</v>
      </c>
      <c r="F263">
        <v>0.40613846605344772</v>
      </c>
      <c r="O263" s="5">
        <v>2.6609774179914298</v>
      </c>
      <c r="P263">
        <v>1.7733898846450626</v>
      </c>
      <c r="Q263">
        <v>-2.2318740541915383</v>
      </c>
      <c r="R263">
        <v>-4.6740325331512835</v>
      </c>
      <c r="S263" s="5">
        <v>1.4446314500066912</v>
      </c>
      <c r="AO263" s="5">
        <v>-2.6866302525945951</v>
      </c>
      <c r="AP263">
        <v>-0.39467859065364297</v>
      </c>
      <c r="AQ263">
        <v>-0.9080954486088556</v>
      </c>
      <c r="AR263">
        <v>3.6934812597441842</v>
      </c>
      <c r="AS263">
        <v>-0.2922459633402803</v>
      </c>
      <c r="AT263">
        <v>-4.0297871667703156E-2</v>
      </c>
      <c r="AU263">
        <v>-2.8897180115229153</v>
      </c>
      <c r="AV263">
        <v>0.54116958972181117</v>
      </c>
      <c r="AW263">
        <v>3.9246782602530894E-2</v>
      </c>
      <c r="AX263">
        <v>5.4297916296078448</v>
      </c>
      <c r="AY263">
        <v>0</v>
      </c>
      <c r="AZ263">
        <v>4.228672619997786</v>
      </c>
      <c r="BA263">
        <v>2.1955988067644387</v>
      </c>
      <c r="BB263">
        <v>0.27639672091320433</v>
      </c>
      <c r="BC263" s="14">
        <v>6.0971304874117536</v>
      </c>
      <c r="BD263">
        <v>2.3232718554740082</v>
      </c>
      <c r="BE263">
        <v>0.56280526839870471</v>
      </c>
      <c r="BF263" s="5">
        <v>-0.84449984489163632</v>
      </c>
      <c r="BG263">
        <v>15</v>
      </c>
      <c r="BH263" t="s">
        <v>98</v>
      </c>
      <c r="BI263">
        <f t="shared" si="54"/>
        <v>6.0971304874117536</v>
      </c>
    </row>
    <row r="264" spans="1:61">
      <c r="A264" t="s">
        <v>100</v>
      </c>
      <c r="B264">
        <v>-0.57363164457489302</v>
      </c>
      <c r="C264">
        <v>0.61366581879099691</v>
      </c>
      <c r="D264">
        <v>-0.88626013582520624</v>
      </c>
      <c r="E264">
        <v>-0.35589901007386526</v>
      </c>
      <c r="F264">
        <v>-0.60920769908017158</v>
      </c>
      <c r="O264" s="5">
        <v>1.9521379465721269</v>
      </c>
      <c r="P264">
        <v>2.52791279088073</v>
      </c>
      <c r="Q264">
        <v>-2.0267474458455323</v>
      </c>
      <c r="R264">
        <v>-2.6800475561647619</v>
      </c>
      <c r="S264" s="5">
        <v>-0.46027616925201176</v>
      </c>
      <c r="AO264" s="5">
        <v>-1.8271577931643594</v>
      </c>
      <c r="AP264">
        <v>0.84406917345720001</v>
      </c>
      <c r="AQ264">
        <v>0.85752367447236932</v>
      </c>
      <c r="AR264">
        <v>0.1022182382653492</v>
      </c>
      <c r="AS264">
        <v>-1.8833193524625647</v>
      </c>
      <c r="AT264">
        <v>-2.0923784738970865</v>
      </c>
      <c r="AU264">
        <v>0.28694443050227719</v>
      </c>
      <c r="AV264">
        <v>0.85852663252372963</v>
      </c>
      <c r="AW264">
        <v>0.79168124178898103</v>
      </c>
      <c r="AX264">
        <v>0.87265243005072679</v>
      </c>
      <c r="AY264">
        <v>0</v>
      </c>
      <c r="AZ264">
        <v>4.0671554545309165</v>
      </c>
      <c r="BA264">
        <v>4.3818437318369012</v>
      </c>
      <c r="BB264">
        <v>2.5352722491872672</v>
      </c>
      <c r="BC264">
        <v>2.3232718554740086</v>
      </c>
      <c r="BD264" s="14">
        <v>3.4619410967586592</v>
      </c>
      <c r="BE264">
        <v>-0.75035009551544873</v>
      </c>
      <c r="BF264" s="5">
        <v>1.3402868850580081</v>
      </c>
      <c r="BG264">
        <v>16</v>
      </c>
      <c r="BH264" t="s">
        <v>100</v>
      </c>
      <c r="BI264">
        <f t="shared" si="54"/>
        <v>3.4619410967586592</v>
      </c>
    </row>
    <row r="265" spans="1:61">
      <c r="A265" t="s">
        <v>102</v>
      </c>
      <c r="B265">
        <v>1.4532001662563956</v>
      </c>
      <c r="C265">
        <v>0.13754578697039599</v>
      </c>
      <c r="D265">
        <v>1.4932140470267119</v>
      </c>
      <c r="E265">
        <v>0.23437251882913013</v>
      </c>
      <c r="F265">
        <v>0.60920769908017136</v>
      </c>
      <c r="O265" s="5">
        <v>4.3366286794617972</v>
      </c>
      <c r="P265">
        <v>0.1979896506931999</v>
      </c>
      <c r="Q265">
        <v>0.14654397009188147</v>
      </c>
      <c r="R265">
        <v>-2.8562715544114163</v>
      </c>
      <c r="S265" s="5">
        <v>-1.196816333594898</v>
      </c>
      <c r="AO265" s="5">
        <v>2.8922770515416536</v>
      </c>
      <c r="AP265">
        <v>4.1153570587075645</v>
      </c>
      <c r="AQ265">
        <v>-0.93755218461637746</v>
      </c>
      <c r="AR265">
        <v>2.4759694790352893</v>
      </c>
      <c r="AS265">
        <v>3.2090392401889138</v>
      </c>
      <c r="AT265">
        <v>5.5496693940375241</v>
      </c>
      <c r="AU265">
        <v>2.8855155997746715</v>
      </c>
      <c r="AV265">
        <v>-1.595929945002281</v>
      </c>
      <c r="AW265">
        <v>1.5661807371979328</v>
      </c>
      <c r="AX265">
        <v>5.289636261503623</v>
      </c>
      <c r="AY265">
        <v>0</v>
      </c>
      <c r="AZ265">
        <v>4.7518764733468482</v>
      </c>
      <c r="BA265">
        <v>4.8053695053675964</v>
      </c>
      <c r="BB265">
        <v>0.33783273943960745</v>
      </c>
      <c r="BC265">
        <v>0.56280526839870459</v>
      </c>
      <c r="BD265">
        <v>-0.7503500955154494</v>
      </c>
      <c r="BE265" s="14">
        <v>5.149502391472673</v>
      </c>
      <c r="BF265" s="5">
        <v>2.9907240205555294</v>
      </c>
      <c r="BG265">
        <v>17</v>
      </c>
      <c r="BH265" t="s">
        <v>102</v>
      </c>
      <c r="BI265">
        <f t="shared" si="54"/>
        <v>5.149502391472673</v>
      </c>
    </row>
    <row r="266" spans="1:61">
      <c r="A266" t="s">
        <v>151</v>
      </c>
      <c r="B266">
        <v>1.9771170683014645</v>
      </c>
      <c r="C266">
        <v>2.253634817284178</v>
      </c>
      <c r="D266">
        <v>1.4932140470267119</v>
      </c>
      <c r="E266">
        <v>1.7621341230486482</v>
      </c>
      <c r="F266">
        <v>1.0153461651336191</v>
      </c>
      <c r="H266" s="5"/>
      <c r="I266" s="5"/>
      <c r="J266" s="5"/>
      <c r="K266" s="5"/>
      <c r="L266" s="5"/>
      <c r="M266" s="5"/>
      <c r="N266" s="5"/>
      <c r="O266" s="5">
        <v>2.9514538846800007</v>
      </c>
      <c r="P266" s="5">
        <v>2.4005212908992259</v>
      </c>
      <c r="Q266" s="5">
        <v>-0.45414275806256627</v>
      </c>
      <c r="R266" s="5">
        <v>-1.7062061364542145</v>
      </c>
      <c r="S266" s="5">
        <v>-0.90361738820710613</v>
      </c>
      <c r="AO266" s="5">
        <v>1.534149871590063</v>
      </c>
      <c r="AP266" s="5">
        <v>5.9333192981509972</v>
      </c>
      <c r="AQ266" s="5">
        <v>3.2674540188455428</v>
      </c>
      <c r="AR266" s="5">
        <v>0.28002532667272484</v>
      </c>
      <c r="AS266" s="5">
        <v>9.7208709038278496E-2</v>
      </c>
      <c r="AT266" s="5">
        <v>1.8723867575035646</v>
      </c>
      <c r="AU266" s="5">
        <v>4.4609606440063096</v>
      </c>
      <c r="AV266" s="5">
        <v>-0.75121491007734109</v>
      </c>
      <c r="AW266" s="5">
        <v>1.1767434160950074</v>
      </c>
      <c r="AX266" s="5">
        <v>1.767674484618081</v>
      </c>
      <c r="AY266" s="5">
        <v>0</v>
      </c>
      <c r="AZ266" s="5">
        <v>8.1621280541973569</v>
      </c>
      <c r="BA266" s="5">
        <v>3.6362708904494072</v>
      </c>
      <c r="BB266" s="5">
        <v>-0.63864987116024707</v>
      </c>
      <c r="BC266" s="5">
        <v>-0.84449984489163876</v>
      </c>
      <c r="BD266" s="5">
        <v>1.3402868850580072</v>
      </c>
      <c r="BE266" s="5">
        <v>2.9907240205555312</v>
      </c>
      <c r="BF266" s="14">
        <v>6.6430873629483589</v>
      </c>
      <c r="BG266">
        <v>18</v>
      </c>
      <c r="BH266" t="s">
        <v>151</v>
      </c>
      <c r="BI266">
        <f t="shared" si="54"/>
        <v>6.6430873629483589</v>
      </c>
    </row>
    <row r="268" spans="1:61">
      <c r="A268" t="s">
        <v>66</v>
      </c>
      <c r="AO268" s="5" t="s">
        <v>408</v>
      </c>
    </row>
    <row r="269" spans="1:61">
      <c r="B269" t="s">
        <v>48</v>
      </c>
      <c r="C269" t="s">
        <v>51</v>
      </c>
      <c r="D269" t="s">
        <v>54</v>
      </c>
      <c r="E269" t="s">
        <v>67</v>
      </c>
      <c r="F269" t="s">
        <v>50</v>
      </c>
      <c r="U269" s="5" t="s">
        <v>80</v>
      </c>
      <c r="V269" t="s">
        <v>82</v>
      </c>
      <c r="W269" t="s">
        <v>57</v>
      </c>
      <c r="X269" t="s">
        <v>58</v>
      </c>
      <c r="Y269" t="s">
        <v>59</v>
      </c>
      <c r="Z269" t="s">
        <v>60</v>
      </c>
      <c r="AA269" t="s">
        <v>153</v>
      </c>
      <c r="AB269" t="s">
        <v>62</v>
      </c>
      <c r="AC269" t="s">
        <v>63</v>
      </c>
      <c r="AD269" t="s">
        <v>64</v>
      </c>
      <c r="AE269" t="s">
        <v>65</v>
      </c>
      <c r="AF269" t="s">
        <v>66</v>
      </c>
      <c r="AG269" t="s">
        <v>94</v>
      </c>
      <c r="AH269" t="s">
        <v>96</v>
      </c>
      <c r="AI269" t="s">
        <v>98</v>
      </c>
      <c r="AJ269" t="s">
        <v>100</v>
      </c>
      <c r="AK269" t="s">
        <v>102</v>
      </c>
      <c r="AL269" s="5" t="s">
        <v>151</v>
      </c>
      <c r="BI269" t="s">
        <v>416</v>
      </c>
    </row>
    <row r="270" spans="1:61">
      <c r="A270" t="s">
        <v>80</v>
      </c>
      <c r="B270">
        <v>-1.1013727575837946</v>
      </c>
      <c r="C270">
        <v>-2.4017610494061428</v>
      </c>
      <c r="D270">
        <v>-0.1020541974586604</v>
      </c>
      <c r="E270">
        <v>-0.51214735595995209</v>
      </c>
      <c r="F270">
        <v>-1.6245538642137904</v>
      </c>
      <c r="H270" s="5">
        <v>7.48782356435437</v>
      </c>
      <c r="I270" s="5">
        <v>1.3465753778528724</v>
      </c>
      <c r="J270" s="5">
        <v>-3.1501534945213336</v>
      </c>
      <c r="K270" s="5">
        <v>-4.9630961056663043</v>
      </c>
      <c r="L270" s="5">
        <v>-1.4163096703069014</v>
      </c>
      <c r="M270" s="5"/>
      <c r="N270" s="5"/>
      <c r="O270" s="5">
        <f t="array" ref="O270:S287">MMULT(B270:F287,H270:L274)</f>
        <v>-6.31684289752274</v>
      </c>
      <c r="P270" s="5">
        <v>-5.6742513005222843</v>
      </c>
      <c r="Q270" s="5">
        <v>4.859591312183178</v>
      </c>
      <c r="R270" s="5">
        <v>7.2807254959880963</v>
      </c>
      <c r="S270" s="5">
        <v>-1.415453050203654</v>
      </c>
      <c r="U270" s="5">
        <v>-1.1013727575837946</v>
      </c>
      <c r="V270">
        <v>0.34417898674493608</v>
      </c>
      <c r="W270">
        <v>-1.6138170267373657</v>
      </c>
      <c r="X270">
        <v>-2.0650739204696151</v>
      </c>
      <c r="Y270">
        <v>-1.5985201828820352</v>
      </c>
      <c r="Z270">
        <v>-9.5605274095815318E-2</v>
      </c>
      <c r="AA270">
        <v>-0.81455693529634821</v>
      </c>
      <c r="AB270">
        <v>-2.3633623756485598</v>
      </c>
      <c r="AC270">
        <v>-2.2333392028782502</v>
      </c>
      <c r="AD270">
        <v>-1.3231769934860866</v>
      </c>
      <c r="AE270">
        <v>-1.8776875832418163</v>
      </c>
      <c r="AF270">
        <v>0</v>
      </c>
      <c r="AG270">
        <v>-2.5163308142018641</v>
      </c>
      <c r="AH270">
        <v>-2.631057143116843</v>
      </c>
      <c r="AI270">
        <v>-2.5889908225146838</v>
      </c>
      <c r="AJ270">
        <v>-2.4513192278167093</v>
      </c>
      <c r="AK270">
        <v>-0.4244874169854207</v>
      </c>
      <c r="AL270" s="5">
        <v>9.9429485059648215E-2</v>
      </c>
      <c r="AO270" s="14">
        <f t="array" ref="AO270:BF287">MMULT(O270:S287,U270:AL274)</f>
        <v>18.660128158143898</v>
      </c>
      <c r="AP270" s="5">
        <v>8.5256352502651183</v>
      </c>
      <c r="AQ270" s="5">
        <v>12.040848452882505</v>
      </c>
      <c r="AR270" s="5">
        <v>12.02494169963084</v>
      </c>
      <c r="AS270" s="5">
        <v>18.017469146037058</v>
      </c>
      <c r="AT270" s="5">
        <v>14.94684205759037</v>
      </c>
      <c r="AU270" s="5">
        <v>14.62562766134697</v>
      </c>
      <c r="AV270" s="5">
        <v>13.84507826257434</v>
      </c>
      <c r="AW270" s="5">
        <v>14.951469855585513</v>
      </c>
      <c r="AX270" s="5">
        <v>8.4176925974493155</v>
      </c>
      <c r="AY270" s="5">
        <v>14.714841935972922</v>
      </c>
      <c r="AZ270" s="5">
        <v>0</v>
      </c>
      <c r="BA270" s="5">
        <v>10.141351423629249</v>
      </c>
      <c r="BB270" s="5">
        <v>14.172162166976449</v>
      </c>
      <c r="BC270" s="5">
        <v>7.7995390633805393</v>
      </c>
      <c r="BD270" s="5">
        <v>8.8205286882776424</v>
      </c>
      <c r="BE270" s="5">
        <v>12.855242514167728</v>
      </c>
      <c r="BF270" s="5">
        <v>8.0868637533656322</v>
      </c>
      <c r="BG270">
        <v>1</v>
      </c>
      <c r="BH270" t="s">
        <v>80</v>
      </c>
      <c r="BI270">
        <f>INDEX(AO270:BF287,1,BG270)</f>
        <v>18.660128158143898</v>
      </c>
    </row>
    <row r="271" spans="1:61">
      <c r="A271" t="s">
        <v>82</v>
      </c>
      <c r="B271">
        <v>0.34417898674493608</v>
      </c>
      <c r="C271">
        <v>-0.96811073136855463</v>
      </c>
      <c r="D271">
        <v>-0.2954200452750686</v>
      </c>
      <c r="E271">
        <v>0.83332451139246455</v>
      </c>
      <c r="F271">
        <v>-0.4061384660534475</v>
      </c>
      <c r="H271">
        <v>1.3465753778528724</v>
      </c>
      <c r="I271">
        <v>2.4364933112390665</v>
      </c>
      <c r="J271">
        <v>-0.94328622773352067</v>
      </c>
      <c r="K271">
        <v>-2.3345225948670816</v>
      </c>
      <c r="L271">
        <v>-0.22702785271694198</v>
      </c>
      <c r="O271" s="5">
        <v>-1.3565158589098891</v>
      </c>
      <c r="P271">
        <v>-3.4698768691371904</v>
      </c>
      <c r="Q271">
        <v>0.78189639381618325</v>
      </c>
      <c r="R271">
        <v>4.3975625503751354</v>
      </c>
      <c r="S271" s="5">
        <v>-0.63388871984898854</v>
      </c>
      <c r="U271" s="5">
        <v>-2.4017610494061428</v>
      </c>
      <c r="V271">
        <v>-0.96811073136855463</v>
      </c>
      <c r="W271">
        <v>-0.51844181242687593</v>
      </c>
      <c r="X271">
        <v>-2.6609819556195813</v>
      </c>
      <c r="Y271">
        <v>-3.0048464230455707</v>
      </c>
      <c r="Z271">
        <v>-3.0471682036518457</v>
      </c>
      <c r="AA271">
        <v>-1.179719634399933</v>
      </c>
      <c r="AB271">
        <v>-2.5234361686491846</v>
      </c>
      <c r="AC271">
        <v>-2.2483445947083931</v>
      </c>
      <c r="AD271">
        <v>-2.846139745772037</v>
      </c>
      <c r="AE271">
        <v>-2.5075655009218316</v>
      </c>
      <c r="AF271">
        <v>0</v>
      </c>
      <c r="AG271">
        <v>-2.2113130366779021</v>
      </c>
      <c r="AH271">
        <v>-3.3592913356231291</v>
      </c>
      <c r="AI271">
        <v>-3.0101366456213547</v>
      </c>
      <c r="AJ271">
        <v>-1.8938996821308347</v>
      </c>
      <c r="AK271">
        <v>-2.3700197139514358</v>
      </c>
      <c r="AL271" s="5">
        <v>-0.25393068363765359</v>
      </c>
      <c r="AO271" s="5">
        <v>8.52563525026512</v>
      </c>
      <c r="AP271" s="14">
        <v>6.5833961675918147</v>
      </c>
      <c r="AQ271">
        <v>3.6097148946263458</v>
      </c>
      <c r="AR271">
        <v>2.6859501291577681</v>
      </c>
      <c r="AS271">
        <v>6.8584213444172279</v>
      </c>
      <c r="AT271">
        <v>9.2159869006393844</v>
      </c>
      <c r="AU271">
        <v>6.6970568297338948</v>
      </c>
      <c r="AV271">
        <v>7.0070647067039609</v>
      </c>
      <c r="AW271">
        <v>4.8646279758567559</v>
      </c>
      <c r="AX271">
        <v>2.3841710286176143</v>
      </c>
      <c r="AY271">
        <v>7.2788113633013545</v>
      </c>
      <c r="AZ271">
        <v>0</v>
      </c>
      <c r="BA271">
        <v>1.8396401553564394</v>
      </c>
      <c r="BB271">
        <v>8.6300237469080869</v>
      </c>
      <c r="BC271">
        <v>2.6554601526499253</v>
      </c>
      <c r="BD271">
        <v>4.0557250822276405</v>
      </c>
      <c r="BE271">
        <v>6.64229194866207</v>
      </c>
      <c r="BF271" s="5">
        <v>5.0500026072549948</v>
      </c>
      <c r="BG271">
        <v>2</v>
      </c>
      <c r="BH271" t="s">
        <v>82</v>
      </c>
      <c r="BI271">
        <f>INDEX(AO271:BF288,1,BG271)</f>
        <v>6.5833961675918147</v>
      </c>
    </row>
    <row r="272" spans="1:61">
      <c r="A272" t="s">
        <v>57</v>
      </c>
      <c r="B272">
        <v>-1.6138170267373657</v>
      </c>
      <c r="C272">
        <v>-0.51844181242687593</v>
      </c>
      <c r="D272">
        <v>-0.21485094201823163</v>
      </c>
      <c r="E272">
        <v>-0.16492880954642519</v>
      </c>
      <c r="F272">
        <v>-0.81227693210689522</v>
      </c>
      <c r="H272">
        <v>-3.1501534945213336</v>
      </c>
      <c r="I272">
        <v>-0.94328622773352089</v>
      </c>
      <c r="J272">
        <v>3.0502761853737885</v>
      </c>
      <c r="K272">
        <v>2.0752440069132065</v>
      </c>
      <c r="L272">
        <v>-0.3069606869438114</v>
      </c>
      <c r="O272" s="5">
        <v>-10.136291488741609</v>
      </c>
      <c r="P272">
        <v>-2.6642008260492456</v>
      </c>
      <c r="Q272">
        <v>4.8245252174844779</v>
      </c>
      <c r="R272">
        <v>7.4912340383329994</v>
      </c>
      <c r="S272" s="5">
        <v>0.73422119082835047</v>
      </c>
      <c r="U272" s="5">
        <v>-0.1020541974586604</v>
      </c>
      <c r="V272">
        <v>-0.2954200452750686</v>
      </c>
      <c r="W272">
        <v>-0.21485094201823163</v>
      </c>
      <c r="X272">
        <v>-0.26319240397233434</v>
      </c>
      <c r="Y272">
        <v>-4.2970188403646858E-2</v>
      </c>
      <c r="Z272">
        <v>-0.1987371213668645</v>
      </c>
      <c r="AA272">
        <v>-0.1020541974586604</v>
      </c>
      <c r="AB272">
        <v>-2.1861083350355091</v>
      </c>
      <c r="AC272">
        <v>-0.80031975901791386</v>
      </c>
      <c r="AD272">
        <v>-0.26319240397233434</v>
      </c>
      <c r="AE272">
        <v>-1.4932140470267119</v>
      </c>
      <c r="AF272">
        <v>0</v>
      </c>
      <c r="AG272">
        <v>-1.235392916604833</v>
      </c>
      <c r="AH272">
        <v>-3.3248183277321384</v>
      </c>
      <c r="AI272">
        <v>-2.0464552227236585</v>
      </c>
      <c r="AJ272">
        <v>-2.3794741828519181</v>
      </c>
      <c r="AK272">
        <v>0</v>
      </c>
      <c r="AL272" s="5">
        <v>0</v>
      </c>
      <c r="AO272" s="5">
        <v>12.040848452882507</v>
      </c>
      <c r="AP272">
        <v>3.6097148946263453</v>
      </c>
      <c r="AQ272" s="14">
        <v>14.870887861313301</v>
      </c>
      <c r="AR272">
        <v>9.703483836821432</v>
      </c>
      <c r="AS272">
        <v>11.70784837308519</v>
      </c>
      <c r="AT272">
        <v>4.7550131975736019</v>
      </c>
      <c r="AU272">
        <v>10.280655132033083</v>
      </c>
      <c r="AV272">
        <v>11.655886892642833</v>
      </c>
      <c r="AW272">
        <v>11.616733628783598</v>
      </c>
      <c r="AX272">
        <v>3.150932526086033</v>
      </c>
      <c r="AY272">
        <v>11.158057454260287</v>
      </c>
      <c r="AZ272">
        <v>0</v>
      </c>
      <c r="BA272">
        <v>4.3319082661100108</v>
      </c>
      <c r="BB272">
        <v>6.5092211879720789</v>
      </c>
      <c r="BC272">
        <v>6.0212893856536471</v>
      </c>
      <c r="BD272">
        <v>7.9484256742017356</v>
      </c>
      <c r="BE272">
        <v>5.4686287962970592</v>
      </c>
      <c r="BF272" s="5">
        <v>6.2633834189084743</v>
      </c>
      <c r="BG272">
        <v>3</v>
      </c>
      <c r="BH272" t="s">
        <v>57</v>
      </c>
      <c r="BI272">
        <f t="shared" ref="BI272:BI287" si="55">INDEX(AO272:BF289,1,BG272)</f>
        <v>14.870887861313301</v>
      </c>
    </row>
    <row r="273" spans="1:61">
      <c r="A273" t="s">
        <v>58</v>
      </c>
      <c r="B273">
        <v>-2.0650739204696151</v>
      </c>
      <c r="C273">
        <v>-2.6609819556195813</v>
      </c>
      <c r="D273">
        <v>-0.26319240397233434</v>
      </c>
      <c r="E273">
        <v>-2.1961573060655573</v>
      </c>
      <c r="F273">
        <v>-0.81227693210689522</v>
      </c>
      <c r="H273">
        <v>-4.9630961056663043</v>
      </c>
      <c r="I273">
        <v>-2.3345225948670816</v>
      </c>
      <c r="J273">
        <v>2.0752440069132061</v>
      </c>
      <c r="K273">
        <v>5.5690985441700311</v>
      </c>
      <c r="L273">
        <v>0.44841377395161464</v>
      </c>
      <c r="O273" s="5">
        <v>-6.1668500279944549</v>
      </c>
      <c r="P273">
        <v>-3.7045883204340675</v>
      </c>
      <c r="Q273">
        <v>3.904332733404444</v>
      </c>
      <c r="R273">
        <v>3.320241752916671</v>
      </c>
      <c r="S273" s="5">
        <v>0.96376507376996945</v>
      </c>
      <c r="U273" s="5">
        <v>-0.51214735595995209</v>
      </c>
      <c r="V273">
        <v>0.83332451139246455</v>
      </c>
      <c r="W273">
        <v>-0.16492880954642519</v>
      </c>
      <c r="X273">
        <v>-2.1961573060655573</v>
      </c>
      <c r="Y273">
        <v>-1.5017202132385039</v>
      </c>
      <c r="Z273">
        <v>-0.39062086471521784</v>
      </c>
      <c r="AA273">
        <v>9.5485100263720035E-2</v>
      </c>
      <c r="AB273">
        <v>-0.97221192995787487</v>
      </c>
      <c r="AC273">
        <v>-1.536442067879856</v>
      </c>
      <c r="AD273">
        <v>-2.1527549877638665</v>
      </c>
      <c r="AE273">
        <v>-0.84200497505280225</v>
      </c>
      <c r="AF273">
        <v>0</v>
      </c>
      <c r="AG273">
        <v>-2.4392102885550262</v>
      </c>
      <c r="AH273">
        <v>-1.4062351129747839</v>
      </c>
      <c r="AI273">
        <v>-2.3524056519516447</v>
      </c>
      <c r="AJ273">
        <v>-1.1979039851266675</v>
      </c>
      <c r="AK273">
        <v>-0.60763245622367212</v>
      </c>
      <c r="AL273" s="5">
        <v>0.920129147995846</v>
      </c>
      <c r="AO273" s="5">
        <v>12.024941699630849</v>
      </c>
      <c r="AP273">
        <v>2.6859501291577672</v>
      </c>
      <c r="AQ273">
        <v>9.7034838368214356</v>
      </c>
      <c r="AR273" s="26">
        <v>13.490635798954674</v>
      </c>
      <c r="AS273">
        <v>14.465731891291281</v>
      </c>
      <c r="AT273">
        <v>9.2180624689525459</v>
      </c>
      <c r="AU273">
        <v>7.550806802042267</v>
      </c>
      <c r="AV273">
        <v>10.593832241603472</v>
      </c>
      <c r="AW273">
        <v>11.722963936789776</v>
      </c>
      <c r="AX273">
        <v>9.9412193246005369</v>
      </c>
      <c r="AY273">
        <v>10.873273796159584</v>
      </c>
      <c r="AZ273">
        <v>0</v>
      </c>
      <c r="BA273">
        <v>7.069176700764249</v>
      </c>
      <c r="BB273">
        <v>7.6928011135429362</v>
      </c>
      <c r="BC273">
        <v>10.338082435905983</v>
      </c>
      <c r="BD273">
        <v>6.9083365798940193</v>
      </c>
      <c r="BE273">
        <v>8.5973668018480218</v>
      </c>
      <c r="BF273" s="5">
        <v>2.9911710686349515</v>
      </c>
      <c r="BG273">
        <v>4</v>
      </c>
      <c r="BH273" t="s">
        <v>58</v>
      </c>
      <c r="BI273">
        <f t="shared" si="55"/>
        <v>13.490635798954674</v>
      </c>
    </row>
    <row r="274" spans="1:61">
      <c r="A274" t="s">
        <v>59</v>
      </c>
      <c r="B274">
        <v>-1.5985201828820352</v>
      </c>
      <c r="C274">
        <v>-3.0048464230455707</v>
      </c>
      <c r="D274">
        <v>-4.2970188403646858E-2</v>
      </c>
      <c r="E274">
        <v>-1.5017202132385039</v>
      </c>
      <c r="F274">
        <v>-1.4214846311870666</v>
      </c>
      <c r="H274">
        <v>-1.4163096703069014</v>
      </c>
      <c r="I274">
        <v>-0.22702785271694204</v>
      </c>
      <c r="J274">
        <v>-0.30696068694381135</v>
      </c>
      <c r="K274">
        <v>0.44841377395161469</v>
      </c>
      <c r="L274">
        <v>2.0450397873559725</v>
      </c>
      <c r="O274" s="5">
        <v>-6.4138824403553398</v>
      </c>
      <c r="P274">
        <v>-5.6047665709342791</v>
      </c>
      <c r="Q274">
        <v>5.0588472713989008</v>
      </c>
      <c r="R274">
        <v>5.8586763958535606</v>
      </c>
      <c r="S274" s="5">
        <v>-0.62101107321499116</v>
      </c>
      <c r="U274" s="5">
        <v>-1.6245538642137904</v>
      </c>
      <c r="V274">
        <v>-0.4061384660534475</v>
      </c>
      <c r="W274">
        <v>-0.81227693210689522</v>
      </c>
      <c r="X274">
        <v>-0.81227693210689522</v>
      </c>
      <c r="Y274">
        <v>-1.4214846311870666</v>
      </c>
      <c r="Z274">
        <v>-0.60920769908017136</v>
      </c>
      <c r="AA274">
        <v>-1.8276230972405143</v>
      </c>
      <c r="AB274">
        <v>-1.6245538642137904</v>
      </c>
      <c r="AC274">
        <v>-2.233761563293962</v>
      </c>
      <c r="AD274">
        <v>-0.60920769908017136</v>
      </c>
      <c r="AE274">
        <v>-1.4214846311870666</v>
      </c>
      <c r="AF274">
        <v>0</v>
      </c>
      <c r="AG274">
        <v>-3.8583154275077529</v>
      </c>
      <c r="AH274">
        <v>-3.4521769614543052</v>
      </c>
      <c r="AI274">
        <v>-1.0153461651336189</v>
      </c>
      <c r="AJ274">
        <v>-2.0306923302672382</v>
      </c>
      <c r="AK274">
        <v>-0.81227693210689522</v>
      </c>
      <c r="AL274" s="5">
        <v>-0.4061384660534475</v>
      </c>
      <c r="AO274" s="5">
        <v>18.017469146037058</v>
      </c>
      <c r="AP274">
        <v>6.8584213444172271</v>
      </c>
      <c r="AQ274">
        <v>11.707848373085191</v>
      </c>
      <c r="AR274">
        <v>14.465731891291274</v>
      </c>
      <c r="AS274" s="14">
        <v>18.961468623756161</v>
      </c>
      <c r="AT274">
        <v>14.776290215599454</v>
      </c>
      <c r="AU274">
        <v>13.014639479698518</v>
      </c>
      <c r="AV274">
        <v>13.555401790522955</v>
      </c>
      <c r="AW274">
        <v>15.262800080949415</v>
      </c>
      <c r="AX274">
        <v>10.873230306773152</v>
      </c>
      <c r="AY274">
        <v>14.49336792904608</v>
      </c>
      <c r="AZ274">
        <v>0</v>
      </c>
      <c r="BA274">
        <v>10.389192186264038</v>
      </c>
      <c r="BB274">
        <v>12.78875052094847</v>
      </c>
      <c r="BC274">
        <v>9.972449345708009</v>
      </c>
      <c r="BD274">
        <v>8.5428931220525968</v>
      </c>
      <c r="BE274">
        <v>12.950530695888148</v>
      </c>
      <c r="BF274" s="5">
        <v>6.4284485838870093</v>
      </c>
      <c r="BG274">
        <v>5</v>
      </c>
      <c r="BH274" t="s">
        <v>59</v>
      </c>
      <c r="BI274">
        <f t="shared" si="55"/>
        <v>18.961468623756161</v>
      </c>
    </row>
    <row r="275" spans="1:61">
      <c r="A275" t="s">
        <v>60</v>
      </c>
      <c r="B275">
        <v>-9.5605274095815318E-2</v>
      </c>
      <c r="C275">
        <v>-3.0471682036518457</v>
      </c>
      <c r="D275">
        <v>-0.1987371213668645</v>
      </c>
      <c r="E275">
        <v>-0.39062086471521784</v>
      </c>
      <c r="F275">
        <v>-0.60920769908017136</v>
      </c>
      <c r="O275" s="5">
        <v>-1.3915490142072424</v>
      </c>
      <c r="P275">
        <v>-6.3154583144986214</v>
      </c>
      <c r="Q275">
        <v>1.9456891852503915</v>
      </c>
      <c r="R275">
        <v>4.7271699527912245</v>
      </c>
      <c r="S275" s="5">
        <v>-0.53281054784105542</v>
      </c>
      <c r="AO275" s="5">
        <v>14.946842057590372</v>
      </c>
      <c r="AP275">
        <v>9.2159869006393844</v>
      </c>
      <c r="AQ275">
        <v>4.7550131975735992</v>
      </c>
      <c r="AR275">
        <v>9.2180624689525441</v>
      </c>
      <c r="AS275">
        <v>14.776290215599458</v>
      </c>
      <c r="AT275" s="14">
        <v>17.468683597879409</v>
      </c>
      <c r="AU275">
        <v>9.8105514864645116</v>
      </c>
      <c r="AV275">
        <v>11.241671582532971</v>
      </c>
      <c r="AW275">
        <v>9.6771029756002953</v>
      </c>
      <c r="AX275">
        <v>9.4520055425363534</v>
      </c>
      <c r="AY275">
        <v>12.321070661752257</v>
      </c>
      <c r="AZ275">
        <v>0</v>
      </c>
      <c r="BA275">
        <v>5.5885519020730703</v>
      </c>
      <c r="BB275">
        <v>13.59949023248309</v>
      </c>
      <c r="BC275">
        <v>8.0521001700867707</v>
      </c>
      <c r="BD275">
        <v>6.1615367333242546</v>
      </c>
      <c r="BE275">
        <v>13.118863582442936</v>
      </c>
      <c r="BF275" s="5">
        <v>6.0313293650584665</v>
      </c>
      <c r="BG275">
        <v>6</v>
      </c>
      <c r="BH275" t="s">
        <v>60</v>
      </c>
      <c r="BI275">
        <f t="shared" si="55"/>
        <v>17.468683597879409</v>
      </c>
    </row>
    <row r="276" spans="1:61">
      <c r="A276" t="s">
        <v>153</v>
      </c>
      <c r="B276">
        <v>-0.81455693529634821</v>
      </c>
      <c r="C276">
        <v>-1.179719634399933</v>
      </c>
      <c r="D276">
        <v>-0.1020541974586604</v>
      </c>
      <c r="E276">
        <v>9.5485100263720035E-2</v>
      </c>
      <c r="F276">
        <v>-1.8276230972405143</v>
      </c>
      <c r="H276" t="s">
        <v>397</v>
      </c>
      <c r="O276" s="5">
        <v>-5.2517751032878817</v>
      </c>
      <c r="P276">
        <v>-3.6829657690334425</v>
      </c>
      <c r="Q276">
        <v>4.1266624952761903</v>
      </c>
      <c r="R276">
        <v>6.2972536963451944</v>
      </c>
      <c r="S276" s="5">
        <v>-2.2419244095431892</v>
      </c>
      <c r="AO276" s="5">
        <v>14.625627661346972</v>
      </c>
      <c r="AP276">
        <v>6.6970568297338939</v>
      </c>
      <c r="AQ276">
        <v>10.280655132033083</v>
      </c>
      <c r="AR276">
        <v>7.5508068020422678</v>
      </c>
      <c r="AS276">
        <v>13.01463947969852</v>
      </c>
      <c r="AT276">
        <v>9.8105514864645169</v>
      </c>
      <c r="AU276" s="14">
        <v>12.900280368143314</v>
      </c>
      <c r="AV276">
        <v>10.204107230393031</v>
      </c>
      <c r="AW276">
        <v>12.039480951078882</v>
      </c>
      <c r="AX276">
        <v>4.1545103337112046</v>
      </c>
      <c r="AY276">
        <v>10.819022550598238</v>
      </c>
      <c r="AZ276">
        <v>0</v>
      </c>
      <c r="BA276">
        <v>9.5510696553608767</v>
      </c>
      <c r="BB276">
        <v>11.353572833036463</v>
      </c>
      <c r="BC276">
        <v>3.7006319190775354</v>
      </c>
      <c r="BD276">
        <v>7.0388115265695959</v>
      </c>
      <c r="BE276">
        <v>8.9526616770260592</v>
      </c>
      <c r="BF276" s="5">
        <v>7.1178551404071913</v>
      </c>
      <c r="BG276">
        <v>7</v>
      </c>
      <c r="BH276" t="s">
        <v>153</v>
      </c>
      <c r="BI276">
        <f t="shared" si="55"/>
        <v>12.900280368143314</v>
      </c>
    </row>
    <row r="277" spans="1:61">
      <c r="A277" t="s">
        <v>62</v>
      </c>
      <c r="B277">
        <v>-2.3633623756485598</v>
      </c>
      <c r="C277">
        <v>-2.5234361686491846</v>
      </c>
      <c r="D277">
        <v>-2.1861083350355091</v>
      </c>
      <c r="E277">
        <v>-0.97221192995787487</v>
      </c>
      <c r="F277">
        <v>-1.6245538642137904</v>
      </c>
      <c r="O277" s="5">
        <v>-7.0818080974851831</v>
      </c>
      <c r="P277">
        <v>-4.6301853525707832</v>
      </c>
      <c r="Q277">
        <v>1.6381398269566998</v>
      </c>
      <c r="R277">
        <v>6.9410887615376033</v>
      </c>
      <c r="S277" s="5">
        <v>0.8329620885500435</v>
      </c>
      <c r="AO277" s="5">
        <v>13.84507826257434</v>
      </c>
      <c r="AP277">
        <v>7.0070647067039538</v>
      </c>
      <c r="AQ277">
        <v>11.655886892642831</v>
      </c>
      <c r="AR277">
        <v>10.593832241603462</v>
      </c>
      <c r="AS277">
        <v>13.555401790522957</v>
      </c>
      <c r="AT277">
        <v>11.241671582532964</v>
      </c>
      <c r="AU277">
        <v>10.204107230393028</v>
      </c>
      <c r="AV277" s="14">
        <v>16.738303785161964</v>
      </c>
      <c r="AW277">
        <v>12.39007672257855</v>
      </c>
      <c r="AX277">
        <v>6.6675837807211469</v>
      </c>
      <c r="AY277">
        <v>15.433348707190586</v>
      </c>
      <c r="AZ277">
        <v>0</v>
      </c>
      <c r="BA277">
        <v>5.8906092320126122</v>
      </c>
      <c r="BB277">
        <v>16.103930727631504</v>
      </c>
      <c r="BC277">
        <v>11.745845676914612</v>
      </c>
      <c r="BD277">
        <v>12.224719885183404</v>
      </c>
      <c r="BE277">
        <v>9.0855422888414541</v>
      </c>
      <c r="BF277" s="5">
        <v>6.5200057429158971</v>
      </c>
      <c r="BG277">
        <v>8</v>
      </c>
      <c r="BH277" t="s">
        <v>62</v>
      </c>
      <c r="BI277">
        <f t="shared" si="55"/>
        <v>16.738303785161964</v>
      </c>
    </row>
    <row r="278" spans="1:61">
      <c r="A278" t="s">
        <v>63</v>
      </c>
      <c r="B278">
        <v>-2.2333392028782502</v>
      </c>
      <c r="C278">
        <v>-2.2483445947083931</v>
      </c>
      <c r="D278">
        <v>-0.80031975901791386</v>
      </c>
      <c r="E278">
        <v>-1.536442067879856</v>
      </c>
      <c r="F278">
        <v>-2.233761563293962</v>
      </c>
      <c r="O278" s="5">
        <v>-6.4400775501368361</v>
      </c>
      <c r="P278">
        <v>-3.6365207265262214</v>
      </c>
      <c r="Q278">
        <v>4.2121822747699014</v>
      </c>
      <c r="R278">
        <v>5.1139828381787957</v>
      </c>
      <c r="S278" s="5">
        <v>-1.3378895998994516</v>
      </c>
      <c r="AO278" s="5">
        <v>14.951469855585522</v>
      </c>
      <c r="AP278">
        <v>4.8646279758567541</v>
      </c>
      <c r="AQ278">
        <v>11.616733628783601</v>
      </c>
      <c r="AR278">
        <v>11.722963936789782</v>
      </c>
      <c r="AS278">
        <v>15.262800080949427</v>
      </c>
      <c r="AT278">
        <v>9.6771029756002989</v>
      </c>
      <c r="AU278">
        <v>12.039480951078884</v>
      </c>
      <c r="AV278">
        <v>12.390076722578556</v>
      </c>
      <c r="AW278" s="14">
        <v>14.319124675436218</v>
      </c>
      <c r="AX278">
        <v>7.5686948303808572</v>
      </c>
      <c r="AY278">
        <v>12.5173683393082</v>
      </c>
      <c r="AZ278">
        <v>0</v>
      </c>
      <c r="BA278">
        <v>11.731071659491308</v>
      </c>
      <c r="BB278">
        <v>12.582773201588726</v>
      </c>
      <c r="BC278">
        <v>8.327942501912954</v>
      </c>
      <c r="BD278">
        <v>9.2418941265662653</v>
      </c>
      <c r="BE278">
        <v>9.3316726031592854</v>
      </c>
      <c r="BF278" s="5">
        <v>5.531983701205851</v>
      </c>
      <c r="BG278">
        <v>9</v>
      </c>
      <c r="BH278" t="s">
        <v>63</v>
      </c>
      <c r="BI278">
        <f t="shared" si="55"/>
        <v>14.319124675436218</v>
      </c>
    </row>
    <row r="279" spans="1:61">
      <c r="A279" t="s">
        <v>64</v>
      </c>
      <c r="B279">
        <v>-1.3231769934860866</v>
      </c>
      <c r="C279">
        <v>-2.846139745772037</v>
      </c>
      <c r="D279">
        <v>-0.26319240397233434</v>
      </c>
      <c r="E279">
        <v>-2.1527549877638665</v>
      </c>
      <c r="F279">
        <v>-0.60920769908017136</v>
      </c>
      <c r="O279" s="5">
        <v>-1.364004452459604</v>
      </c>
      <c r="P279">
        <v>-3.3041299675554461</v>
      </c>
      <c r="Q279">
        <v>1.7696364593757175</v>
      </c>
      <c r="R279">
        <v>0.40316187734800779</v>
      </c>
      <c r="S279" s="5">
        <v>0.38979211569977368</v>
      </c>
      <c r="AO279" s="5">
        <v>8.4176925974493173</v>
      </c>
      <c r="AP279">
        <v>2.3841710286176099</v>
      </c>
      <c r="AQ279">
        <v>3.150932526086029</v>
      </c>
      <c r="AR279">
        <v>9.9412193246005351</v>
      </c>
      <c r="AS279">
        <v>10.873230306773154</v>
      </c>
      <c r="AT279">
        <v>9.4520055425363534</v>
      </c>
      <c r="AU279">
        <v>4.1545103337111984</v>
      </c>
      <c r="AV279">
        <v>6.6675837807211469</v>
      </c>
      <c r="AW279">
        <v>7.5686948303808466</v>
      </c>
      <c r="AX279" s="14">
        <v>9.6377069622007578</v>
      </c>
      <c r="AY279">
        <v>7.3105027134997549</v>
      </c>
      <c r="AZ279">
        <v>0</v>
      </c>
      <c r="BA279">
        <v>6.0652182269819734</v>
      </c>
      <c r="BB279">
        <v>6.8920173463984735</v>
      </c>
      <c r="BC279">
        <v>8.5116217231098119</v>
      </c>
      <c r="BD279">
        <v>4.1159996890195609</v>
      </c>
      <c r="BE279">
        <v>7.8482625016565315</v>
      </c>
      <c r="BF279" s="5">
        <v>0.91604914392048098</v>
      </c>
      <c r="BG279">
        <v>10</v>
      </c>
      <c r="BH279" t="s">
        <v>64</v>
      </c>
      <c r="BI279">
        <f t="shared" si="55"/>
        <v>9.6377069622007578</v>
      </c>
    </row>
    <row r="280" spans="1:61">
      <c r="A280" t="s">
        <v>65</v>
      </c>
      <c r="B280">
        <v>-1.8776875832418163</v>
      </c>
      <c r="C280">
        <v>-2.5075655009218316</v>
      </c>
      <c r="D280">
        <v>-1.4932140470267119</v>
      </c>
      <c r="E280">
        <v>-0.84200497505280225</v>
      </c>
      <c r="F280">
        <v>-1.4214846311870666</v>
      </c>
      <c r="O280" s="5">
        <v>-6.5403518038996848</v>
      </c>
      <c r="P280">
        <v>-4.9411899490250519</v>
      </c>
      <c r="Q280">
        <v>2.4146149774164209</v>
      </c>
      <c r="R280">
        <v>6.747706781090546</v>
      </c>
      <c r="S280" s="5">
        <v>0.4024730463693702</v>
      </c>
      <c r="AO280" s="5">
        <v>14.71484193597292</v>
      </c>
      <c r="AP280">
        <v>7.2788113633013536</v>
      </c>
      <c r="AQ280">
        <v>11.158057454260286</v>
      </c>
      <c r="AR280">
        <v>10.87327379615958</v>
      </c>
      <c r="AS280">
        <v>14.49336792904608</v>
      </c>
      <c r="AT280">
        <v>12.321070661752255</v>
      </c>
      <c r="AU280">
        <v>10.819022550598234</v>
      </c>
      <c r="AV280">
        <v>15.433348707190586</v>
      </c>
      <c r="AW280">
        <v>12.517368339308197</v>
      </c>
      <c r="AX280">
        <v>7.3105027134997576</v>
      </c>
      <c r="AY280" s="14">
        <v>14.811845889696416</v>
      </c>
      <c r="AZ280">
        <v>0</v>
      </c>
      <c r="BA280">
        <v>6.3892645228746945</v>
      </c>
      <c r="BB280">
        <v>14.900509398334458</v>
      </c>
      <c r="BC280">
        <v>10.583173269698635</v>
      </c>
      <c r="BD280">
        <v>10.744690435165502</v>
      </c>
      <c r="BE280">
        <v>10.059969416349572</v>
      </c>
      <c r="BF280" s="5">
        <v>6.6497178354990689</v>
      </c>
      <c r="BG280">
        <v>11</v>
      </c>
      <c r="BH280" t="s">
        <v>65</v>
      </c>
      <c r="BI280">
        <f t="shared" si="55"/>
        <v>14.811845889696416</v>
      </c>
    </row>
    <row r="281" spans="1:61">
      <c r="A281" t="s">
        <v>66</v>
      </c>
      <c r="B281">
        <v>0</v>
      </c>
      <c r="C281">
        <v>0</v>
      </c>
      <c r="D281">
        <v>0</v>
      </c>
      <c r="E281">
        <v>0</v>
      </c>
      <c r="F281">
        <v>0</v>
      </c>
      <c r="O281" s="5">
        <v>0</v>
      </c>
      <c r="P281">
        <v>0</v>
      </c>
      <c r="Q281">
        <v>0</v>
      </c>
      <c r="R281">
        <v>0</v>
      </c>
      <c r="S281" s="5">
        <v>0</v>
      </c>
      <c r="AO281" s="5">
        <v>0</v>
      </c>
      <c r="AP281">
        <v>0</v>
      </c>
      <c r="AQ281">
        <v>0</v>
      </c>
      <c r="AR281">
        <v>0</v>
      </c>
      <c r="AS281">
        <v>0</v>
      </c>
      <c r="AT281">
        <v>0</v>
      </c>
      <c r="AU281">
        <v>0</v>
      </c>
      <c r="AV281">
        <v>0</v>
      </c>
      <c r="AW281">
        <v>0</v>
      </c>
      <c r="AX281">
        <v>0</v>
      </c>
      <c r="AY281">
        <v>0</v>
      </c>
      <c r="AZ281" s="14">
        <v>0</v>
      </c>
      <c r="BA281">
        <v>0</v>
      </c>
      <c r="BB281">
        <v>0</v>
      </c>
      <c r="BC281">
        <v>0</v>
      </c>
      <c r="BD281">
        <v>0</v>
      </c>
      <c r="BE281">
        <v>0</v>
      </c>
      <c r="BF281" s="5">
        <v>0</v>
      </c>
      <c r="BG281">
        <v>12</v>
      </c>
      <c r="BH281" t="s">
        <v>66</v>
      </c>
      <c r="BI281">
        <f t="shared" si="55"/>
        <v>0</v>
      </c>
    </row>
    <row r="282" spans="1:61">
      <c r="A282" t="s">
        <v>94</v>
      </c>
      <c r="B282">
        <v>-2.5163308142018641</v>
      </c>
      <c r="C282">
        <v>-2.2113130366779021</v>
      </c>
      <c r="D282">
        <v>-1.235392916604833</v>
      </c>
      <c r="E282">
        <v>-2.4392102885550262</v>
      </c>
      <c r="F282">
        <v>-3.8583154275077529</v>
      </c>
      <c r="O282" s="5">
        <v>-0.35725900575547698</v>
      </c>
      <c r="P282">
        <v>-1.040612816909575</v>
      </c>
      <c r="Q282">
        <v>2.3668344684852149</v>
      </c>
      <c r="R282">
        <v>-0.22691408224595921</v>
      </c>
      <c r="S282" s="5">
        <v>-4.5390336778014486</v>
      </c>
      <c r="AO282" s="5">
        <v>10.141351423629247</v>
      </c>
      <c r="AP282">
        <v>1.839640155356437</v>
      </c>
      <c r="AQ282">
        <v>4.3319082661100028</v>
      </c>
      <c r="AR282">
        <v>7.0691767007642383</v>
      </c>
      <c r="AS282">
        <v>10.389192186264044</v>
      </c>
      <c r="AT282">
        <v>5.5885519020730685</v>
      </c>
      <c r="AU282">
        <v>9.5510696553608767</v>
      </c>
      <c r="AV282">
        <v>5.8906092320126131</v>
      </c>
      <c r="AW282">
        <v>11.731071659491299</v>
      </c>
      <c r="AX282">
        <v>6.0652182269819725</v>
      </c>
      <c r="AY282">
        <v>6.3892645228746927</v>
      </c>
      <c r="AZ282">
        <v>0</v>
      </c>
      <c r="BA282" s="14">
        <v>18.342646824928035</v>
      </c>
      <c r="BB282">
        <v>12.555037898944764</v>
      </c>
      <c r="BC282">
        <v>4.3561907096413464</v>
      </c>
      <c r="BD282">
        <v>6.7039528001806774</v>
      </c>
      <c r="BE282">
        <v>6.4427575548954419</v>
      </c>
      <c r="BF282" s="5">
        <v>1.8634073591267488</v>
      </c>
      <c r="BG282">
        <v>13</v>
      </c>
      <c r="BH282" t="s">
        <v>94</v>
      </c>
      <c r="BI282">
        <f t="shared" si="55"/>
        <v>18.342646824928035</v>
      </c>
    </row>
    <row r="283" spans="1:61">
      <c r="A283" t="s">
        <v>96</v>
      </c>
      <c r="B283">
        <v>-2.631057143116843</v>
      </c>
      <c r="C283">
        <v>-3.3592913356231291</v>
      </c>
      <c r="D283">
        <v>-3.3248183277321384</v>
      </c>
      <c r="E283">
        <v>-1.4062351129747839</v>
      </c>
      <c r="F283">
        <v>-3.4521769614543052</v>
      </c>
      <c r="O283" s="5">
        <v>-1.8821109742490165</v>
      </c>
      <c r="P283">
        <v>-4.5249243304354803</v>
      </c>
      <c r="Q283">
        <v>-0.54320543923518838</v>
      </c>
      <c r="R283">
        <v>4.6212560577776296</v>
      </c>
      <c r="S283" s="5">
        <v>-2.1807815418923848</v>
      </c>
      <c r="AO283" s="5">
        <v>14.172162166976452</v>
      </c>
      <c r="AP283">
        <v>8.6300237469080869</v>
      </c>
      <c r="AQ283">
        <v>6.5092211879720816</v>
      </c>
      <c r="AR283">
        <v>7.6928011135429237</v>
      </c>
      <c r="AS283">
        <v>12.788750520948481</v>
      </c>
      <c r="AT283">
        <v>13.59949023248309</v>
      </c>
      <c r="AU283">
        <v>11.353572833036461</v>
      </c>
      <c r="AV283">
        <v>16.103930727631511</v>
      </c>
      <c r="AW283">
        <v>12.582773201588717</v>
      </c>
      <c r="AX283">
        <v>6.8920173463984771</v>
      </c>
      <c r="AY283">
        <v>14.900509398334458</v>
      </c>
      <c r="AZ283">
        <v>0</v>
      </c>
      <c r="BA283">
        <v>12.555037898944766</v>
      </c>
      <c r="BB283" s="14">
        <v>22.988411283002975</v>
      </c>
      <c r="BC283">
        <v>10.948233499249877</v>
      </c>
      <c r="BD283">
        <v>13.36862619299081</v>
      </c>
      <c r="BE283">
        <v>10.486465664427215</v>
      </c>
      <c r="BF283" s="5">
        <v>6.0997314729768588</v>
      </c>
      <c r="BG283">
        <v>14</v>
      </c>
      <c r="BH283" t="s">
        <v>96</v>
      </c>
      <c r="BI283">
        <f t="shared" si="55"/>
        <v>22.988411283002975</v>
      </c>
    </row>
    <row r="284" spans="1:61">
      <c r="A284" t="s">
        <v>98</v>
      </c>
      <c r="B284">
        <v>-2.5889908225146838</v>
      </c>
      <c r="C284">
        <v>-3.0101366456213547</v>
      </c>
      <c r="D284">
        <v>-2.0464552227236585</v>
      </c>
      <c r="E284">
        <v>-2.3524056519516447</v>
      </c>
      <c r="F284">
        <v>-1.0153461651336189</v>
      </c>
      <c r="O284" s="5">
        <v>-3.8793743859082515</v>
      </c>
      <c r="P284">
        <v>-3.1678000643799882</v>
      </c>
      <c r="Q284">
        <v>0.18274092322488278</v>
      </c>
      <c r="R284">
        <v>2.0736742479392585</v>
      </c>
      <c r="S284" s="5">
        <v>1.8471044963760614</v>
      </c>
      <c r="AO284" s="5">
        <v>7.7995390633805357</v>
      </c>
      <c r="AP284">
        <v>2.6554601526499209</v>
      </c>
      <c r="AQ284">
        <v>6.0212893856536365</v>
      </c>
      <c r="AR284">
        <v>10.338082435905973</v>
      </c>
      <c r="AS284">
        <v>9.9724493457080108</v>
      </c>
      <c r="AT284">
        <v>8.0521001700867672</v>
      </c>
      <c r="AU284">
        <v>3.7006319190775288</v>
      </c>
      <c r="AV284">
        <v>11.745845676914605</v>
      </c>
      <c r="AW284">
        <v>8.3279425019129345</v>
      </c>
      <c r="AX284">
        <v>8.5116217231098119</v>
      </c>
      <c r="AY284">
        <v>10.583173269698626</v>
      </c>
      <c r="AZ284">
        <v>0</v>
      </c>
      <c r="BA284">
        <v>4.3561907096413437</v>
      </c>
      <c r="BB284">
        <v>10.948233499249863</v>
      </c>
      <c r="BC284" s="14">
        <v>12.451631137112598</v>
      </c>
      <c r="BD284">
        <v>8.839289670641719</v>
      </c>
      <c r="BE284">
        <v>6.3941020647504896</v>
      </c>
      <c r="BF284" s="5">
        <v>1.5765453706096444</v>
      </c>
      <c r="BG284">
        <v>15</v>
      </c>
      <c r="BH284" t="s">
        <v>98</v>
      </c>
      <c r="BI284">
        <f t="shared" si="55"/>
        <v>12.451631137112598</v>
      </c>
    </row>
    <row r="285" spans="1:61">
      <c r="A285" t="s">
        <v>100</v>
      </c>
      <c r="B285">
        <v>-2.4513192278167093</v>
      </c>
      <c r="C285">
        <v>-1.8938996821308347</v>
      </c>
      <c r="D285">
        <v>-2.3794741828519181</v>
      </c>
      <c r="E285">
        <v>-1.1979039851266675</v>
      </c>
      <c r="F285">
        <v>-2.0306923302672382</v>
      </c>
      <c r="O285" s="5">
        <v>-4.5882138573275579</v>
      </c>
      <c r="P285">
        <v>-2.4132771581443211</v>
      </c>
      <c r="Q285">
        <v>0.38786753157088893</v>
      </c>
      <c r="R285">
        <v>4.0676592249257828</v>
      </c>
      <c r="S285" s="5">
        <v>-5.7803122882641667E-2</v>
      </c>
      <c r="AO285" s="5">
        <v>8.8205286882776441</v>
      </c>
      <c r="AP285">
        <v>4.0557250822276352</v>
      </c>
      <c r="AQ285">
        <v>7.9484256742017356</v>
      </c>
      <c r="AR285">
        <v>6.9083365798940095</v>
      </c>
      <c r="AS285">
        <v>8.5428931220526003</v>
      </c>
      <c r="AT285">
        <v>6.1615367333242519</v>
      </c>
      <c r="AU285">
        <v>7.0388115265695932</v>
      </c>
      <c r="AV285">
        <v>12.224719885183402</v>
      </c>
      <c r="AW285">
        <v>9.2418941265662582</v>
      </c>
      <c r="AX285">
        <v>4.1159996890195627</v>
      </c>
      <c r="AY285">
        <v>10.744690435165502</v>
      </c>
      <c r="AZ285">
        <v>0</v>
      </c>
      <c r="BA285">
        <v>6.703952800180681</v>
      </c>
      <c r="BB285">
        <v>13.368626192990803</v>
      </c>
      <c r="BC285">
        <v>8.8392896706417243</v>
      </c>
      <c r="BD285" s="14">
        <v>10.139476077393246</v>
      </c>
      <c r="BE285">
        <v>5.2424638663032059</v>
      </c>
      <c r="BF285" s="5">
        <v>3.9228492660261587</v>
      </c>
      <c r="BG285">
        <v>16</v>
      </c>
      <c r="BH285" t="s">
        <v>100</v>
      </c>
      <c r="BI285">
        <f t="shared" si="55"/>
        <v>10.139476077393246</v>
      </c>
    </row>
    <row r="286" spans="1:61">
      <c r="A286" t="s">
        <v>102</v>
      </c>
      <c r="B286">
        <v>-0.4244874169854207</v>
      </c>
      <c r="C286">
        <v>-2.3700197139514358</v>
      </c>
      <c r="D286">
        <v>0</v>
      </c>
      <c r="E286">
        <v>-0.60763245622367212</v>
      </c>
      <c r="F286">
        <v>-0.81227693210689522</v>
      </c>
      <c r="O286" s="5">
        <v>-2.2037231244378872</v>
      </c>
      <c r="P286">
        <v>-4.7432002983318524</v>
      </c>
      <c r="Q286">
        <v>2.5611589475083028</v>
      </c>
      <c r="R286">
        <v>3.8914352266791288</v>
      </c>
      <c r="S286" s="5">
        <v>-0.79434328722552783</v>
      </c>
      <c r="AO286" s="5">
        <v>12.855242514167726</v>
      </c>
      <c r="AP286">
        <v>6.6422919486620682</v>
      </c>
      <c r="AQ286">
        <v>5.4686287962970574</v>
      </c>
      <c r="AR286">
        <v>8.5973668018480183</v>
      </c>
      <c r="AS286">
        <v>12.950530695888149</v>
      </c>
      <c r="AT286">
        <v>13.118863582442932</v>
      </c>
      <c r="AU286">
        <v>8.9526616770260574</v>
      </c>
      <c r="AV286">
        <v>9.0855422888414594</v>
      </c>
      <c r="AW286">
        <v>9.33167260315928</v>
      </c>
      <c r="AX286">
        <v>7.8482625016565288</v>
      </c>
      <c r="AY286">
        <v>10.059969416349576</v>
      </c>
      <c r="AZ286">
        <v>0</v>
      </c>
      <c r="BA286">
        <v>6.4427575548954401</v>
      </c>
      <c r="BB286">
        <v>10.486465664427211</v>
      </c>
      <c r="BC286">
        <v>6.3941020647504923</v>
      </c>
      <c r="BD286">
        <v>5.242463866303205</v>
      </c>
      <c r="BE286" s="14">
        <v>10.457595334475396</v>
      </c>
      <c r="BF286" s="5">
        <v>4.8885653827077489</v>
      </c>
      <c r="BG286">
        <v>17</v>
      </c>
      <c r="BH286" t="s">
        <v>102</v>
      </c>
      <c r="BI286">
        <f t="shared" si="55"/>
        <v>10.457595334475396</v>
      </c>
    </row>
    <row r="287" spans="1:61">
      <c r="A287" t="s">
        <v>151</v>
      </c>
      <c r="B287">
        <v>9.9429485059648215E-2</v>
      </c>
      <c r="C287">
        <v>-0.25393068363765359</v>
      </c>
      <c r="D287">
        <v>0</v>
      </c>
      <c r="E287">
        <v>0.920129147995846</v>
      </c>
      <c r="F287">
        <v>-0.4061384660534475</v>
      </c>
      <c r="H287" s="5"/>
      <c r="I287" s="5"/>
      <c r="J287" s="5"/>
      <c r="K287" s="5"/>
      <c r="L287" s="5"/>
      <c r="M287" s="5"/>
      <c r="N287" s="5"/>
      <c r="O287" s="5">
        <v>-3.5888979192196855</v>
      </c>
      <c r="P287" s="5">
        <v>-2.5406686581258264</v>
      </c>
      <c r="Q287" s="5">
        <v>1.9604722193538549</v>
      </c>
      <c r="R287" s="5">
        <v>5.041500644636332</v>
      </c>
      <c r="S287" s="5">
        <v>-0.50114434183773571</v>
      </c>
      <c r="AO287" s="5">
        <v>8.0868637533656322</v>
      </c>
      <c r="AP287" s="5">
        <v>5.0500026072549957</v>
      </c>
      <c r="AQ287" s="5">
        <v>6.2633834189084752</v>
      </c>
      <c r="AR287" s="5">
        <v>2.9911710686349471</v>
      </c>
      <c r="AS287" s="5">
        <v>6.4284485838870067</v>
      </c>
      <c r="AT287" s="5">
        <v>6.0313293650584665</v>
      </c>
      <c r="AU287" s="5">
        <v>7.1178551404071904</v>
      </c>
      <c r="AV287" s="5">
        <v>6.5200057429158988</v>
      </c>
      <c r="AW287" s="5">
        <v>5.531983701205851</v>
      </c>
      <c r="AX287" s="5">
        <v>0.91604914392047876</v>
      </c>
      <c r="AY287" s="5">
        <v>6.6497178354990671</v>
      </c>
      <c r="AZ287" s="5">
        <v>0</v>
      </c>
      <c r="BA287" s="5">
        <v>1.8634073591267482</v>
      </c>
      <c r="BB287" s="5">
        <v>6.0997314729768561</v>
      </c>
      <c r="BC287" s="5">
        <v>1.5765453706096446</v>
      </c>
      <c r="BD287" s="5">
        <v>3.9228492660261578</v>
      </c>
      <c r="BE287" s="5">
        <v>4.8885653827077489</v>
      </c>
      <c r="BF287" s="14">
        <v>5.1306771442500736</v>
      </c>
      <c r="BG287">
        <v>18</v>
      </c>
      <c r="BH287" t="s">
        <v>151</v>
      </c>
      <c r="BI287">
        <f t="shared" si="55"/>
        <v>5.1306771442500736</v>
      </c>
    </row>
    <row r="289" spans="1:61">
      <c r="A289" t="s">
        <v>94</v>
      </c>
      <c r="AO289" s="5" t="s">
        <v>409</v>
      </c>
    </row>
    <row r="290" spans="1:61">
      <c r="B290" t="s">
        <v>48</v>
      </c>
      <c r="C290" t="s">
        <v>51</v>
      </c>
      <c r="D290" t="s">
        <v>54</v>
      </c>
      <c r="E290" t="s">
        <v>67</v>
      </c>
      <c r="F290" t="s">
        <v>50</v>
      </c>
      <c r="U290" s="5" t="s">
        <v>80</v>
      </c>
      <c r="V290" t="s">
        <v>82</v>
      </c>
      <c r="W290" t="s">
        <v>57</v>
      </c>
      <c r="X290" t="s">
        <v>58</v>
      </c>
      <c r="Y290" t="s">
        <v>59</v>
      </c>
      <c r="Z290" t="s">
        <v>60</v>
      </c>
      <c r="AA290" t="s">
        <v>153</v>
      </c>
      <c r="AB290" t="s">
        <v>62</v>
      </c>
      <c r="AC290" t="s">
        <v>63</v>
      </c>
      <c r="AD290" t="s">
        <v>64</v>
      </c>
      <c r="AE290" t="s">
        <v>65</v>
      </c>
      <c r="AF290" t="s">
        <v>66</v>
      </c>
      <c r="AG290" t="s">
        <v>94</v>
      </c>
      <c r="AH290" t="s">
        <v>96</v>
      </c>
      <c r="AI290" t="s">
        <v>98</v>
      </c>
      <c r="AJ290" t="s">
        <v>100</v>
      </c>
      <c r="AK290" t="s">
        <v>102</v>
      </c>
      <c r="AL290" s="5" t="s">
        <v>151</v>
      </c>
      <c r="BI290" t="s">
        <v>409</v>
      </c>
    </row>
    <row r="291" spans="1:61">
      <c r="A291" t="s">
        <v>80</v>
      </c>
      <c r="B291">
        <v>1.4149580566180695</v>
      </c>
      <c r="C291">
        <v>-0.19044801272824063</v>
      </c>
      <c r="D291">
        <v>1.1333387191461726</v>
      </c>
      <c r="E291">
        <v>1.9270629325950741</v>
      </c>
      <c r="F291">
        <v>2.2337615632939625</v>
      </c>
      <c r="H291" s="5">
        <v>7.48782356435437</v>
      </c>
      <c r="I291" s="5">
        <v>1.3465753778528724</v>
      </c>
      <c r="J291" s="5">
        <v>-3.1501534945213336</v>
      </c>
      <c r="K291" s="5">
        <v>-4.9630961056663043</v>
      </c>
      <c r="L291" s="5">
        <v>-1.4163096703069014</v>
      </c>
      <c r="M291" s="5"/>
      <c r="N291" s="5"/>
      <c r="O291" s="5">
        <f t="array" ref="O291:S308">MMULT(B291:F308,H291:L295)</f>
        <v>-5.959583891767263</v>
      </c>
      <c r="P291" s="5">
        <v>-4.6336384836127094</v>
      </c>
      <c r="Q291" s="5">
        <v>2.4927568436979621</v>
      </c>
      <c r="R291" s="5">
        <v>7.5076395782340555</v>
      </c>
      <c r="S291" s="5">
        <v>3.1235806275977938</v>
      </c>
      <c r="U291" s="5">
        <v>1.4149580566180695</v>
      </c>
      <c r="V291">
        <v>2.8605098009468</v>
      </c>
      <c r="W291">
        <v>0.9025137874644984</v>
      </c>
      <c r="X291">
        <v>0.45125689373224898</v>
      </c>
      <c r="Y291">
        <v>0.91781063131982887</v>
      </c>
      <c r="Z291">
        <v>2.4207255401060488</v>
      </c>
      <c r="AA291">
        <v>1.7017738789055159</v>
      </c>
      <c r="AB291">
        <v>0.15296843855330433</v>
      </c>
      <c r="AC291">
        <v>0.28299161132361395</v>
      </c>
      <c r="AD291">
        <v>1.1931538207157775</v>
      </c>
      <c r="AE291">
        <v>0.63864323096004783</v>
      </c>
      <c r="AF291">
        <v>2.5163308142018641</v>
      </c>
      <c r="AG291">
        <v>0</v>
      </c>
      <c r="AH291">
        <v>-0.11472632891497891</v>
      </c>
      <c r="AI291">
        <v>-7.2660008312819713E-2</v>
      </c>
      <c r="AJ291">
        <v>6.5011586385154807E-2</v>
      </c>
      <c r="AK291">
        <v>2.0918433972164436</v>
      </c>
      <c r="AL291" s="5">
        <v>2.6157602992615123</v>
      </c>
      <c r="AO291" s="14">
        <f t="array" ref="AO291:BF308">MMULT(O291:S308,U291:AL295)</f>
        <v>16.720072135813435</v>
      </c>
      <c r="AP291" s="5">
        <v>14.887290496207466</v>
      </c>
      <c r="AQ291" s="5">
        <v>15.910235588071282</v>
      </c>
      <c r="AR291" s="5">
        <v>13.15706040016539</v>
      </c>
      <c r="AS291" s="5">
        <v>15.829572361071797</v>
      </c>
      <c r="AT291" s="5">
        <v>17.559585556816089</v>
      </c>
      <c r="AU291" s="5">
        <v>13.275853407284878</v>
      </c>
      <c r="AV291" s="5">
        <v>16.155764431860515</v>
      </c>
      <c r="AW291" s="5">
        <v>11.421693597393</v>
      </c>
      <c r="AX291" s="5">
        <v>10.553769771766129</v>
      </c>
      <c r="AY291" s="5">
        <v>16.526872814397016</v>
      </c>
      <c r="AZ291" s="5">
        <v>8.2012954012987827</v>
      </c>
      <c r="BA291" s="5">
        <v>0</v>
      </c>
      <c r="BB291" s="5">
        <v>9.8184196693304742</v>
      </c>
      <c r="BC291" s="5">
        <v>11.644643755037979</v>
      </c>
      <c r="BD291" s="5">
        <v>10.317871289395754</v>
      </c>
      <c r="BE291" s="5">
        <v>14.613780360571068</v>
      </c>
      <c r="BF291" s="5">
        <v>14.42475179553767</v>
      </c>
      <c r="BG291">
        <v>1</v>
      </c>
      <c r="BH291" t="s">
        <v>80</v>
      </c>
      <c r="BI291">
        <f>INDEX(AO291:BF308,1,BG291)</f>
        <v>16.720072135813435</v>
      </c>
    </row>
    <row r="292" spans="1:61">
      <c r="A292" t="s">
        <v>82</v>
      </c>
      <c r="B292">
        <v>2.8605098009468</v>
      </c>
      <c r="C292">
        <v>1.2432023053093475</v>
      </c>
      <c r="D292">
        <v>0.93997287132976437</v>
      </c>
      <c r="E292">
        <v>3.2725347999474907</v>
      </c>
      <c r="F292">
        <v>3.4521769614543052</v>
      </c>
      <c r="H292">
        <v>1.3465753778528724</v>
      </c>
      <c r="I292">
        <v>2.4364933112390665</v>
      </c>
      <c r="J292">
        <v>-0.94328622773352067</v>
      </c>
      <c r="K292">
        <v>-2.3345225948670816</v>
      </c>
      <c r="L292">
        <v>-0.22702785271694198</v>
      </c>
      <c r="O292" s="5">
        <v>-0.99925685315441282</v>
      </c>
      <c r="P292">
        <v>-2.429264052227615</v>
      </c>
      <c r="Q292">
        <v>-1.5849380746690309</v>
      </c>
      <c r="R292">
        <v>4.6244766326210955</v>
      </c>
      <c r="S292" s="5">
        <v>3.9051449579524595</v>
      </c>
      <c r="U292" s="5">
        <v>-0.19044801272824063</v>
      </c>
      <c r="V292">
        <v>1.2432023053093475</v>
      </c>
      <c r="W292">
        <v>1.6928712242510262</v>
      </c>
      <c r="X292">
        <v>-0.44966891894167915</v>
      </c>
      <c r="Y292">
        <v>-0.79353338636766857</v>
      </c>
      <c r="Z292">
        <v>-0.83585516697394358</v>
      </c>
      <c r="AA292">
        <v>1.0315934022779691</v>
      </c>
      <c r="AB292">
        <v>-0.3121231319712825</v>
      </c>
      <c r="AC292">
        <v>-3.7031558030490963E-2</v>
      </c>
      <c r="AD292">
        <v>-0.63482670909413486</v>
      </c>
      <c r="AE292">
        <v>-0.29625246424392948</v>
      </c>
      <c r="AF292">
        <v>2.2113130366779021</v>
      </c>
      <c r="AG292">
        <v>0</v>
      </c>
      <c r="AH292">
        <v>-1.147978298945227</v>
      </c>
      <c r="AI292">
        <v>-0.79882360894345261</v>
      </c>
      <c r="AJ292">
        <v>0.31741335454706743</v>
      </c>
      <c r="AK292">
        <v>-0.15870667727353371</v>
      </c>
      <c r="AL292" s="5">
        <v>1.9573823530402485</v>
      </c>
      <c r="AO292" s="5">
        <v>14.88729049620747</v>
      </c>
      <c r="AP292" s="14">
        <v>21.246762681806974</v>
      </c>
      <c r="AQ292">
        <v>15.780813298087939</v>
      </c>
      <c r="AR292">
        <v>12.119780097965123</v>
      </c>
      <c r="AS292">
        <v>12.972235827724781</v>
      </c>
      <c r="AT292">
        <v>20.130441668137912</v>
      </c>
      <c r="AU292">
        <v>13.648993843944615</v>
      </c>
      <c r="AV292">
        <v>17.61946214426294</v>
      </c>
      <c r="AW292">
        <v>9.6365629859370525</v>
      </c>
      <c r="AX292">
        <v>12.821959471207235</v>
      </c>
      <c r="AY292">
        <v>17.392553509998258</v>
      </c>
      <c r="AZ292">
        <v>16.503006669571597</v>
      </c>
      <c r="BA292">
        <v>0</v>
      </c>
      <c r="BB292">
        <v>12.577992517534918</v>
      </c>
      <c r="BC292">
        <v>14.802276112580174</v>
      </c>
      <c r="BD292">
        <v>13.854778951618556</v>
      </c>
      <c r="BE292">
        <v>16.702541063338224</v>
      </c>
      <c r="BF292" s="5">
        <v>19.689601917699843</v>
      </c>
      <c r="BG292">
        <v>2</v>
      </c>
      <c r="BH292" t="s">
        <v>82</v>
      </c>
      <c r="BI292">
        <f>INDEX(AO292:BF309,1,BG292)</f>
        <v>21.246762681806974</v>
      </c>
    </row>
    <row r="293" spans="1:61">
      <c r="A293" t="s">
        <v>57</v>
      </c>
      <c r="B293">
        <v>0.9025137874644984</v>
      </c>
      <c r="C293">
        <v>1.6928712242510262</v>
      </c>
      <c r="D293">
        <v>1.0205419745866013</v>
      </c>
      <c r="E293">
        <v>2.274281479008601</v>
      </c>
      <c r="F293">
        <v>3.0460384954008575</v>
      </c>
      <c r="H293">
        <v>-3.1501534945213336</v>
      </c>
      <c r="I293">
        <v>-0.94328622773352089</v>
      </c>
      <c r="J293">
        <v>3.0502761853737885</v>
      </c>
      <c r="K293">
        <v>2.0752440069132065</v>
      </c>
      <c r="L293">
        <v>-0.3069606869438114</v>
      </c>
      <c r="O293" s="5">
        <v>-9.7790324829861301</v>
      </c>
      <c r="P293">
        <v>-1.6235880091396706</v>
      </c>
      <c r="Q293">
        <v>2.457690748999263</v>
      </c>
      <c r="R293">
        <v>7.7181481205789586</v>
      </c>
      <c r="S293" s="5">
        <v>5.273254868629798</v>
      </c>
      <c r="U293" s="5">
        <v>1.1333387191461726</v>
      </c>
      <c r="V293">
        <v>0.93997287132976437</v>
      </c>
      <c r="W293">
        <v>1.0205419745866013</v>
      </c>
      <c r="X293">
        <v>0.97220051263249863</v>
      </c>
      <c r="Y293">
        <v>1.1924227282011861</v>
      </c>
      <c r="Z293">
        <v>1.0366557952379685</v>
      </c>
      <c r="AA293">
        <v>1.1333387191461726</v>
      </c>
      <c r="AB293">
        <v>-0.95071541843067608</v>
      </c>
      <c r="AC293">
        <v>0.43507315758691911</v>
      </c>
      <c r="AD293">
        <v>0.97220051263249863</v>
      </c>
      <c r="AE293">
        <v>-0.25782113042187893</v>
      </c>
      <c r="AF293">
        <v>1.235392916604833</v>
      </c>
      <c r="AG293">
        <v>0</v>
      </c>
      <c r="AH293">
        <v>-2.0894254111273054</v>
      </c>
      <c r="AI293">
        <v>-0.81106230611882557</v>
      </c>
      <c r="AJ293">
        <v>-1.1440812662470852</v>
      </c>
      <c r="AK293">
        <v>1.235392916604833</v>
      </c>
      <c r="AL293" s="5">
        <v>1.235392916604833</v>
      </c>
      <c r="AO293" s="5">
        <v>15.910235588071288</v>
      </c>
      <c r="AP293">
        <v>15.780813298087942</v>
      </c>
      <c r="AQ293" s="14">
        <v>24.549718154021321</v>
      </c>
      <c r="AR293">
        <v>16.645045694875218</v>
      </c>
      <c r="AS293">
        <v>15.329394745639178</v>
      </c>
      <c r="AT293">
        <v>13.177199854318564</v>
      </c>
      <c r="AU293">
        <v>14.740324035490236</v>
      </c>
      <c r="AV293">
        <v>19.776016219448245</v>
      </c>
      <c r="AW293">
        <v>13.896400528110327</v>
      </c>
      <c r="AX293">
        <v>11.096452857922088</v>
      </c>
      <c r="AY293">
        <v>18.77953149020362</v>
      </c>
      <c r="AZ293">
        <v>14.01073855881803</v>
      </c>
      <c r="BA293">
        <v>0</v>
      </c>
      <c r="BB293">
        <v>7.9649218478453445</v>
      </c>
      <c r="BC293">
        <v>15.675837234830324</v>
      </c>
      <c r="BD293">
        <v>15.255211432839086</v>
      </c>
      <c r="BE293">
        <v>13.036609800219644</v>
      </c>
      <c r="BF293" s="5">
        <v>18.410714618599755</v>
      </c>
      <c r="BG293">
        <v>3</v>
      </c>
      <c r="BH293" t="s">
        <v>57</v>
      </c>
      <c r="BI293">
        <f t="shared" ref="BI293:BI308" si="56">INDEX(AO293:BF310,1,BG293)</f>
        <v>24.549718154021321</v>
      </c>
    </row>
    <row r="294" spans="1:61">
      <c r="A294" t="s">
        <v>58</v>
      </c>
      <c r="B294">
        <v>0.45125689373224898</v>
      </c>
      <c r="C294">
        <v>-0.44966891894167915</v>
      </c>
      <c r="D294">
        <v>0.97220051263249863</v>
      </c>
      <c r="E294">
        <v>0.24305298248946894</v>
      </c>
      <c r="F294">
        <v>3.0460384954008575</v>
      </c>
      <c r="H294">
        <v>-4.9630961056663043</v>
      </c>
      <c r="I294">
        <v>-2.3345225948670816</v>
      </c>
      <c r="J294">
        <v>2.0752440069132061</v>
      </c>
      <c r="K294">
        <v>5.5690985441700311</v>
      </c>
      <c r="L294">
        <v>0.44841377395161464</v>
      </c>
      <c r="O294" s="5">
        <v>-5.8095910222389744</v>
      </c>
      <c r="P294">
        <v>-2.6639755035244912</v>
      </c>
      <c r="Q294">
        <v>1.5374982649192304</v>
      </c>
      <c r="R294">
        <v>3.547155835162628</v>
      </c>
      <c r="S294" s="5">
        <v>5.502798751571417</v>
      </c>
      <c r="U294" s="5">
        <v>1.9270629325950741</v>
      </c>
      <c r="V294">
        <v>3.2725347999474907</v>
      </c>
      <c r="W294">
        <v>2.274281479008601</v>
      </c>
      <c r="X294">
        <v>0.24305298248946894</v>
      </c>
      <c r="Y294">
        <v>0.93749007531652229</v>
      </c>
      <c r="Z294">
        <v>2.0485894238398084</v>
      </c>
      <c r="AA294">
        <v>2.5346953888187462</v>
      </c>
      <c r="AB294">
        <v>1.4669983585971513</v>
      </c>
      <c r="AC294">
        <v>0.90276822067517015</v>
      </c>
      <c r="AD294">
        <v>0.28645530079115966</v>
      </c>
      <c r="AE294">
        <v>1.5972053135022239</v>
      </c>
      <c r="AF294">
        <v>2.4392102885550262</v>
      </c>
      <c r="AG294">
        <v>0</v>
      </c>
      <c r="AH294">
        <v>1.0329751755802423</v>
      </c>
      <c r="AI294">
        <v>8.6804636603381446E-2</v>
      </c>
      <c r="AJ294">
        <v>1.2413063034283587</v>
      </c>
      <c r="AK294">
        <v>1.8315778323313541</v>
      </c>
      <c r="AL294" s="5">
        <v>3.3593394365508722</v>
      </c>
      <c r="AO294" s="5">
        <v>13.15706040016539</v>
      </c>
      <c r="AP294">
        <v>12.119780097965117</v>
      </c>
      <c r="AQ294">
        <v>16.645045694875222</v>
      </c>
      <c r="AR294" s="26">
        <v>17.694929222354222</v>
      </c>
      <c r="AS294">
        <v>15.350009829191029</v>
      </c>
      <c r="AT294">
        <v>14.902980691043268</v>
      </c>
      <c r="AU294">
        <v>9.273207270845182</v>
      </c>
      <c r="AV294">
        <v>15.976693133754639</v>
      </c>
      <c r="AW294">
        <v>11.265362401462266</v>
      </c>
      <c r="AX294">
        <v>15.149471221782353</v>
      </c>
      <c r="AY294">
        <v>15.757479397448677</v>
      </c>
      <c r="AZ294">
        <v>11.273470124163792</v>
      </c>
      <c r="BA294">
        <v>0</v>
      </c>
      <c r="BB294">
        <v>6.4112333387619547</v>
      </c>
      <c r="BC294">
        <v>17.255361850428422</v>
      </c>
      <c r="BD294">
        <v>11.477853903877126</v>
      </c>
      <c r="BE294">
        <v>13.428079371116368</v>
      </c>
      <c r="BF294" s="5">
        <v>12.401233833671993</v>
      </c>
      <c r="BG294">
        <v>4</v>
      </c>
      <c r="BH294" t="s">
        <v>58</v>
      </c>
      <c r="BI294">
        <f t="shared" si="56"/>
        <v>17.694929222354222</v>
      </c>
    </row>
    <row r="295" spans="1:61">
      <c r="A295" t="s">
        <v>59</v>
      </c>
      <c r="B295">
        <v>0.91781063131982887</v>
      </c>
      <c r="C295">
        <v>-0.79353338636766857</v>
      </c>
      <c r="D295">
        <v>1.1924227282011861</v>
      </c>
      <c r="E295">
        <v>0.93749007531652229</v>
      </c>
      <c r="F295">
        <v>2.4368307963206863</v>
      </c>
      <c r="H295">
        <v>-1.4163096703069014</v>
      </c>
      <c r="I295">
        <v>-0.22702785271694204</v>
      </c>
      <c r="J295">
        <v>-0.30696068694381135</v>
      </c>
      <c r="K295">
        <v>0.44841377395161469</v>
      </c>
      <c r="L295">
        <v>2.0450397873559725</v>
      </c>
      <c r="O295" s="5">
        <v>-6.0566234345998629</v>
      </c>
      <c r="P295">
        <v>-4.5641537540247032</v>
      </c>
      <c r="Q295">
        <v>2.6920128029136845</v>
      </c>
      <c r="R295">
        <v>6.0855904780995189</v>
      </c>
      <c r="S295" s="5">
        <v>3.9180226045864561</v>
      </c>
      <c r="U295" s="5">
        <v>2.2337615632939625</v>
      </c>
      <c r="V295">
        <v>3.4521769614543052</v>
      </c>
      <c r="W295">
        <v>3.0460384954008575</v>
      </c>
      <c r="X295">
        <v>3.0460384954008575</v>
      </c>
      <c r="Y295">
        <v>2.4368307963206863</v>
      </c>
      <c r="Z295">
        <v>3.2491077284275818</v>
      </c>
      <c r="AA295">
        <v>2.0306923302672386</v>
      </c>
      <c r="AB295">
        <v>2.2337615632939625</v>
      </c>
      <c r="AC295">
        <v>1.6245538642137909</v>
      </c>
      <c r="AD295">
        <v>3.2491077284275818</v>
      </c>
      <c r="AE295">
        <v>2.4368307963206863</v>
      </c>
      <c r="AF295">
        <v>3.8583154275077529</v>
      </c>
      <c r="AG295">
        <v>0</v>
      </c>
      <c r="AH295">
        <v>0.40613846605344772</v>
      </c>
      <c r="AI295">
        <v>2.8429692623741341</v>
      </c>
      <c r="AJ295">
        <v>1.8276230972405147</v>
      </c>
      <c r="AK295">
        <v>3.0460384954008575</v>
      </c>
      <c r="AL295" s="5">
        <v>3.4521769614543052</v>
      </c>
      <c r="AO295" s="5">
        <v>15.829572361071801</v>
      </c>
      <c r="AP295">
        <v>12.972235827724781</v>
      </c>
      <c r="AQ295">
        <v>15.329394745639179</v>
      </c>
      <c r="AR295">
        <v>15.350009829191029</v>
      </c>
      <c r="AS295" s="14">
        <v>16.525731076156109</v>
      </c>
      <c r="AT295">
        <v>17.14119295219038</v>
      </c>
      <c r="AU295">
        <v>11.417024463001633</v>
      </c>
      <c r="AV295">
        <v>15.618247197174338</v>
      </c>
      <c r="AW295">
        <v>11.485183060122111</v>
      </c>
      <c r="AX295">
        <v>12.761466718455168</v>
      </c>
      <c r="AY295">
        <v>16.057558044835378</v>
      </c>
      <c r="AZ295">
        <v>7.9534546386639899</v>
      </c>
      <c r="BA295">
        <v>0</v>
      </c>
      <c r="BB295">
        <v>8.1871672606677066</v>
      </c>
      <c r="BC295">
        <v>13.569713274730658</v>
      </c>
      <c r="BD295">
        <v>9.792394960535912</v>
      </c>
      <c r="BE295">
        <v>14.461227779656696</v>
      </c>
      <c r="BF295" s="5">
        <v>12.518495863424253</v>
      </c>
      <c r="BG295">
        <v>5</v>
      </c>
      <c r="BH295" t="s">
        <v>59</v>
      </c>
      <c r="BI295">
        <f t="shared" si="56"/>
        <v>16.525731076156109</v>
      </c>
    </row>
    <row r="296" spans="1:61">
      <c r="A296" t="s">
        <v>60</v>
      </c>
      <c r="B296">
        <v>2.4207255401060488</v>
      </c>
      <c r="C296">
        <v>-0.83585516697394358</v>
      </c>
      <c r="D296">
        <v>1.0366557952379685</v>
      </c>
      <c r="E296">
        <v>2.0485894238398084</v>
      </c>
      <c r="F296">
        <v>3.2491077284275818</v>
      </c>
      <c r="O296" s="5">
        <v>-1.0342900084517632</v>
      </c>
      <c r="P296">
        <v>-5.2748454975890464</v>
      </c>
      <c r="Q296">
        <v>-0.4211452832348237</v>
      </c>
      <c r="R296">
        <v>4.9540840350371855</v>
      </c>
      <c r="S296" s="5">
        <v>4.006223129960393</v>
      </c>
      <c r="AO296" s="5">
        <v>17.559585556816096</v>
      </c>
      <c r="AP296">
        <v>20.130441668137923</v>
      </c>
      <c r="AQ296">
        <v>13.177199854318564</v>
      </c>
      <c r="AR296">
        <v>14.902980691043272</v>
      </c>
      <c r="AS296">
        <v>17.14119295219038</v>
      </c>
      <c r="AT296" s="14">
        <v>24.634226618661316</v>
      </c>
      <c r="AU296">
        <v>13.013576753958606</v>
      </c>
      <c r="AV296">
        <v>18.105157273375323</v>
      </c>
      <c r="AW296">
        <v>10.700126238963964</v>
      </c>
      <c r="AX296">
        <v>16.140882238409347</v>
      </c>
      <c r="AY296">
        <v>18.685901061732537</v>
      </c>
      <c r="AZ296">
        <v>12.754094922854975</v>
      </c>
      <c r="BA296">
        <v>0</v>
      </c>
      <c r="BB296">
        <v>13.79854725639329</v>
      </c>
      <c r="BC296">
        <v>16.450004383300389</v>
      </c>
      <c r="BD296">
        <v>12.211678855998546</v>
      </c>
      <c r="BE296">
        <v>19.430200950402465</v>
      </c>
      <c r="BF296" s="5">
        <v>16.922016928786693</v>
      </c>
      <c r="BG296">
        <v>6</v>
      </c>
      <c r="BH296" t="s">
        <v>60</v>
      </c>
      <c r="BI296">
        <f t="shared" si="56"/>
        <v>24.634226618661316</v>
      </c>
    </row>
    <row r="297" spans="1:61">
      <c r="A297" t="s">
        <v>153</v>
      </c>
      <c r="B297">
        <v>1.7017738789055159</v>
      </c>
      <c r="C297">
        <v>1.0315934022779691</v>
      </c>
      <c r="D297">
        <v>1.1333387191461726</v>
      </c>
      <c r="E297">
        <v>2.5346953888187462</v>
      </c>
      <c r="F297">
        <v>2.0306923302672386</v>
      </c>
      <c r="H297" t="s">
        <v>397</v>
      </c>
      <c r="O297" s="5">
        <v>-4.8945160975324047</v>
      </c>
      <c r="P297">
        <v>-2.6423529521238662</v>
      </c>
      <c r="Q297">
        <v>1.7598280267909736</v>
      </c>
      <c r="R297">
        <v>6.5241677785911518</v>
      </c>
      <c r="S297" s="5">
        <v>2.297109268258259</v>
      </c>
      <c r="AO297" s="5">
        <v>13.275853407284874</v>
      </c>
      <c r="AP297">
        <v>13.648993843944609</v>
      </c>
      <c r="AQ297">
        <v>14.740324035490229</v>
      </c>
      <c r="AR297">
        <v>9.2732072708451785</v>
      </c>
      <c r="AS297">
        <v>11.417024463001628</v>
      </c>
      <c r="AT297">
        <v>13.013576753958594</v>
      </c>
      <c r="AU297" s="14">
        <v>12.140787882349585</v>
      </c>
      <c r="AV297">
        <v>13.105075167947572</v>
      </c>
      <c r="AW297">
        <v>9.0999864611547387</v>
      </c>
      <c r="AX297">
        <v>6.8808692762963801</v>
      </c>
      <c r="AY297">
        <v>13.221335197290696</v>
      </c>
      <c r="AZ297">
        <v>8.7915771695671499</v>
      </c>
      <c r="BA297">
        <v>0</v>
      </c>
      <c r="BB297">
        <v>7.5901121036588535</v>
      </c>
      <c r="BC297">
        <v>8.1360183790033425</v>
      </c>
      <c r="BD297">
        <v>9.126435895956071</v>
      </c>
      <c r="BE297">
        <v>11.301481291697765</v>
      </c>
      <c r="BF297" s="5">
        <v>14.046024950847588</v>
      </c>
      <c r="BG297">
        <v>7</v>
      </c>
      <c r="BH297" t="s">
        <v>153</v>
      </c>
      <c r="BI297">
        <f t="shared" si="56"/>
        <v>12.140787882349585</v>
      </c>
    </row>
    <row r="298" spans="1:61">
      <c r="A298" t="s">
        <v>62</v>
      </c>
      <c r="B298">
        <v>0.15296843855330433</v>
      </c>
      <c r="C298">
        <v>-0.3121231319712825</v>
      </c>
      <c r="D298">
        <v>-0.95071541843067608</v>
      </c>
      <c r="E298">
        <v>1.4669983585971513</v>
      </c>
      <c r="F298">
        <v>2.2337615632939625</v>
      </c>
      <c r="O298" s="5">
        <v>-6.7245490917297026</v>
      </c>
      <c r="P298">
        <v>-3.5895725356612092</v>
      </c>
      <c r="Q298">
        <v>-0.72869464152851626</v>
      </c>
      <c r="R298">
        <v>7.1680028437835626</v>
      </c>
      <c r="S298" s="5">
        <v>5.3719957663514908</v>
      </c>
      <c r="AO298" s="5">
        <v>16.155764431860515</v>
      </c>
      <c r="AP298">
        <v>17.619462144262943</v>
      </c>
      <c r="AQ298">
        <v>19.776016219448248</v>
      </c>
      <c r="AR298">
        <v>15.97669313375464</v>
      </c>
      <c r="AS298">
        <v>15.618247197174334</v>
      </c>
      <c r="AT298">
        <v>18.105157273375326</v>
      </c>
      <c r="AU298">
        <v>13.105075167947573</v>
      </c>
      <c r="AV298" s="14">
        <v>23.29973214606477</v>
      </c>
      <c r="AW298">
        <v>13.111042656002667</v>
      </c>
      <c r="AX298">
        <v>13.054403146654598</v>
      </c>
      <c r="AY298">
        <v>21.496121777231316</v>
      </c>
      <c r="AZ298">
        <v>12.452037592915424</v>
      </c>
      <c r="BA298">
        <v>0</v>
      </c>
      <c r="BB298">
        <v>16.00093042160216</v>
      </c>
      <c r="BC298">
        <v>19.841692560188687</v>
      </c>
      <c r="BD298">
        <v>17.972804677918141</v>
      </c>
      <c r="BE298">
        <v>15.094822326861436</v>
      </c>
      <c r="BF298" s="5">
        <v>17.108635976704569</v>
      </c>
      <c r="BG298">
        <v>8</v>
      </c>
      <c r="BH298" t="s">
        <v>62</v>
      </c>
      <c r="BI298">
        <f t="shared" si="56"/>
        <v>23.29973214606477</v>
      </c>
    </row>
    <row r="299" spans="1:61">
      <c r="A299" t="s">
        <v>63</v>
      </c>
      <c r="B299">
        <v>0.28299161132361395</v>
      </c>
      <c r="C299">
        <v>-3.7031558030490963E-2</v>
      </c>
      <c r="D299">
        <v>0.43507315758691911</v>
      </c>
      <c r="E299">
        <v>0.90276822067517015</v>
      </c>
      <c r="F299">
        <v>1.6245538642137909</v>
      </c>
      <c r="O299" s="5">
        <v>-6.0828185443813556</v>
      </c>
      <c r="P299">
        <v>-2.5959079096166446</v>
      </c>
      <c r="Q299">
        <v>1.8453478062846855</v>
      </c>
      <c r="R299">
        <v>5.3408969204247549</v>
      </c>
      <c r="S299" s="5">
        <v>3.2011440779019962</v>
      </c>
      <c r="AO299" s="5">
        <v>11.421693597393</v>
      </c>
      <c r="AP299">
        <v>9.6365629859370525</v>
      </c>
      <c r="AQ299">
        <v>13.896400528110325</v>
      </c>
      <c r="AR299">
        <v>11.265362401462266</v>
      </c>
      <c r="AS299">
        <v>11.485183060122111</v>
      </c>
      <c r="AT299">
        <v>10.700126238963962</v>
      </c>
      <c r="AU299">
        <v>9.0999864611547423</v>
      </c>
      <c r="AV299">
        <v>13.111042656002667</v>
      </c>
      <c r="AW299" s="14">
        <v>9.1996281813816445</v>
      </c>
      <c r="AX299">
        <v>8.1150517688356096</v>
      </c>
      <c r="AY299">
        <v>12.739678981870236</v>
      </c>
      <c r="AZ299">
        <v>6.6115751654367383</v>
      </c>
      <c r="BA299">
        <v>0</v>
      </c>
      <c r="BB299">
        <v>6.6393104680806854</v>
      </c>
      <c r="BC299">
        <v>10.583326957708328</v>
      </c>
      <c r="BD299">
        <v>9.1495164918223164</v>
      </c>
      <c r="BE299">
        <v>9.5004902137005729</v>
      </c>
      <c r="BF299" s="5">
        <v>10.280151507515837</v>
      </c>
      <c r="BG299">
        <v>9</v>
      </c>
      <c r="BH299" t="s">
        <v>63</v>
      </c>
      <c r="BI299">
        <f t="shared" si="56"/>
        <v>9.1996281813816445</v>
      </c>
    </row>
    <row r="300" spans="1:61">
      <c r="A300" t="s">
        <v>64</v>
      </c>
      <c r="B300">
        <v>1.1931538207157775</v>
      </c>
      <c r="C300">
        <v>-0.63482670909413486</v>
      </c>
      <c r="D300">
        <v>0.97220051263249863</v>
      </c>
      <c r="E300">
        <v>0.28645530079115966</v>
      </c>
      <c r="F300">
        <v>3.2491077284275818</v>
      </c>
      <c r="O300" s="5">
        <v>-1.0067454467041261</v>
      </c>
      <c r="P300">
        <v>-2.2635171506458702</v>
      </c>
      <c r="Q300">
        <v>-0.59719800910949872</v>
      </c>
      <c r="R300">
        <v>0.63007595959396845</v>
      </c>
      <c r="S300" s="5">
        <v>4.9288257935012219</v>
      </c>
      <c r="AO300" s="5">
        <v>10.553769771766135</v>
      </c>
      <c r="AP300">
        <v>12.821959471207242</v>
      </c>
      <c r="AQ300">
        <v>11.096452857922092</v>
      </c>
      <c r="AR300">
        <v>15.149471221782354</v>
      </c>
      <c r="AS300">
        <v>12.761466718455173</v>
      </c>
      <c r="AT300">
        <v>16.140882238409347</v>
      </c>
      <c r="AU300">
        <v>6.880869276296389</v>
      </c>
      <c r="AV300">
        <v>13.054403146654598</v>
      </c>
      <c r="AW300">
        <v>8.1150517688356114</v>
      </c>
      <c r="AX300" s="14">
        <v>15.849917333164843</v>
      </c>
      <c r="AY300">
        <v>13.198666788571124</v>
      </c>
      <c r="AZ300">
        <v>12.277428597946066</v>
      </c>
      <c r="BA300">
        <v>0</v>
      </c>
      <c r="BB300">
        <v>6.6144080453997738</v>
      </c>
      <c r="BC300">
        <v>16.432859611414528</v>
      </c>
      <c r="BD300">
        <v>9.6894754867849464</v>
      </c>
      <c r="BE300">
        <v>13.682933544707153</v>
      </c>
      <c r="BF300" s="5">
        <v>11.330070382739802</v>
      </c>
      <c r="BG300">
        <v>10</v>
      </c>
      <c r="BH300" t="s">
        <v>64</v>
      </c>
      <c r="BI300">
        <f t="shared" si="56"/>
        <v>15.849917333164843</v>
      </c>
    </row>
    <row r="301" spans="1:61">
      <c r="A301" t="s">
        <v>65</v>
      </c>
      <c r="B301">
        <v>0.63864323096004783</v>
      </c>
      <c r="C301">
        <v>-0.29625246424392948</v>
      </c>
      <c r="D301">
        <v>-0.25782113042187893</v>
      </c>
      <c r="E301">
        <v>1.5972053135022239</v>
      </c>
      <c r="F301">
        <v>2.4368307963206863</v>
      </c>
      <c r="O301" s="5">
        <v>-6.1830927981442052</v>
      </c>
      <c r="P301">
        <v>-3.900577132115477</v>
      </c>
      <c r="Q301">
        <v>4.7780508931205112E-2</v>
      </c>
      <c r="R301">
        <v>6.9746208633365043</v>
      </c>
      <c r="S301" s="5">
        <v>4.941506724170817</v>
      </c>
      <c r="AO301" s="5">
        <v>16.526872814397016</v>
      </c>
      <c r="AP301">
        <v>17.392553509998258</v>
      </c>
      <c r="AQ301">
        <v>18.779531490203617</v>
      </c>
      <c r="AR301">
        <v>15.757479397448675</v>
      </c>
      <c r="AS301">
        <v>16.057558044835378</v>
      </c>
      <c r="AT301">
        <v>18.68590106173253</v>
      </c>
      <c r="AU301">
        <v>13.221335197290696</v>
      </c>
      <c r="AV301">
        <v>21.496121777231316</v>
      </c>
      <c r="AW301">
        <v>12.739678981870235</v>
      </c>
      <c r="AX301">
        <v>13.198666788571121</v>
      </c>
      <c r="AY301" s="14">
        <v>20.375963668875066</v>
      </c>
      <c r="AZ301">
        <v>11.953382302053338</v>
      </c>
      <c r="BA301">
        <v>0</v>
      </c>
      <c r="BB301">
        <v>14.29885380144303</v>
      </c>
      <c r="BC301">
        <v>18.180364862110626</v>
      </c>
      <c r="BD301">
        <v>15.994119937038164</v>
      </c>
      <c r="BE301">
        <v>15.570594163507467</v>
      </c>
      <c r="BF301" s="5">
        <v>16.739692778425656</v>
      </c>
      <c r="BG301">
        <v>11</v>
      </c>
      <c r="BH301" t="s">
        <v>65</v>
      </c>
      <c r="BI301">
        <f t="shared" si="56"/>
        <v>20.375963668875066</v>
      </c>
    </row>
    <row r="302" spans="1:61">
      <c r="A302" t="s">
        <v>66</v>
      </c>
      <c r="B302">
        <v>2.5163308142018641</v>
      </c>
      <c r="C302">
        <v>2.2113130366779021</v>
      </c>
      <c r="D302">
        <v>1.235392916604833</v>
      </c>
      <c r="E302">
        <v>2.4392102885550262</v>
      </c>
      <c r="F302">
        <v>3.8583154275077529</v>
      </c>
      <c r="O302" s="5">
        <v>0.35725900575547698</v>
      </c>
      <c r="P302">
        <v>1.040612816909575</v>
      </c>
      <c r="Q302">
        <v>-2.3668344684852149</v>
      </c>
      <c r="R302">
        <v>0.22691408224595921</v>
      </c>
      <c r="S302" s="5">
        <v>4.5390336778014486</v>
      </c>
      <c r="AO302" s="5">
        <v>8.201295401298788</v>
      </c>
      <c r="AP302">
        <v>16.503006669571597</v>
      </c>
      <c r="AQ302">
        <v>14.010738558818032</v>
      </c>
      <c r="AR302">
        <v>11.273470124163797</v>
      </c>
      <c r="AS302">
        <v>7.9534546386639917</v>
      </c>
      <c r="AT302">
        <v>12.754094922854968</v>
      </c>
      <c r="AU302">
        <v>8.7915771695671587</v>
      </c>
      <c r="AV302">
        <v>12.452037592915422</v>
      </c>
      <c r="AW302">
        <v>6.6115751654367374</v>
      </c>
      <c r="AX302">
        <v>12.277428597946063</v>
      </c>
      <c r="AY302">
        <v>11.953382302053344</v>
      </c>
      <c r="AZ302" s="14">
        <v>18.342646824928035</v>
      </c>
      <c r="BA302">
        <v>0</v>
      </c>
      <c r="BB302">
        <v>5.787608925983271</v>
      </c>
      <c r="BC302">
        <v>13.986456115286689</v>
      </c>
      <c r="BD302">
        <v>11.638694024747359</v>
      </c>
      <c r="BE302">
        <v>11.899889270032592</v>
      </c>
      <c r="BF302" s="5">
        <v>16.479239465801285</v>
      </c>
      <c r="BG302">
        <v>12</v>
      </c>
      <c r="BH302" t="s">
        <v>66</v>
      </c>
      <c r="BI302">
        <f t="shared" si="56"/>
        <v>18.342646824928035</v>
      </c>
    </row>
    <row r="303" spans="1:61">
      <c r="A303" t="s">
        <v>94</v>
      </c>
      <c r="B303">
        <v>0</v>
      </c>
      <c r="C303">
        <v>0</v>
      </c>
      <c r="D303">
        <v>0</v>
      </c>
      <c r="E303">
        <v>0</v>
      </c>
      <c r="F303">
        <v>0</v>
      </c>
      <c r="O303" s="5">
        <v>0</v>
      </c>
      <c r="P303">
        <v>0</v>
      </c>
      <c r="Q303">
        <v>0</v>
      </c>
      <c r="R303">
        <v>0</v>
      </c>
      <c r="S303" s="5">
        <v>0</v>
      </c>
      <c r="AO303" s="5">
        <v>0</v>
      </c>
      <c r="AP303">
        <v>0</v>
      </c>
      <c r="AQ303">
        <v>0</v>
      </c>
      <c r="AR303">
        <v>0</v>
      </c>
      <c r="AS303">
        <v>0</v>
      </c>
      <c r="AT303">
        <v>0</v>
      </c>
      <c r="AU303">
        <v>0</v>
      </c>
      <c r="AV303">
        <v>0</v>
      </c>
      <c r="AW303">
        <v>0</v>
      </c>
      <c r="AX303">
        <v>0</v>
      </c>
      <c r="AY303">
        <v>0</v>
      </c>
      <c r="AZ303">
        <v>0</v>
      </c>
      <c r="BA303" s="14">
        <v>0</v>
      </c>
      <c r="BB303">
        <v>0</v>
      </c>
      <c r="BC303">
        <v>0</v>
      </c>
      <c r="BD303">
        <v>0</v>
      </c>
      <c r="BE303">
        <v>0</v>
      </c>
      <c r="BF303" s="5">
        <v>0</v>
      </c>
      <c r="BG303">
        <v>13</v>
      </c>
      <c r="BH303" t="s">
        <v>94</v>
      </c>
      <c r="BI303">
        <f t="shared" si="56"/>
        <v>0</v>
      </c>
    </row>
    <row r="304" spans="1:61">
      <c r="A304" t="s">
        <v>96</v>
      </c>
      <c r="B304">
        <v>-0.11472632891497891</v>
      </c>
      <c r="C304">
        <v>-1.147978298945227</v>
      </c>
      <c r="D304">
        <v>-2.0894254111273054</v>
      </c>
      <c r="E304">
        <v>1.0329751755802423</v>
      </c>
      <c r="F304">
        <v>0.40613846605344772</v>
      </c>
      <c r="O304" s="5">
        <v>-1.5248519684935369</v>
      </c>
      <c r="P304">
        <v>-3.484311513525904</v>
      </c>
      <c r="Q304">
        <v>-2.9100399077204022</v>
      </c>
      <c r="R304">
        <v>4.8481701400235853</v>
      </c>
      <c r="S304" s="5">
        <v>2.3582521359090625</v>
      </c>
      <c r="AO304" s="5">
        <v>9.8184196693304724</v>
      </c>
      <c r="AP304">
        <v>12.577992517534915</v>
      </c>
      <c r="AQ304">
        <v>7.9649218478453445</v>
      </c>
      <c r="AR304">
        <v>6.4112333387619538</v>
      </c>
      <c r="AS304">
        <v>8.1871672606677066</v>
      </c>
      <c r="AT304">
        <v>13.798547256393288</v>
      </c>
      <c r="AU304">
        <v>7.5901121036588508</v>
      </c>
      <c r="AV304">
        <v>16.000930421602156</v>
      </c>
      <c r="AW304">
        <v>6.6393104680806854</v>
      </c>
      <c r="AX304">
        <v>6.6144080453997738</v>
      </c>
      <c r="AY304">
        <v>14.29885380144303</v>
      </c>
      <c r="AZ304">
        <v>5.787608925983271</v>
      </c>
      <c r="BA304">
        <v>0</v>
      </c>
      <c r="BB304" s="14">
        <v>16.220982310041471</v>
      </c>
      <c r="BC304">
        <v>12.379651715591795</v>
      </c>
      <c r="BD304">
        <v>12.452282318793397</v>
      </c>
      <c r="BE304">
        <v>9.8313170355150383</v>
      </c>
      <c r="BF304" s="5">
        <v>10.023933039833375</v>
      </c>
      <c r="BG304">
        <v>14</v>
      </c>
      <c r="BH304" t="s">
        <v>96</v>
      </c>
      <c r="BI304">
        <f t="shared" si="56"/>
        <v>16.220982310041471</v>
      </c>
    </row>
    <row r="305" spans="1:61">
      <c r="A305" t="s">
        <v>98</v>
      </c>
      <c r="B305">
        <v>-7.2660008312819713E-2</v>
      </c>
      <c r="C305">
        <v>-0.79882360894345261</v>
      </c>
      <c r="D305">
        <v>-0.81106230611882557</v>
      </c>
      <c r="E305">
        <v>8.6804636603381446E-2</v>
      </c>
      <c r="F305">
        <v>2.8429692623741341</v>
      </c>
      <c r="O305" s="5">
        <v>-3.5221153801527763</v>
      </c>
      <c r="P305">
        <v>-2.1271872474704132</v>
      </c>
      <c r="Q305">
        <v>-2.1840935452603336</v>
      </c>
      <c r="R305">
        <v>2.3005883301852195</v>
      </c>
      <c r="S305" s="5">
        <v>6.3861381741775087</v>
      </c>
      <c r="AO305" s="5">
        <v>11.644643755037979</v>
      </c>
      <c r="AP305">
        <v>14.802276112580174</v>
      </c>
      <c r="AQ305">
        <v>15.675837234830322</v>
      </c>
      <c r="AR305">
        <v>17.255361850428418</v>
      </c>
      <c r="AS305">
        <v>13.569713274730656</v>
      </c>
      <c r="AT305">
        <v>16.450004383300389</v>
      </c>
      <c r="AU305">
        <v>8.1360183790033407</v>
      </c>
      <c r="AV305">
        <v>19.841692560188687</v>
      </c>
      <c r="AW305">
        <v>10.583326957708328</v>
      </c>
      <c r="AX305">
        <v>16.432859611414528</v>
      </c>
      <c r="AY305">
        <v>18.180364862110629</v>
      </c>
      <c r="AZ305">
        <v>13.986456115286687</v>
      </c>
      <c r="BA305">
        <v>0</v>
      </c>
      <c r="BB305">
        <v>12.379651715591796</v>
      </c>
      <c r="BC305" s="14">
        <v>22.081896542757946</v>
      </c>
      <c r="BD305">
        <v>16.121792985747735</v>
      </c>
      <c r="BE305">
        <v>13.93780062514173</v>
      </c>
      <c r="BF305" s="5">
        <v>13.699594126769583</v>
      </c>
      <c r="BG305">
        <v>15</v>
      </c>
      <c r="BH305" t="s">
        <v>98</v>
      </c>
      <c r="BI305">
        <f t="shared" si="56"/>
        <v>22.081896542757946</v>
      </c>
    </row>
    <row r="306" spans="1:61">
      <c r="A306" t="s">
        <v>100</v>
      </c>
      <c r="B306">
        <v>6.5011586385154807E-2</v>
      </c>
      <c r="C306">
        <v>0.31741335454706743</v>
      </c>
      <c r="D306">
        <v>-1.1440812662470852</v>
      </c>
      <c r="E306">
        <v>1.2413063034283587</v>
      </c>
      <c r="F306">
        <v>1.8276230972405147</v>
      </c>
      <c r="O306" s="5">
        <v>-4.2309548515720801</v>
      </c>
      <c r="P306">
        <v>-1.3726643412347459</v>
      </c>
      <c r="Q306">
        <v>-1.9789669369143266</v>
      </c>
      <c r="R306">
        <v>4.294573307171742</v>
      </c>
      <c r="S306" s="5">
        <v>4.4812305549188061</v>
      </c>
      <c r="AO306" s="5">
        <v>10.317871289395752</v>
      </c>
      <c r="AP306">
        <v>13.854778951618556</v>
      </c>
      <c r="AQ306">
        <v>15.255211432839086</v>
      </c>
      <c r="AR306">
        <v>11.477853903877124</v>
      </c>
      <c r="AS306">
        <v>9.792394960535912</v>
      </c>
      <c r="AT306">
        <v>12.211678855998541</v>
      </c>
      <c r="AU306">
        <v>9.1264358959560727</v>
      </c>
      <c r="AV306">
        <v>17.972804677918145</v>
      </c>
      <c r="AW306">
        <v>9.1495164918223182</v>
      </c>
      <c r="AX306">
        <v>9.6894754867849464</v>
      </c>
      <c r="AY306">
        <v>15.994119937038166</v>
      </c>
      <c r="AZ306">
        <v>11.638694024747359</v>
      </c>
      <c r="BA306">
        <v>0</v>
      </c>
      <c r="BB306">
        <v>12.452282318793396</v>
      </c>
      <c r="BC306">
        <v>16.121792985747735</v>
      </c>
      <c r="BD306" s="14">
        <v>15.074217301959925</v>
      </c>
      <c r="BE306">
        <v>10.438400336155116</v>
      </c>
      <c r="BF306" s="5">
        <v>13.698135931646766</v>
      </c>
      <c r="BG306">
        <v>16</v>
      </c>
      <c r="BH306" t="s">
        <v>100</v>
      </c>
      <c r="BI306">
        <f t="shared" si="56"/>
        <v>15.074217301959925</v>
      </c>
    </row>
    <row r="307" spans="1:61">
      <c r="A307" t="s">
        <v>102</v>
      </c>
      <c r="B307">
        <v>2.0918433972164436</v>
      </c>
      <c r="C307">
        <v>-0.15870667727353371</v>
      </c>
      <c r="D307">
        <v>1.235392916604833</v>
      </c>
      <c r="E307">
        <v>1.8315778323313541</v>
      </c>
      <c r="F307">
        <v>3.0460384954008575</v>
      </c>
      <c r="O307" s="5">
        <v>-1.8464641186824089</v>
      </c>
      <c r="P307">
        <v>-3.7025874814222774</v>
      </c>
      <c r="Q307">
        <v>0.19432447902308636</v>
      </c>
      <c r="R307">
        <v>4.1183493089250875</v>
      </c>
      <c r="S307" s="5">
        <v>3.744690390575919</v>
      </c>
      <c r="AO307" s="5">
        <v>14.613780360571067</v>
      </c>
      <c r="AP307">
        <v>16.702541063338217</v>
      </c>
      <c r="AQ307">
        <v>13.03660980021964</v>
      </c>
      <c r="AR307">
        <v>13.428079371116368</v>
      </c>
      <c r="AS307">
        <v>14.461227779656692</v>
      </c>
      <c r="AT307">
        <v>19.430200950402455</v>
      </c>
      <c r="AU307">
        <v>11.301481291697769</v>
      </c>
      <c r="AV307">
        <v>15.094822326861435</v>
      </c>
      <c r="AW307">
        <v>9.5004902137005711</v>
      </c>
      <c r="AX307">
        <v>13.682933544707145</v>
      </c>
      <c r="AY307">
        <v>15.570594163507469</v>
      </c>
      <c r="AZ307">
        <v>11.899889270032588</v>
      </c>
      <c r="BA307">
        <v>0</v>
      </c>
      <c r="BB307">
        <v>9.8313170355150437</v>
      </c>
      <c r="BC307">
        <v>13.937800625141733</v>
      </c>
      <c r="BD307">
        <v>10.438400336155119</v>
      </c>
      <c r="BE307" s="14">
        <v>15.914727049612544</v>
      </c>
      <c r="BF307" s="5">
        <v>14.925047293613586</v>
      </c>
      <c r="BG307">
        <v>17</v>
      </c>
      <c r="BH307" t="s">
        <v>102</v>
      </c>
      <c r="BI307">
        <f t="shared" si="56"/>
        <v>15.914727049612544</v>
      </c>
    </row>
    <row r="308" spans="1:61">
      <c r="A308" t="s">
        <v>151</v>
      </c>
      <c r="B308">
        <v>2.6157602992615123</v>
      </c>
      <c r="C308">
        <v>1.9573823530402485</v>
      </c>
      <c r="D308">
        <v>1.235392916604833</v>
      </c>
      <c r="E308">
        <v>3.3593394365508722</v>
      </c>
      <c r="F308">
        <v>3.4521769614543052</v>
      </c>
      <c r="H308" s="5"/>
      <c r="I308" s="5"/>
      <c r="J308" s="5"/>
      <c r="K308" s="5"/>
      <c r="L308" s="5"/>
      <c r="M308" s="5"/>
      <c r="N308" s="5"/>
      <c r="O308" s="5">
        <v>-3.231638913464205</v>
      </c>
      <c r="P308" s="5">
        <v>-1.5000558412162512</v>
      </c>
      <c r="Q308" s="5">
        <v>-0.40636224913136032</v>
      </c>
      <c r="R308" s="5">
        <v>5.2684147268822885</v>
      </c>
      <c r="S308" s="5">
        <v>4.0378893359637118</v>
      </c>
      <c r="AO308" s="5">
        <v>14.42475179553767</v>
      </c>
      <c r="AP308" s="5">
        <v>19.689601917699846</v>
      </c>
      <c r="AQ308" s="5">
        <v>18.410714618599755</v>
      </c>
      <c r="AR308" s="5">
        <v>12.401233833671995</v>
      </c>
      <c r="AS308" s="5">
        <v>12.518495863424249</v>
      </c>
      <c r="AT308" s="5">
        <v>16.92201692878669</v>
      </c>
      <c r="AU308" s="5">
        <v>14.046024950847599</v>
      </c>
      <c r="AV308" s="5">
        <v>17.108635976704566</v>
      </c>
      <c r="AW308" s="5">
        <v>10.280151507515837</v>
      </c>
      <c r="AX308" s="5">
        <v>11.330070382739798</v>
      </c>
      <c r="AY308" s="5">
        <v>16.73969277842566</v>
      </c>
      <c r="AZ308" s="5">
        <v>16.479239465801285</v>
      </c>
      <c r="BA308" s="5">
        <v>0</v>
      </c>
      <c r="BB308" s="5">
        <v>10.023933039833375</v>
      </c>
      <c r="BC308" s="5">
        <v>13.699594126769583</v>
      </c>
      <c r="BD308" s="5">
        <v>13.698135931646764</v>
      </c>
      <c r="BE308" s="5">
        <v>14.925047293613593</v>
      </c>
      <c r="BF308" s="14">
        <v>19.746509250924607</v>
      </c>
      <c r="BG308">
        <v>18</v>
      </c>
      <c r="BH308" t="s">
        <v>151</v>
      </c>
      <c r="BI308">
        <f t="shared" si="56"/>
        <v>19.746509250924607</v>
      </c>
    </row>
    <row r="310" spans="1:61">
      <c r="A310" t="s">
        <v>96</v>
      </c>
      <c r="AO310" s="5" t="s">
        <v>410</v>
      </c>
    </row>
    <row r="311" spans="1:61">
      <c r="B311" t="s">
        <v>48</v>
      </c>
      <c r="C311" t="s">
        <v>51</v>
      </c>
      <c r="D311" t="s">
        <v>54</v>
      </c>
      <c r="E311" t="s">
        <v>67</v>
      </c>
      <c r="F311" t="s">
        <v>50</v>
      </c>
      <c r="U311" s="5" t="s">
        <v>80</v>
      </c>
      <c r="V311" t="s">
        <v>82</v>
      </c>
      <c r="W311" t="s">
        <v>57</v>
      </c>
      <c r="X311" t="s">
        <v>58</v>
      </c>
      <c r="Y311" t="s">
        <v>59</v>
      </c>
      <c r="Z311" t="s">
        <v>60</v>
      </c>
      <c r="AA311" t="s">
        <v>153</v>
      </c>
      <c r="AB311" t="s">
        <v>62</v>
      </c>
      <c r="AC311" t="s">
        <v>63</v>
      </c>
      <c r="AD311" t="s">
        <v>64</v>
      </c>
      <c r="AE311" t="s">
        <v>65</v>
      </c>
      <c r="AF311" t="s">
        <v>66</v>
      </c>
      <c r="AG311" t="s">
        <v>94</v>
      </c>
      <c r="AH311" t="s">
        <v>96</v>
      </c>
      <c r="AI311" t="s">
        <v>98</v>
      </c>
      <c r="AJ311" t="s">
        <v>100</v>
      </c>
      <c r="AK311" t="s">
        <v>102</v>
      </c>
      <c r="AL311" s="5" t="s">
        <v>151</v>
      </c>
      <c r="BI311" t="s">
        <v>410</v>
      </c>
    </row>
    <row r="312" spans="1:61">
      <c r="A312" t="s">
        <v>80</v>
      </c>
      <c r="B312">
        <v>1.5296843855330484</v>
      </c>
      <c r="C312">
        <v>0.95753028621698633</v>
      </c>
      <c r="D312">
        <v>3.222764130273478</v>
      </c>
      <c r="E312">
        <v>0.89408775701483179</v>
      </c>
      <c r="F312">
        <v>1.8276230972405147</v>
      </c>
      <c r="H312" s="5">
        <v>7.48782356435437</v>
      </c>
      <c r="I312" s="5">
        <v>1.3465753778528724</v>
      </c>
      <c r="J312" s="5">
        <v>-3.1501534945213336</v>
      </c>
      <c r="K312" s="5">
        <v>-4.9630961056663043</v>
      </c>
      <c r="L312" s="5">
        <v>-1.4163096703069014</v>
      </c>
      <c r="M312" s="5"/>
      <c r="N312" s="5"/>
      <c r="O312" s="5">
        <f t="array" ref="O312:S329">MMULT(B312:F329,H312:L316)</f>
        <v>-4.4347319232737243</v>
      </c>
      <c r="P312" s="5">
        <v>-1.1493269700868052</v>
      </c>
      <c r="Q312" s="5">
        <v>5.4027967514183644</v>
      </c>
      <c r="R312" s="5">
        <v>2.6594694382104693</v>
      </c>
      <c r="S312" s="5">
        <v>0.76532849168873129</v>
      </c>
      <c r="U312" s="5">
        <v>1.5296843855330484</v>
      </c>
      <c r="V312">
        <v>2.9752361298617789</v>
      </c>
      <c r="W312">
        <v>1.0172401163794773</v>
      </c>
      <c r="X312">
        <v>0.56598322264722789</v>
      </c>
      <c r="Y312">
        <v>1.0325369602348078</v>
      </c>
      <c r="Z312">
        <v>2.5354518690210277</v>
      </c>
      <c r="AA312">
        <v>1.8165002078204948</v>
      </c>
      <c r="AB312">
        <v>0.26769476746828325</v>
      </c>
      <c r="AC312">
        <v>0.39771794023859286</v>
      </c>
      <c r="AD312">
        <v>1.3078801496307564</v>
      </c>
      <c r="AE312">
        <v>0.75336955987502674</v>
      </c>
      <c r="AF312">
        <v>2.631057143116843</v>
      </c>
      <c r="AG312">
        <v>0.11472632891497891</v>
      </c>
      <c r="AH312">
        <v>0</v>
      </c>
      <c r="AI312">
        <v>4.2066320602159202E-2</v>
      </c>
      <c r="AJ312">
        <v>0.17973791530013372</v>
      </c>
      <c r="AK312">
        <v>2.2065697261314225</v>
      </c>
      <c r="AL312" s="5">
        <v>2.7304866281764912</v>
      </c>
      <c r="AO312" s="14">
        <f t="array" ref="AO312:BF329">MMULT(O312:S329,U312:AL316)</f>
        <v>13.30421510719396</v>
      </c>
      <c r="AP312" s="5">
        <v>8.7118606193835504</v>
      </c>
      <c r="AQ312" s="5">
        <v>14.347876380936938</v>
      </c>
      <c r="AR312" s="5">
        <v>13.148389702114432</v>
      </c>
      <c r="AS312" s="5">
        <v>14.044967741115091</v>
      </c>
      <c r="AT312" s="5">
        <v>10.163600941133801</v>
      </c>
      <c r="AU312" s="5">
        <v>12.088303944337026</v>
      </c>
      <c r="AV312" s="5">
        <v>6.557396650969352</v>
      </c>
      <c r="AW312" s="5">
        <v>11.18494577002331</v>
      </c>
      <c r="AX312" s="5">
        <v>10.341924367077354</v>
      </c>
      <c r="AY312" s="5">
        <v>8.6305816536649829</v>
      </c>
      <c r="AZ312" s="5">
        <v>8.8162491160265155</v>
      </c>
      <c r="BA312" s="5">
        <v>6.4025626407109986</v>
      </c>
      <c r="BB312" s="5">
        <v>0</v>
      </c>
      <c r="BC312" s="5">
        <v>5.6675546801571803</v>
      </c>
      <c r="BD312" s="5">
        <v>4.2681516113133551</v>
      </c>
      <c r="BE312" s="5">
        <v>11.185025965767029</v>
      </c>
      <c r="BF312" s="5">
        <v>10.803381396415293</v>
      </c>
      <c r="BG312">
        <v>1</v>
      </c>
      <c r="BH312" t="s">
        <v>80</v>
      </c>
      <c r="BI312">
        <f>INDEX(AO312:BF329,1,BG312)</f>
        <v>13.30421510719396</v>
      </c>
    </row>
    <row r="313" spans="1:61">
      <c r="A313" t="s">
        <v>82</v>
      </c>
      <c r="B313">
        <v>2.9752361298617789</v>
      </c>
      <c r="C313">
        <v>2.3911806042545747</v>
      </c>
      <c r="D313">
        <v>3.0293982824570698</v>
      </c>
      <c r="E313">
        <v>2.2395596243672484</v>
      </c>
      <c r="F313">
        <v>3.0460384954008575</v>
      </c>
      <c r="H313">
        <v>1.3465753778528724</v>
      </c>
      <c r="I313">
        <v>2.4364933112390665</v>
      </c>
      <c r="J313">
        <v>-0.94328622773352067</v>
      </c>
      <c r="K313">
        <v>-2.3345225948670816</v>
      </c>
      <c r="L313">
        <v>-0.22702785271694198</v>
      </c>
      <c r="O313" s="5">
        <v>0.52559511533912229</v>
      </c>
      <c r="P313">
        <v>1.0550474612982899</v>
      </c>
      <c r="Q313">
        <v>1.3251018330513702</v>
      </c>
      <c r="R313">
        <v>-0.2236935074024895</v>
      </c>
      <c r="S313" s="5">
        <v>1.5468928220433957</v>
      </c>
      <c r="U313" s="5">
        <v>0.95753028621698633</v>
      </c>
      <c r="V313">
        <v>2.3911806042545747</v>
      </c>
      <c r="W313">
        <v>2.8408495231962529</v>
      </c>
      <c r="X313">
        <v>0.69830938000354781</v>
      </c>
      <c r="Y313">
        <v>0.35444491257755839</v>
      </c>
      <c r="Z313">
        <v>0.31212313197128339</v>
      </c>
      <c r="AA313">
        <v>2.1795717012231961</v>
      </c>
      <c r="AB313">
        <v>0.83585516697394446</v>
      </c>
      <c r="AC313">
        <v>1.110946740914736</v>
      </c>
      <c r="AD313">
        <v>0.5131515898510921</v>
      </c>
      <c r="AE313">
        <v>0.85172583470129748</v>
      </c>
      <c r="AF313">
        <v>3.3592913356231291</v>
      </c>
      <c r="AG313">
        <v>1.147978298945227</v>
      </c>
      <c r="AH313">
        <v>0</v>
      </c>
      <c r="AI313">
        <v>0.34915469000177435</v>
      </c>
      <c r="AJ313">
        <v>1.4653916534922944</v>
      </c>
      <c r="AK313">
        <v>0.98927162167169325</v>
      </c>
      <c r="AL313" s="5">
        <v>3.1053606519854755</v>
      </c>
      <c r="AO313" s="5">
        <v>8.7118606193835433</v>
      </c>
      <c r="AP313" s="14">
        <v>12.311759956778598</v>
      </c>
      <c r="AQ313">
        <v>11.458881242749143</v>
      </c>
      <c r="AR313">
        <v>9.3515365517097138</v>
      </c>
      <c r="AS313">
        <v>8.428058359563618</v>
      </c>
      <c r="AT313">
        <v>9.9748842042511683</v>
      </c>
      <c r="AU313">
        <v>9.7018715327923104</v>
      </c>
      <c r="AV313">
        <v>5.2615215151673329</v>
      </c>
      <c r="AW313">
        <v>6.6402423103629165</v>
      </c>
      <c r="AX313">
        <v>9.8505412183140066</v>
      </c>
      <c r="AY313">
        <v>6.7366895010617762</v>
      </c>
      <c r="AZ313">
        <v>14.35838753609487</v>
      </c>
      <c r="BA313">
        <v>3.6429897925065511</v>
      </c>
      <c r="BB313">
        <v>0</v>
      </c>
      <c r="BC313">
        <v>6.0656141894949247</v>
      </c>
      <c r="BD313">
        <v>5.0454864253317115</v>
      </c>
      <c r="BE313">
        <v>10.514213820329726</v>
      </c>
      <c r="BF313" s="5">
        <v>13.308658670373012</v>
      </c>
      <c r="BG313">
        <v>2</v>
      </c>
      <c r="BH313" t="s">
        <v>82</v>
      </c>
      <c r="BI313">
        <f>INDEX(AO313:BF330,1,BG313)</f>
        <v>12.311759956778598</v>
      </c>
    </row>
    <row r="314" spans="1:61">
      <c r="A314" t="s">
        <v>57</v>
      </c>
      <c r="B314">
        <v>1.0172401163794773</v>
      </c>
      <c r="C314">
        <v>2.8408495231962529</v>
      </c>
      <c r="D314">
        <v>3.1099673857139067</v>
      </c>
      <c r="E314">
        <v>1.2413063034283587</v>
      </c>
      <c r="F314">
        <v>2.6399000293474097</v>
      </c>
      <c r="H314">
        <v>-3.1501534945213336</v>
      </c>
      <c r="I314">
        <v>-0.94328622773352089</v>
      </c>
      <c r="J314">
        <v>3.0502761853737885</v>
      </c>
      <c r="K314">
        <v>2.0752440069132065</v>
      </c>
      <c r="L314">
        <v>-0.3069606869438114</v>
      </c>
      <c r="O314" s="5">
        <v>-8.2541805144925942</v>
      </c>
      <c r="P314">
        <v>1.8607235043862336</v>
      </c>
      <c r="Q314">
        <v>5.3677306567196643</v>
      </c>
      <c r="R314">
        <v>2.8699779805553747</v>
      </c>
      <c r="S314" s="5">
        <v>2.9150027327207355</v>
      </c>
      <c r="U314" s="5">
        <v>3.222764130273478</v>
      </c>
      <c r="V314">
        <v>3.0293982824570698</v>
      </c>
      <c r="W314">
        <v>3.1099673857139067</v>
      </c>
      <c r="X314">
        <v>3.061625923759804</v>
      </c>
      <c r="Y314">
        <v>3.2818481393284915</v>
      </c>
      <c r="Z314">
        <v>3.1260812063652739</v>
      </c>
      <c r="AA314">
        <v>3.222764130273478</v>
      </c>
      <c r="AB314">
        <v>1.1387099926966293</v>
      </c>
      <c r="AC314">
        <v>2.5244985687142245</v>
      </c>
      <c r="AD314">
        <v>3.061625923759804</v>
      </c>
      <c r="AE314">
        <v>1.8316042807054265</v>
      </c>
      <c r="AF314">
        <v>3.3248183277321384</v>
      </c>
      <c r="AG314">
        <v>2.0894254111273054</v>
      </c>
      <c r="AH314">
        <v>0</v>
      </c>
      <c r="AI314">
        <v>1.2783631050084798</v>
      </c>
      <c r="AJ314">
        <v>0.94534414488022023</v>
      </c>
      <c r="AK314">
        <v>3.3248183277321384</v>
      </c>
      <c r="AL314" s="5">
        <v>3.3248183277321384</v>
      </c>
      <c r="AO314" s="5">
        <v>14.347876380936938</v>
      </c>
      <c r="AP314">
        <v>11.458881242749143</v>
      </c>
      <c r="AQ314" s="14">
        <v>24.840856768372106</v>
      </c>
      <c r="AR314">
        <v>18.48987281830939</v>
      </c>
      <c r="AS314">
        <v>15.398287947167592</v>
      </c>
      <c r="AT314">
        <v>7.6347130601213991</v>
      </c>
      <c r="AU314">
        <v>15.406272394027509</v>
      </c>
      <c r="AV314">
        <v>12.03114626004221</v>
      </c>
      <c r="AW314">
        <v>15.513150522225766</v>
      </c>
      <c r="AX314">
        <v>12.738105274718437</v>
      </c>
      <c r="AY314">
        <v>12.736738150956716</v>
      </c>
      <c r="AZ314">
        <v>16.479190095030884</v>
      </c>
      <c r="BA314">
        <v>8.2560604621961229</v>
      </c>
      <c r="BB314">
        <v>0</v>
      </c>
      <c r="BC314">
        <v>11.55224598143465</v>
      </c>
      <c r="BD314">
        <v>11.058989576241817</v>
      </c>
      <c r="BE314">
        <v>11.461353226900728</v>
      </c>
      <c r="BF314" s="5">
        <v>16.642842040962499</v>
      </c>
      <c r="BG314">
        <v>3</v>
      </c>
      <c r="BH314" t="s">
        <v>57</v>
      </c>
      <c r="BI314">
        <f t="shared" ref="BI314:BI329" si="57">INDEX(AO314:BF331,1,BG314)</f>
        <v>24.840856768372106</v>
      </c>
    </row>
    <row r="315" spans="1:61">
      <c r="A315" t="s">
        <v>58</v>
      </c>
      <c r="B315">
        <v>0.56598322264722789</v>
      </c>
      <c r="C315">
        <v>0.69830938000354781</v>
      </c>
      <c r="D315">
        <v>3.061625923759804</v>
      </c>
      <c r="E315">
        <v>-0.78992219309077338</v>
      </c>
      <c r="F315">
        <v>2.6399000293474097</v>
      </c>
      <c r="H315">
        <v>-4.9630961056663043</v>
      </c>
      <c r="I315">
        <v>-2.3345225948670816</v>
      </c>
      <c r="J315">
        <v>2.0752440069132061</v>
      </c>
      <c r="K315">
        <v>5.5690985441700311</v>
      </c>
      <c r="L315">
        <v>0.44841377395161464</v>
      </c>
      <c r="O315" s="5">
        <v>-4.2847390537454366</v>
      </c>
      <c r="P315">
        <v>0.82033601000141276</v>
      </c>
      <c r="Q315">
        <v>4.4475381726396321</v>
      </c>
      <c r="R315">
        <v>-1.3010143048609586</v>
      </c>
      <c r="S315" s="5">
        <v>3.1445466156623549</v>
      </c>
      <c r="U315" s="5">
        <v>0.89408775701483179</v>
      </c>
      <c r="V315">
        <v>2.2395596243672484</v>
      </c>
      <c r="W315">
        <v>1.2413063034283587</v>
      </c>
      <c r="X315">
        <v>-0.78992219309077338</v>
      </c>
      <c r="Y315">
        <v>-9.5485100263720035E-2</v>
      </c>
      <c r="Z315">
        <v>1.015614248259566</v>
      </c>
      <c r="AA315">
        <v>1.5017202132385039</v>
      </c>
      <c r="AB315">
        <v>0.43402318301690901</v>
      </c>
      <c r="AC315">
        <v>-0.13020695490507217</v>
      </c>
      <c r="AD315">
        <v>-0.74651987478908266</v>
      </c>
      <c r="AE315">
        <v>0.56423013792198162</v>
      </c>
      <c r="AF315">
        <v>1.4062351129747839</v>
      </c>
      <c r="AG315">
        <v>-1.0329751755802423</v>
      </c>
      <c r="AH315">
        <v>0</v>
      </c>
      <c r="AI315">
        <v>-0.94617053897686088</v>
      </c>
      <c r="AJ315">
        <v>0.20833112784811636</v>
      </c>
      <c r="AK315">
        <v>0.79860265675111175</v>
      </c>
      <c r="AL315" s="5">
        <v>2.3263642609706299</v>
      </c>
      <c r="AO315" s="5">
        <v>13.148389702114434</v>
      </c>
      <c r="AP315">
        <v>9.3515365517097244</v>
      </c>
      <c r="AQ315">
        <v>18.489872818309387</v>
      </c>
      <c r="AR315" s="26">
        <v>21.093444854871784</v>
      </c>
      <c r="AS315">
        <v>16.972591539802842</v>
      </c>
      <c r="AT315">
        <v>10.914182405929498</v>
      </c>
      <c r="AU315">
        <v>11.492844138465843</v>
      </c>
      <c r="AV315">
        <v>9.7855116834319951</v>
      </c>
      <c r="AW315">
        <v>14.435800904661097</v>
      </c>
      <c r="AX315">
        <v>18.344812147662097</v>
      </c>
      <c r="AY315">
        <v>11.268374567285164</v>
      </c>
      <c r="AZ315">
        <v>15.295610169460041</v>
      </c>
      <c r="BA315">
        <v>9.8097489712795181</v>
      </c>
      <c r="BB315">
        <v>0</v>
      </c>
      <c r="BC315">
        <v>14.685459106116145</v>
      </c>
      <c r="BD315">
        <v>8.8353205563632464</v>
      </c>
      <c r="BE315">
        <v>13.406511306880844</v>
      </c>
      <c r="BF315" s="5">
        <v>12.187049765118134</v>
      </c>
      <c r="BG315">
        <v>4</v>
      </c>
      <c r="BH315" t="s">
        <v>58</v>
      </c>
      <c r="BI315">
        <f t="shared" si="57"/>
        <v>21.093444854871784</v>
      </c>
    </row>
    <row r="316" spans="1:61">
      <c r="A316" t="s">
        <v>59</v>
      </c>
      <c r="B316">
        <v>1.0325369602348078</v>
      </c>
      <c r="C316">
        <v>0.35444491257755839</v>
      </c>
      <c r="D316">
        <v>3.2818481393284915</v>
      </c>
      <c r="E316">
        <v>-9.5485100263720035E-2</v>
      </c>
      <c r="F316">
        <v>2.0306923302672386</v>
      </c>
      <c r="H316">
        <v>-1.4163096703069014</v>
      </c>
      <c r="I316">
        <v>-0.22702785271694204</v>
      </c>
      <c r="J316">
        <v>-0.30696068694381135</v>
      </c>
      <c r="K316">
        <v>0.44841377395161469</v>
      </c>
      <c r="L316">
        <v>2.0450397873559725</v>
      </c>
      <c r="O316" s="5">
        <v>-4.5317714661063251</v>
      </c>
      <c r="P316">
        <v>-1.0798422404987991</v>
      </c>
      <c r="Q316">
        <v>5.6020527106340872</v>
      </c>
      <c r="R316">
        <v>1.2374203380759328</v>
      </c>
      <c r="S316" s="5">
        <v>1.5597704686773937</v>
      </c>
      <c r="U316" s="5">
        <v>1.8276230972405147</v>
      </c>
      <c r="V316">
        <v>3.0460384954008575</v>
      </c>
      <c r="W316">
        <v>2.6399000293474097</v>
      </c>
      <c r="X316">
        <v>2.6399000293474097</v>
      </c>
      <c r="Y316">
        <v>2.0306923302672386</v>
      </c>
      <c r="Z316">
        <v>2.8429692623741341</v>
      </c>
      <c r="AA316">
        <v>1.6245538642137909</v>
      </c>
      <c r="AB316">
        <v>1.8276230972405147</v>
      </c>
      <c r="AC316">
        <v>1.2184153981603432</v>
      </c>
      <c r="AD316">
        <v>2.8429692623741341</v>
      </c>
      <c r="AE316">
        <v>2.0306923302672386</v>
      </c>
      <c r="AF316">
        <v>3.4521769614543052</v>
      </c>
      <c r="AG316">
        <v>-0.40613846605344772</v>
      </c>
      <c r="AH316">
        <v>0</v>
      </c>
      <c r="AI316">
        <v>2.4368307963206863</v>
      </c>
      <c r="AJ316">
        <v>1.421484631187067</v>
      </c>
      <c r="AK316">
        <v>2.6399000293474097</v>
      </c>
      <c r="AL316" s="5">
        <v>3.0460384954008575</v>
      </c>
      <c r="AO316" s="5">
        <v>14.044967741115093</v>
      </c>
      <c r="AP316">
        <v>8.4280583595636323</v>
      </c>
      <c r="AQ316">
        <v>15.398287947167599</v>
      </c>
      <c r="AR316">
        <v>16.972591539802842</v>
      </c>
      <c r="AS316" s="14">
        <v>16.372378864862171</v>
      </c>
      <c r="AT316">
        <v>11.376460745170856</v>
      </c>
      <c r="AU316">
        <v>11.860727408716548</v>
      </c>
      <c r="AV316">
        <v>7.6511318249459421</v>
      </c>
      <c r="AW316">
        <v>12.879687641415192</v>
      </c>
      <c r="AX316">
        <v>14.180873722429164</v>
      </c>
      <c r="AY316">
        <v>9.792519292766114</v>
      </c>
      <c r="AZ316">
        <v>10.199660762054489</v>
      </c>
      <c r="BA316">
        <v>8.0338150493737661</v>
      </c>
      <c r="BB316">
        <v>0</v>
      </c>
      <c r="BC316">
        <v>9.2238766085126258</v>
      </c>
      <c r="BD316">
        <v>5.3739276911162808</v>
      </c>
      <c r="BE316">
        <v>12.663725793515422</v>
      </c>
      <c r="BF316" s="5">
        <v>10.52837787296464</v>
      </c>
      <c r="BG316">
        <v>5</v>
      </c>
      <c r="BH316" t="s">
        <v>59</v>
      </c>
      <c r="BI316">
        <f t="shared" si="57"/>
        <v>16.372378864862171</v>
      </c>
    </row>
    <row r="317" spans="1:61">
      <c r="A317" t="s">
        <v>60</v>
      </c>
      <c r="B317">
        <v>2.5354518690210277</v>
      </c>
      <c r="C317">
        <v>0.31212313197128339</v>
      </c>
      <c r="D317">
        <v>3.1260812063652739</v>
      </c>
      <c r="E317">
        <v>1.015614248259566</v>
      </c>
      <c r="F317">
        <v>2.8429692623741341</v>
      </c>
      <c r="O317" s="5">
        <v>0.49056196004177277</v>
      </c>
      <c r="P317">
        <v>-1.7905339840631422</v>
      </c>
      <c r="Q317">
        <v>2.4888946244855785</v>
      </c>
      <c r="R317">
        <v>0.10591389501360005</v>
      </c>
      <c r="S317" s="5">
        <v>1.647970994051331</v>
      </c>
      <c r="AO317" s="5">
        <v>10.163600941133803</v>
      </c>
      <c r="AP317">
        <v>9.9748842042511825</v>
      </c>
      <c r="AQ317">
        <v>7.6347130601214026</v>
      </c>
      <c r="AR317">
        <v>10.914182405929498</v>
      </c>
      <c r="AS317">
        <v>11.376460745170855</v>
      </c>
      <c r="AT317" s="14">
        <v>13.258114415916207</v>
      </c>
      <c r="AU317">
        <v>7.8458997039479366</v>
      </c>
      <c r="AV317">
        <v>4.5266619054213457</v>
      </c>
      <c r="AW317">
        <v>6.4832508245314582</v>
      </c>
      <c r="AX317">
        <v>11.948909246657752</v>
      </c>
      <c r="AY317">
        <v>6.8094823139376839</v>
      </c>
      <c r="AZ317">
        <v>9.3889210505198832</v>
      </c>
      <c r="BA317">
        <v>2.4224350536481785</v>
      </c>
      <c r="BB317">
        <v>0</v>
      </c>
      <c r="BC317">
        <v>6.4927877213567715</v>
      </c>
      <c r="BD317">
        <v>2.1818315908533288</v>
      </c>
      <c r="BE317">
        <v>12.021318968535603</v>
      </c>
      <c r="BF317" s="5">
        <v>9.3205189426014954</v>
      </c>
      <c r="BG317">
        <v>6</v>
      </c>
      <c r="BH317" t="s">
        <v>60</v>
      </c>
      <c r="BI317">
        <f t="shared" si="57"/>
        <v>13.258114415916207</v>
      </c>
    </row>
    <row r="318" spans="1:61">
      <c r="A318" t="s">
        <v>153</v>
      </c>
      <c r="B318">
        <v>1.8165002078204948</v>
      </c>
      <c r="C318">
        <v>2.1795717012231961</v>
      </c>
      <c r="D318">
        <v>3.222764130273478</v>
      </c>
      <c r="E318">
        <v>1.5017202132385039</v>
      </c>
      <c r="F318">
        <v>1.6245538642137909</v>
      </c>
      <c r="H318" t="s">
        <v>397</v>
      </c>
      <c r="O318" s="5">
        <v>-3.3696641290388656</v>
      </c>
      <c r="P318">
        <v>0.84195856140203684</v>
      </c>
      <c r="Q318">
        <v>4.6698679345113767</v>
      </c>
      <c r="R318">
        <v>1.6759976385675668</v>
      </c>
      <c r="S318" s="5">
        <v>-6.1142867650803456E-2</v>
      </c>
      <c r="AO318" s="5">
        <v>12.088303944337026</v>
      </c>
      <c r="AP318">
        <v>9.7018715327923157</v>
      </c>
      <c r="AQ318">
        <v>15.406272394027505</v>
      </c>
      <c r="AR318">
        <v>11.492844138465845</v>
      </c>
      <c r="AS318">
        <v>11.860727408716544</v>
      </c>
      <c r="AT318">
        <v>7.8458997039479321</v>
      </c>
      <c r="AU318" s="14">
        <v>13.181545985073356</v>
      </c>
      <c r="AV318">
        <v>5.7350149527280303</v>
      </c>
      <c r="AW318">
        <v>11.091546199456674</v>
      </c>
      <c r="AX318">
        <v>8.8973314372792291</v>
      </c>
      <c r="AY318">
        <v>7.5533516022302853</v>
      </c>
      <c r="AZ318">
        <v>11.634838449966503</v>
      </c>
      <c r="BA318">
        <v>8.6308702063826193</v>
      </c>
      <c r="BB318">
        <v>0</v>
      </c>
      <c r="BC318">
        <v>4.3872368697941653</v>
      </c>
      <c r="BD318">
        <v>5.3050237835452947</v>
      </c>
      <c r="BE318">
        <v>10.101034462565348</v>
      </c>
      <c r="BF318" s="5">
        <v>12.652962117396836</v>
      </c>
      <c r="BG318">
        <v>7</v>
      </c>
      <c r="BH318" t="s">
        <v>153</v>
      </c>
      <c r="BI318">
        <f t="shared" si="57"/>
        <v>13.181545985073356</v>
      </c>
    </row>
    <row r="319" spans="1:61">
      <c r="A319" t="s">
        <v>62</v>
      </c>
      <c r="B319">
        <v>0.26769476746828325</v>
      </c>
      <c r="C319">
        <v>0.83585516697394446</v>
      </c>
      <c r="D319">
        <v>1.1387099926966293</v>
      </c>
      <c r="E319">
        <v>0.43402318301690901</v>
      </c>
      <c r="F319">
        <v>1.8276230972405147</v>
      </c>
      <c r="O319" s="5">
        <v>-5.1996971232361648</v>
      </c>
      <c r="P319">
        <v>-0.10526102213530525</v>
      </c>
      <c r="Q319">
        <v>2.1813452661918866</v>
      </c>
      <c r="R319">
        <v>2.319832703759976</v>
      </c>
      <c r="S319" s="5">
        <v>3.0137436304424283</v>
      </c>
      <c r="AO319" s="5">
        <v>6.5573966509693529</v>
      </c>
      <c r="AP319">
        <v>5.2615215151673391</v>
      </c>
      <c r="AQ319">
        <v>12.031146260042213</v>
      </c>
      <c r="AR319">
        <v>9.7855116834319986</v>
      </c>
      <c r="AS319">
        <v>7.6511318249459421</v>
      </c>
      <c r="AT319">
        <v>4.5266619054213475</v>
      </c>
      <c r="AU319">
        <v>5.735014952728033</v>
      </c>
      <c r="AV319" s="14">
        <v>7.5188536129019212</v>
      </c>
      <c r="AW319">
        <v>6.6917840763612944</v>
      </c>
      <c r="AX319">
        <v>6.6600469896941368</v>
      </c>
      <c r="AY319">
        <v>7.417319864227597</v>
      </c>
      <c r="AZ319">
        <v>6.8844805553714652</v>
      </c>
      <c r="BA319">
        <v>0.22005188843931278</v>
      </c>
      <c r="BB319">
        <v>0</v>
      </c>
      <c r="BC319">
        <v>7.6820927330362032</v>
      </c>
      <c r="BD319">
        <v>5.7405742475640595</v>
      </c>
      <c r="BE319">
        <v>5.4835571797857092</v>
      </c>
      <c r="BF319" s="5">
        <v>7.3047548253105044</v>
      </c>
      <c r="BG319">
        <v>8</v>
      </c>
      <c r="BH319" t="s">
        <v>62</v>
      </c>
      <c r="BI319">
        <f t="shared" si="57"/>
        <v>7.5188536129019212</v>
      </c>
    </row>
    <row r="320" spans="1:61">
      <c r="A320" t="s">
        <v>63</v>
      </c>
      <c r="B320">
        <v>0.39771794023859286</v>
      </c>
      <c r="C320">
        <v>1.110946740914736</v>
      </c>
      <c r="D320">
        <v>2.5244985687142245</v>
      </c>
      <c r="E320">
        <v>-0.13020695490507217</v>
      </c>
      <c r="F320">
        <v>1.2184153981603432</v>
      </c>
      <c r="O320" s="5">
        <v>-4.5579665758878196</v>
      </c>
      <c r="P320">
        <v>0.88840360390925954</v>
      </c>
      <c r="Q320">
        <v>4.7553877140050869</v>
      </c>
      <c r="R320">
        <v>0.49272678040116968</v>
      </c>
      <c r="S320" s="5">
        <v>0.84289194199293349</v>
      </c>
      <c r="AO320" s="5">
        <v>11.18494577002331</v>
      </c>
      <c r="AP320">
        <v>6.6402423103629147</v>
      </c>
      <c r="AQ320">
        <v>15.513150522225766</v>
      </c>
      <c r="AR320">
        <v>14.435800904661095</v>
      </c>
      <c r="AS320">
        <v>12.879687641415188</v>
      </c>
      <c r="AT320">
        <v>6.4832508245314528</v>
      </c>
      <c r="AU320">
        <v>11.091546199456669</v>
      </c>
      <c r="AV320">
        <v>6.6917840763612899</v>
      </c>
      <c r="AW320" s="14">
        <v>12.141989555261739</v>
      </c>
      <c r="AX320">
        <v>11.082315565396618</v>
      </c>
      <c r="AY320">
        <v>8.0224970223879914</v>
      </c>
      <c r="AZ320">
        <v>10.405638081414246</v>
      </c>
      <c r="BA320">
        <v>9.581671841960782</v>
      </c>
      <c r="BB320">
        <v>0</v>
      </c>
      <c r="BC320">
        <v>7.7853470840773156</v>
      </c>
      <c r="BD320">
        <v>6.2789060149897047</v>
      </c>
      <c r="BE320">
        <v>9.2508450201463095</v>
      </c>
      <c r="BF320" s="5">
        <v>9.8378903096432389</v>
      </c>
      <c r="BG320">
        <v>9</v>
      </c>
      <c r="BH320" t="s">
        <v>63</v>
      </c>
      <c r="BI320">
        <f t="shared" si="57"/>
        <v>12.141989555261739</v>
      </c>
    </row>
    <row r="321" spans="1:61">
      <c r="A321" t="s">
        <v>64</v>
      </c>
      <c r="B321">
        <v>1.3078801496307564</v>
      </c>
      <c r="C321">
        <v>0.5131515898510921</v>
      </c>
      <c r="D321">
        <v>3.061625923759804</v>
      </c>
      <c r="E321">
        <v>-0.74651987478908266</v>
      </c>
      <c r="F321">
        <v>2.8429692623741341</v>
      </c>
      <c r="O321" s="5">
        <v>0.51810652178941119</v>
      </c>
      <c r="P321">
        <v>1.2207943628800337</v>
      </c>
      <c r="Q321">
        <v>2.3128418986109032</v>
      </c>
      <c r="R321">
        <v>-4.2180941804296177</v>
      </c>
      <c r="S321" s="5">
        <v>2.5705736575921594</v>
      </c>
      <c r="AO321" s="5">
        <v>10.341924367077358</v>
      </c>
      <c r="AP321">
        <v>9.8505412183140191</v>
      </c>
      <c r="AQ321">
        <v>12.738105274718443</v>
      </c>
      <c r="AR321">
        <v>18.344812147662097</v>
      </c>
      <c r="AS321">
        <v>14.180873722429164</v>
      </c>
      <c r="AT321">
        <v>11.948909246657756</v>
      </c>
      <c r="AU321">
        <v>8.8973314372792309</v>
      </c>
      <c r="AV321">
        <v>6.6600469896941359</v>
      </c>
      <c r="AW321">
        <v>11.082315565396623</v>
      </c>
      <c r="AX321" s="14">
        <v>18.842083552406766</v>
      </c>
      <c r="AY321">
        <v>8.5063872517697909</v>
      </c>
      <c r="AZ321">
        <v>16.096393936604493</v>
      </c>
      <c r="BA321">
        <v>9.6065742646416972</v>
      </c>
      <c r="BB321">
        <v>0</v>
      </c>
      <c r="BC321">
        <v>13.659782160464429</v>
      </c>
      <c r="BD321">
        <v>6.843767432633248</v>
      </c>
      <c r="BE321">
        <v>13.458190773833808</v>
      </c>
      <c r="BF321" s="5">
        <v>10.912711607548118</v>
      </c>
      <c r="BG321">
        <v>10</v>
      </c>
      <c r="BH321" t="s">
        <v>64</v>
      </c>
      <c r="BI321">
        <f t="shared" si="57"/>
        <v>18.842083552406766</v>
      </c>
    </row>
    <row r="322" spans="1:61">
      <c r="A322" t="s">
        <v>65</v>
      </c>
      <c r="B322">
        <v>0.75336955987502674</v>
      </c>
      <c r="C322">
        <v>0.85172583470129748</v>
      </c>
      <c r="D322">
        <v>1.8316042807054265</v>
      </c>
      <c r="E322">
        <v>0.56423013792198162</v>
      </c>
      <c r="F322">
        <v>2.0306923302672386</v>
      </c>
      <c r="O322" s="5">
        <v>-4.6582408296506692</v>
      </c>
      <c r="P322">
        <v>-0.41626561858957206</v>
      </c>
      <c r="Q322">
        <v>2.9578204166516078</v>
      </c>
      <c r="R322">
        <v>2.1264507233129191</v>
      </c>
      <c r="S322" s="5">
        <v>2.583254588261755</v>
      </c>
      <c r="AO322" s="5">
        <v>8.6305816536649829</v>
      </c>
      <c r="AP322">
        <v>6.7366895010617824</v>
      </c>
      <c r="AQ322">
        <v>12.736738150956718</v>
      </c>
      <c r="AR322">
        <v>11.268374567285164</v>
      </c>
      <c r="AS322">
        <v>9.7925192927661122</v>
      </c>
      <c r="AT322">
        <v>6.8094823139376839</v>
      </c>
      <c r="AU322">
        <v>7.553351602230288</v>
      </c>
      <c r="AV322">
        <v>7.4173198642275961</v>
      </c>
      <c r="AW322">
        <v>8.0224970223879914</v>
      </c>
      <c r="AX322">
        <v>8.5063872517697874</v>
      </c>
      <c r="AY322" s="14">
        <v>7.9992383760304797</v>
      </c>
      <c r="AZ322">
        <v>8.0879018846685113</v>
      </c>
      <c r="BA322">
        <v>1.9221285085984408</v>
      </c>
      <c r="BB322">
        <v>0</v>
      </c>
      <c r="BC322">
        <v>7.7228416551172714</v>
      </c>
      <c r="BD322">
        <v>5.4639661268432107</v>
      </c>
      <c r="BE322">
        <v>7.66140563659087</v>
      </c>
      <c r="BF322" s="5">
        <v>8.637888247190725</v>
      </c>
      <c r="BG322">
        <v>11</v>
      </c>
      <c r="BH322" t="s">
        <v>65</v>
      </c>
      <c r="BI322">
        <f t="shared" si="57"/>
        <v>7.9992383760304797</v>
      </c>
    </row>
    <row r="323" spans="1:61">
      <c r="A323" t="s">
        <v>66</v>
      </c>
      <c r="B323">
        <v>2.631057143116843</v>
      </c>
      <c r="C323">
        <v>3.3592913356231291</v>
      </c>
      <c r="D323">
        <v>3.3248183277321384</v>
      </c>
      <c r="E323">
        <v>1.4062351129747839</v>
      </c>
      <c r="F323">
        <v>3.4521769614543052</v>
      </c>
      <c r="O323" s="5">
        <v>1.8821109742490165</v>
      </c>
      <c r="P323">
        <v>4.5249243304354803</v>
      </c>
      <c r="Q323">
        <v>0.54320543923518838</v>
      </c>
      <c r="R323">
        <v>-4.6212560577776296</v>
      </c>
      <c r="S323" s="5">
        <v>2.1807815418923848</v>
      </c>
      <c r="AO323" s="5">
        <v>8.8162491160265191</v>
      </c>
      <c r="AP323">
        <v>14.358387536094886</v>
      </c>
      <c r="AQ323">
        <v>16.479190095030887</v>
      </c>
      <c r="AR323">
        <v>15.295610169460048</v>
      </c>
      <c r="AS323">
        <v>10.199660762054492</v>
      </c>
      <c r="AT323">
        <v>9.388921050519885</v>
      </c>
      <c r="AU323">
        <v>11.634838449966509</v>
      </c>
      <c r="AV323">
        <v>6.8844805553714625</v>
      </c>
      <c r="AW323">
        <v>10.405638081414256</v>
      </c>
      <c r="AX323">
        <v>16.096393936604496</v>
      </c>
      <c r="AY323">
        <v>8.0879018846685149</v>
      </c>
      <c r="AZ323" s="14">
        <v>22.988411283002975</v>
      </c>
      <c r="BA323">
        <v>10.433373384058207</v>
      </c>
      <c r="BB323">
        <v>0</v>
      </c>
      <c r="BC323">
        <v>12.040177783753096</v>
      </c>
      <c r="BD323">
        <v>9.6197850900121633</v>
      </c>
      <c r="BE323">
        <v>12.50194561857576</v>
      </c>
      <c r="BF323" s="5">
        <v>16.888679810026112</v>
      </c>
      <c r="BG323">
        <v>12</v>
      </c>
      <c r="BH323" t="s">
        <v>66</v>
      </c>
      <c r="BI323">
        <f t="shared" si="57"/>
        <v>22.988411283002975</v>
      </c>
    </row>
    <row r="324" spans="1:61">
      <c r="A324" t="s">
        <v>94</v>
      </c>
      <c r="B324">
        <v>0.11472632891497891</v>
      </c>
      <c r="C324">
        <v>1.147978298945227</v>
      </c>
      <c r="D324">
        <v>2.0894254111273054</v>
      </c>
      <c r="E324">
        <v>-1.0329751755802423</v>
      </c>
      <c r="F324">
        <v>-0.40613846605344772</v>
      </c>
      <c r="O324" s="5">
        <v>1.5248519684935369</v>
      </c>
      <c r="P324">
        <v>3.484311513525904</v>
      </c>
      <c r="Q324">
        <v>2.9100399077204022</v>
      </c>
      <c r="R324">
        <v>-4.8481701400235853</v>
      </c>
      <c r="S324" s="5">
        <v>-2.3582521359090625</v>
      </c>
      <c r="AO324" s="5">
        <v>6.4025626407110003</v>
      </c>
      <c r="AP324">
        <v>3.6429897925065529</v>
      </c>
      <c r="AQ324">
        <v>8.2560604621961247</v>
      </c>
      <c r="AR324">
        <v>9.8097489712795145</v>
      </c>
      <c r="AS324">
        <v>8.0338150493737643</v>
      </c>
      <c r="AT324">
        <v>2.4224350536481829</v>
      </c>
      <c r="AU324">
        <v>8.630870206382621</v>
      </c>
      <c r="AV324">
        <v>0.22005188843931123</v>
      </c>
      <c r="AW324">
        <v>9.5816718419607838</v>
      </c>
      <c r="AX324">
        <v>9.6065742646416989</v>
      </c>
      <c r="AY324">
        <v>1.9221285085984414</v>
      </c>
      <c r="AZ324">
        <v>10.433373384058203</v>
      </c>
      <c r="BA324" s="14">
        <v>16.220982310041471</v>
      </c>
      <c r="BB324">
        <v>0</v>
      </c>
      <c r="BC324">
        <v>3.8413305944496745</v>
      </c>
      <c r="BD324">
        <v>3.7686999912480763</v>
      </c>
      <c r="BE324">
        <v>6.3896652745264291</v>
      </c>
      <c r="BF324" s="5">
        <v>6.1970492702080957</v>
      </c>
      <c r="BG324">
        <v>13</v>
      </c>
      <c r="BH324" t="s">
        <v>94</v>
      </c>
      <c r="BI324">
        <f t="shared" si="57"/>
        <v>16.220982310041471</v>
      </c>
    </row>
    <row r="325" spans="1:61">
      <c r="A325" t="s">
        <v>96</v>
      </c>
      <c r="B325">
        <v>0</v>
      </c>
      <c r="C325">
        <v>0</v>
      </c>
      <c r="D325">
        <v>0</v>
      </c>
      <c r="E325">
        <v>0</v>
      </c>
      <c r="F325">
        <v>0</v>
      </c>
      <c r="O325" s="5">
        <v>0</v>
      </c>
      <c r="P325">
        <v>0</v>
      </c>
      <c r="Q325">
        <v>0</v>
      </c>
      <c r="R325">
        <v>0</v>
      </c>
      <c r="S325" s="5">
        <v>0</v>
      </c>
      <c r="AO325" s="5">
        <v>0</v>
      </c>
      <c r="AP325">
        <v>0</v>
      </c>
      <c r="AQ325">
        <v>0</v>
      </c>
      <c r="AR325">
        <v>0</v>
      </c>
      <c r="AS325">
        <v>0</v>
      </c>
      <c r="AT325">
        <v>0</v>
      </c>
      <c r="AU325">
        <v>0</v>
      </c>
      <c r="AV325">
        <v>0</v>
      </c>
      <c r="AW325">
        <v>0</v>
      </c>
      <c r="AX325">
        <v>0</v>
      </c>
      <c r="AY325">
        <v>0</v>
      </c>
      <c r="AZ325">
        <v>0</v>
      </c>
      <c r="BA325">
        <v>0</v>
      </c>
      <c r="BB325" s="14">
        <v>0</v>
      </c>
      <c r="BC325">
        <v>0</v>
      </c>
      <c r="BD325">
        <v>0</v>
      </c>
      <c r="BE325">
        <v>0</v>
      </c>
      <c r="BF325" s="5">
        <v>0</v>
      </c>
      <c r="BG325">
        <v>14</v>
      </c>
      <c r="BH325" t="s">
        <v>96</v>
      </c>
      <c r="BI325">
        <f t="shared" si="57"/>
        <v>0</v>
      </c>
    </row>
    <row r="326" spans="1:61">
      <c r="A326" t="s">
        <v>98</v>
      </c>
      <c r="B326">
        <v>4.2066320602159202E-2</v>
      </c>
      <c r="C326">
        <v>0.34915469000177435</v>
      </c>
      <c r="D326">
        <v>1.2783631050084798</v>
      </c>
      <c r="E326">
        <v>-0.94617053897686088</v>
      </c>
      <c r="F326">
        <v>2.4368307963206863</v>
      </c>
      <c r="O326" s="5">
        <v>-1.9972634116592389</v>
      </c>
      <c r="P326">
        <v>1.3571242660554907</v>
      </c>
      <c r="Q326">
        <v>0.72594636246006927</v>
      </c>
      <c r="R326">
        <v>-2.5475818098383662</v>
      </c>
      <c r="S326" s="5">
        <v>4.0278860382684458</v>
      </c>
      <c r="AO326" s="5">
        <v>5.6675546801571812</v>
      </c>
      <c r="AP326">
        <v>6.06561418949493</v>
      </c>
      <c r="AQ326">
        <v>11.552245981434652</v>
      </c>
      <c r="AR326">
        <v>14.685459106116141</v>
      </c>
      <c r="AS326">
        <v>9.2238766085126258</v>
      </c>
      <c r="AT326">
        <v>6.4927877213567733</v>
      </c>
      <c r="AU326">
        <v>4.3872368697941653</v>
      </c>
      <c r="AV326">
        <v>7.6820927330362014</v>
      </c>
      <c r="AW326">
        <v>7.7853470840773173</v>
      </c>
      <c r="AX326">
        <v>13.659782160464429</v>
      </c>
      <c r="AY326">
        <v>7.7228416551172732</v>
      </c>
      <c r="AZ326">
        <v>12.040177783753091</v>
      </c>
      <c r="BA326">
        <v>3.8413305944496767</v>
      </c>
      <c r="BB326">
        <v>0</v>
      </c>
      <c r="BC326" s="14">
        <v>13.54357542161582</v>
      </c>
      <c r="BD326">
        <v>7.5108412614040141</v>
      </c>
      <c r="BE326">
        <v>7.9478141840763676</v>
      </c>
      <c r="BF326" s="5">
        <v>7.5169916813858819</v>
      </c>
      <c r="BG326">
        <v>15</v>
      </c>
      <c r="BH326" t="s">
        <v>98</v>
      </c>
      <c r="BI326">
        <f t="shared" si="57"/>
        <v>13.54357542161582</v>
      </c>
    </row>
    <row r="327" spans="1:61">
      <c r="A327" t="s">
        <v>100</v>
      </c>
      <c r="B327">
        <v>0.17973791530013372</v>
      </c>
      <c r="C327">
        <v>1.4653916534922944</v>
      </c>
      <c r="D327">
        <v>0.94534414488022023</v>
      </c>
      <c r="E327">
        <v>0.20833112784811636</v>
      </c>
      <c r="F327">
        <v>1.421484631187067</v>
      </c>
      <c r="O327" s="5">
        <v>-2.7061028830785423</v>
      </c>
      <c r="P327">
        <v>2.1116471722911574</v>
      </c>
      <c r="Q327">
        <v>0.93107297080607565</v>
      </c>
      <c r="R327">
        <v>-0.55359683285184313</v>
      </c>
      <c r="S327" s="5">
        <v>2.1229784190097436</v>
      </c>
      <c r="AO327" s="5">
        <v>4.268151611313356</v>
      </c>
      <c r="AP327">
        <v>5.0454864253317142</v>
      </c>
      <c r="AQ327">
        <v>11.058989576241819</v>
      </c>
      <c r="AR327">
        <v>8.8353205563632464</v>
      </c>
      <c r="AS327">
        <v>5.3739276911162799</v>
      </c>
      <c r="AT327">
        <v>2.1818315908533297</v>
      </c>
      <c r="AU327">
        <v>5.3050237835452965</v>
      </c>
      <c r="AV327">
        <v>5.7405742475640595</v>
      </c>
      <c r="AW327">
        <v>6.2789060149897065</v>
      </c>
      <c r="AX327">
        <v>6.8437674326332489</v>
      </c>
      <c r="AY327">
        <v>5.4639661268432116</v>
      </c>
      <c r="AZ327">
        <v>9.6197850900121615</v>
      </c>
      <c r="BA327">
        <v>3.7686999912480745</v>
      </c>
      <c r="BB327">
        <v>0</v>
      </c>
      <c r="BC327">
        <v>7.510841261404015</v>
      </c>
      <c r="BD327" s="14">
        <v>6.3906349744146027</v>
      </c>
      <c r="BE327">
        <v>4.3757832918881547</v>
      </c>
      <c r="BF327" s="5">
        <v>7.4429028830614659</v>
      </c>
      <c r="BG327">
        <v>16</v>
      </c>
      <c r="BH327" t="s">
        <v>100</v>
      </c>
      <c r="BI327">
        <f t="shared" si="57"/>
        <v>6.3906349744146027</v>
      </c>
    </row>
    <row r="328" spans="1:61">
      <c r="A328" t="s">
        <v>102</v>
      </c>
      <c r="B328">
        <v>2.2065697261314225</v>
      </c>
      <c r="C328">
        <v>0.98927162167169325</v>
      </c>
      <c r="D328">
        <v>3.3248183277321384</v>
      </c>
      <c r="E328">
        <v>0.79860265675111175</v>
      </c>
      <c r="F328">
        <v>2.6399000293474097</v>
      </c>
      <c r="O328" s="5">
        <v>-0.32161215018886979</v>
      </c>
      <c r="P328">
        <v>-0.2182759678963726</v>
      </c>
      <c r="Q328">
        <v>3.1043643867434905</v>
      </c>
      <c r="R328">
        <v>-0.72982083109849993</v>
      </c>
      <c r="S328" s="5">
        <v>1.3864382546668566</v>
      </c>
      <c r="AO328" s="5">
        <v>11.185025965767032</v>
      </c>
      <c r="AP328">
        <v>10.51421382032974</v>
      </c>
      <c r="AQ328">
        <v>11.461353226900732</v>
      </c>
      <c r="AR328">
        <v>13.40651130688085</v>
      </c>
      <c r="AS328">
        <v>12.663725793515425</v>
      </c>
      <c r="AT328">
        <v>12.021318968535605</v>
      </c>
      <c r="AU328">
        <v>10.101034462565353</v>
      </c>
      <c r="AV328">
        <v>5.4835571797857074</v>
      </c>
      <c r="AW328">
        <v>9.2508450201463202</v>
      </c>
      <c r="AX328">
        <v>13.45819077383381</v>
      </c>
      <c r="AY328">
        <v>7.6614056365908727</v>
      </c>
      <c r="AZ328">
        <v>12.501945618575757</v>
      </c>
      <c r="BA328">
        <v>6.3896652745264353</v>
      </c>
      <c r="BB328">
        <v>0</v>
      </c>
      <c r="BC328">
        <v>7.9478141840763712</v>
      </c>
      <c r="BD328">
        <v>4.3757832918881547</v>
      </c>
      <c r="BE328" s="14">
        <v>12.47307528862394</v>
      </c>
      <c r="BF328" s="5">
        <v>11.290779528306647</v>
      </c>
      <c r="BG328">
        <v>17</v>
      </c>
      <c r="BH328" t="s">
        <v>102</v>
      </c>
      <c r="BI328">
        <f t="shared" si="57"/>
        <v>12.47307528862394</v>
      </c>
    </row>
    <row r="329" spans="1:61">
      <c r="A329" t="s">
        <v>151</v>
      </c>
      <c r="B329">
        <v>2.7304866281764912</v>
      </c>
      <c r="C329">
        <v>3.1053606519854755</v>
      </c>
      <c r="D329">
        <v>3.3248183277321384</v>
      </c>
      <c r="E329">
        <v>2.3263642609706299</v>
      </c>
      <c r="F329">
        <v>3.0460384954008575</v>
      </c>
      <c r="H329" s="5"/>
      <c r="I329" s="5"/>
      <c r="J329" s="5"/>
      <c r="K329" s="5"/>
      <c r="L329" s="5"/>
      <c r="M329" s="5"/>
      <c r="N329" s="5"/>
      <c r="O329" s="5">
        <v>-1.7067869449706716</v>
      </c>
      <c r="P329" s="5">
        <v>1.9842556723096521</v>
      </c>
      <c r="Q329" s="5">
        <v>2.5036776585890417</v>
      </c>
      <c r="R329" s="5">
        <v>0.42024458685870347</v>
      </c>
      <c r="S329" s="5">
        <v>1.6796372000546489</v>
      </c>
      <c r="AO329" s="5">
        <v>10.803381396415286</v>
      </c>
      <c r="AP329" s="5">
        <v>13.30865867037301</v>
      </c>
      <c r="AQ329" s="5">
        <v>16.642842040962499</v>
      </c>
      <c r="AR329" s="5">
        <v>12.187049765118132</v>
      </c>
      <c r="AS329" s="5">
        <v>10.528377872964635</v>
      </c>
      <c r="AT329" s="5">
        <v>9.3205189426014847</v>
      </c>
      <c r="AU329" s="5">
        <v>12.652962117396834</v>
      </c>
      <c r="AV329" s="5">
        <v>7.3047548253104999</v>
      </c>
      <c r="AW329" s="5">
        <v>9.8378903096432442</v>
      </c>
      <c r="AX329" s="5">
        <v>10.912711607548111</v>
      </c>
      <c r="AY329" s="5">
        <v>8.6378882471907215</v>
      </c>
      <c r="AZ329" s="5">
        <v>16.888679810026101</v>
      </c>
      <c r="BA329" s="5">
        <v>6.1970492702080939</v>
      </c>
      <c r="BB329" s="5">
        <v>0</v>
      </c>
      <c r="BC329" s="5">
        <v>7.516991681385881</v>
      </c>
      <c r="BD329" s="5">
        <v>7.4429028830614623</v>
      </c>
      <c r="BE329" s="5">
        <v>11.29077952830664</v>
      </c>
      <c r="BF329" s="14">
        <v>15.919625481299317</v>
      </c>
      <c r="BG329">
        <v>18</v>
      </c>
      <c r="BH329" t="s">
        <v>151</v>
      </c>
      <c r="BI329">
        <f t="shared" si="57"/>
        <v>15.919625481299317</v>
      </c>
    </row>
    <row r="331" spans="1:61">
      <c r="A331" t="s">
        <v>98</v>
      </c>
    </row>
    <row r="332" spans="1:61">
      <c r="B332" t="s">
        <v>48</v>
      </c>
      <c r="C332" t="s">
        <v>51</v>
      </c>
      <c r="D332" t="s">
        <v>54</v>
      </c>
      <c r="E332" t="s">
        <v>67</v>
      </c>
      <c r="F332" t="s">
        <v>50</v>
      </c>
      <c r="U332" s="5" t="s">
        <v>80</v>
      </c>
      <c r="V332" t="s">
        <v>82</v>
      </c>
      <c r="W332" t="s">
        <v>57</v>
      </c>
      <c r="X332" t="s">
        <v>58</v>
      </c>
      <c r="Y332" t="s">
        <v>59</v>
      </c>
      <c r="Z332" t="s">
        <v>60</v>
      </c>
      <c r="AA332" t="s">
        <v>153</v>
      </c>
      <c r="AB332" t="s">
        <v>62</v>
      </c>
      <c r="AC332" t="s">
        <v>63</v>
      </c>
      <c r="AD332" t="s">
        <v>64</v>
      </c>
      <c r="AE332" t="s">
        <v>65</v>
      </c>
      <c r="AF332" t="s">
        <v>66</v>
      </c>
      <c r="AG332" t="s">
        <v>94</v>
      </c>
      <c r="AH332" t="s">
        <v>96</v>
      </c>
      <c r="AI332" t="s">
        <v>98</v>
      </c>
      <c r="AJ332" t="s">
        <v>100</v>
      </c>
      <c r="AK332" t="s">
        <v>102</v>
      </c>
      <c r="AL332" s="5" t="s">
        <v>151</v>
      </c>
      <c r="AO332" s="14" t="s">
        <v>397</v>
      </c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I332" t="s">
        <v>417</v>
      </c>
    </row>
    <row r="333" spans="1:61">
      <c r="A333" t="s">
        <v>80</v>
      </c>
      <c r="B333">
        <v>1.4876180649308892</v>
      </c>
      <c r="C333">
        <v>0.60837559621521198</v>
      </c>
      <c r="D333">
        <v>1.9444010252649981</v>
      </c>
      <c r="E333">
        <v>1.8402582959916927</v>
      </c>
      <c r="F333">
        <v>-0.60920769908017158</v>
      </c>
      <c r="H333" s="5">
        <v>7.48782356435437</v>
      </c>
      <c r="I333" s="5">
        <v>1.3465753778528724</v>
      </c>
      <c r="J333" s="5">
        <v>-3.1501534945213336</v>
      </c>
      <c r="K333" s="5">
        <v>-4.9630961056663043</v>
      </c>
      <c r="L333" s="5">
        <v>-1.4163096703069014</v>
      </c>
      <c r="M333" s="5"/>
      <c r="N333" s="5"/>
      <c r="O333" s="5">
        <f t="array" ref="O333:S350">MMULT(B333:F350,H333:L337)</f>
        <v>-2.4374685116144845</v>
      </c>
      <c r="P333" s="5">
        <v>-2.5064512361422966</v>
      </c>
      <c r="Q333" s="5">
        <v>4.6768503889582949</v>
      </c>
      <c r="R333" s="5">
        <v>5.2070512480488356</v>
      </c>
      <c r="S333" s="5">
        <v>-3.2625575465797154</v>
      </c>
      <c r="U333" s="5">
        <v>1.4876180649308892</v>
      </c>
      <c r="V333">
        <v>2.9331698092596197</v>
      </c>
      <c r="W333">
        <v>0.97517379577731811</v>
      </c>
      <c r="X333">
        <v>0.52391690204506869</v>
      </c>
      <c r="Y333">
        <v>0.99047063963264859</v>
      </c>
      <c r="Z333">
        <v>2.4933855484188685</v>
      </c>
      <c r="AA333">
        <v>1.7744338872183356</v>
      </c>
      <c r="AB333">
        <v>0.22562844686612404</v>
      </c>
      <c r="AC333">
        <v>0.35565161963643366</v>
      </c>
      <c r="AD333">
        <v>1.2658138290285972</v>
      </c>
      <c r="AE333">
        <v>0.71130323927286754</v>
      </c>
      <c r="AF333">
        <v>2.5889908225146838</v>
      </c>
      <c r="AG333">
        <v>7.2660008312819713E-2</v>
      </c>
      <c r="AH333">
        <v>-4.2066320602159202E-2</v>
      </c>
      <c r="AI333">
        <v>0</v>
      </c>
      <c r="AJ333">
        <v>0.13767159469797452</v>
      </c>
      <c r="AK333">
        <v>2.1645034055292633</v>
      </c>
      <c r="AL333" s="5">
        <v>2.688420307574332</v>
      </c>
      <c r="AO333" s="14">
        <f t="array" ref="AO333:BF350">MMULT(O333:S350,U333:AL337)</f>
        <v>15.512681168495419</v>
      </c>
      <c r="AP333" s="5">
        <v>10.522267171347259</v>
      </c>
      <c r="AQ333" s="5">
        <v>10.671651140960925</v>
      </c>
      <c r="AR333" s="5">
        <v>6.3389513374569306</v>
      </c>
      <c r="AS333" s="5">
        <v>12.697111874061108</v>
      </c>
      <c r="AT333" s="5">
        <v>11.54683396123567</v>
      </c>
      <c r="AU333" s="5">
        <v>15.577087816001502</v>
      </c>
      <c r="AV333" s="5">
        <v>6.7513246593917913</v>
      </c>
      <c r="AW333" s="5">
        <v>11.275619427404635</v>
      </c>
      <c r="AX333" s="5">
        <v>4.5581629480715664</v>
      </c>
      <c r="AY333" s="5">
        <v>8.7837607400063522</v>
      </c>
      <c r="AZ333" s="5">
        <v>4.6520920737320637</v>
      </c>
      <c r="BA333" s="5">
        <v>10.437252787719965</v>
      </c>
      <c r="BB333" s="5">
        <v>7.8760207414586434</v>
      </c>
      <c r="BC333" s="5">
        <v>0</v>
      </c>
      <c r="BD333" s="5">
        <v>4.6333310913679817</v>
      </c>
      <c r="BE333" s="5">
        <v>11.113232523149302</v>
      </c>
      <c r="BF333" s="5">
        <v>11.162410456488049</v>
      </c>
      <c r="BG333">
        <v>1</v>
      </c>
      <c r="BH333" t="s">
        <v>80</v>
      </c>
      <c r="BI333">
        <f>INDEX(AO333:BF350,1,BG333)</f>
        <v>15.512681168495419</v>
      </c>
    </row>
    <row r="334" spans="1:61">
      <c r="A334" t="s">
        <v>82</v>
      </c>
      <c r="B334">
        <v>2.9331698092596197</v>
      </c>
      <c r="C334">
        <v>2.0420259142528003</v>
      </c>
      <c r="D334">
        <v>1.7510351774485899</v>
      </c>
      <c r="E334">
        <v>3.1857301633441093</v>
      </c>
      <c r="F334">
        <v>0.60920769908017114</v>
      </c>
      <c r="H334">
        <v>1.3465753778528724</v>
      </c>
      <c r="I334">
        <v>2.4364933112390665</v>
      </c>
      <c r="J334">
        <v>-0.94328622773352067</v>
      </c>
      <c r="K334">
        <v>-2.3345225948670816</v>
      </c>
      <c r="L334">
        <v>-0.22702785271694198</v>
      </c>
      <c r="O334" s="5">
        <v>2.5228585269983652</v>
      </c>
      <c r="P334">
        <v>-0.3020768047572</v>
      </c>
      <c r="Q334">
        <v>0.59915547059130148</v>
      </c>
      <c r="R334">
        <v>2.3238883024358761</v>
      </c>
      <c r="S334" s="5">
        <v>-2.4809932162250496</v>
      </c>
      <c r="U334" s="5">
        <v>0.60837559621521198</v>
      </c>
      <c r="V334">
        <v>2.0420259142528003</v>
      </c>
      <c r="W334">
        <v>2.4916948331944786</v>
      </c>
      <c r="X334">
        <v>0.34915469000177346</v>
      </c>
      <c r="Y334">
        <v>5.2902225757840426E-3</v>
      </c>
      <c r="Z334">
        <v>-3.7031558030490963E-2</v>
      </c>
      <c r="AA334">
        <v>1.8304170112214218</v>
      </c>
      <c r="AB334">
        <v>0.48670047697217012</v>
      </c>
      <c r="AC334">
        <v>0.76179205091296165</v>
      </c>
      <c r="AD334">
        <v>0.16399689984931776</v>
      </c>
      <c r="AE334">
        <v>0.50257114469952313</v>
      </c>
      <c r="AF334">
        <v>3.0101366456213547</v>
      </c>
      <c r="AG334">
        <v>0.79882360894345261</v>
      </c>
      <c r="AH334">
        <v>-0.34915469000177435</v>
      </c>
      <c r="AI334">
        <v>0</v>
      </c>
      <c r="AJ334">
        <v>1.11623696349052</v>
      </c>
      <c r="AK334">
        <v>0.6401169316699189</v>
      </c>
      <c r="AL334" s="5">
        <v>2.7562059619837012</v>
      </c>
      <c r="AO334" s="5">
        <v>10.522267171347263</v>
      </c>
      <c r="AP334" s="14">
        <v>13.724106999404579</v>
      </c>
      <c r="AQ334">
        <v>7.3845964934353896</v>
      </c>
      <c r="AR334">
        <v>2.1440386777144713</v>
      </c>
      <c r="AS334">
        <v>6.6821429831718921</v>
      </c>
      <c r="AT334">
        <v>10.960057715015301</v>
      </c>
      <c r="AU334">
        <v>12.792595895119048</v>
      </c>
      <c r="AV334">
        <v>5.0573900142520261</v>
      </c>
      <c r="AW334">
        <v>6.3328564584064964</v>
      </c>
      <c r="AX334">
        <v>3.6687202899704801</v>
      </c>
      <c r="AY334">
        <v>6.4918090780654012</v>
      </c>
      <c r="AZ334">
        <v>9.7961709844626856</v>
      </c>
      <c r="BA334">
        <v>7.2796204301777721</v>
      </c>
      <c r="BB334">
        <v>7.4779612321208937</v>
      </c>
      <c r="BC334">
        <v>0</v>
      </c>
      <c r="BD334">
        <v>5.0126063960485929</v>
      </c>
      <c r="BE334">
        <v>10.044360868374262</v>
      </c>
      <c r="BF334" s="5">
        <v>13.269628221108038</v>
      </c>
      <c r="BG334">
        <v>2</v>
      </c>
      <c r="BH334" t="s">
        <v>82</v>
      </c>
      <c r="BI334">
        <f>INDEX(AO334:BF351,1,BG334)</f>
        <v>13.724106999404579</v>
      </c>
    </row>
    <row r="335" spans="1:61">
      <c r="A335" t="s">
        <v>57</v>
      </c>
      <c r="B335">
        <v>0.97517379577731811</v>
      </c>
      <c r="C335">
        <v>2.4916948331944786</v>
      </c>
      <c r="D335">
        <v>1.8316042807054269</v>
      </c>
      <c r="E335">
        <v>2.1874768424052196</v>
      </c>
      <c r="F335">
        <v>0.20306923302672342</v>
      </c>
      <c r="H335">
        <v>-3.1501534945213336</v>
      </c>
      <c r="I335">
        <v>-0.94328622773352089</v>
      </c>
      <c r="J335">
        <v>3.0502761853737885</v>
      </c>
      <c r="K335">
        <v>2.0752440069132065</v>
      </c>
      <c r="L335">
        <v>-0.3069606869438114</v>
      </c>
      <c r="O335" s="5">
        <v>-6.2569171028333548</v>
      </c>
      <c r="P335">
        <v>0.50359923833074283</v>
      </c>
      <c r="Q335">
        <v>4.6417842942595957</v>
      </c>
      <c r="R335">
        <v>5.4175597903937405</v>
      </c>
      <c r="S335" s="5">
        <v>-1.112883305547711</v>
      </c>
      <c r="U335" s="5">
        <v>1.9444010252649981</v>
      </c>
      <c r="V335">
        <v>1.7510351774485899</v>
      </c>
      <c r="W335">
        <v>1.8316042807054269</v>
      </c>
      <c r="X335">
        <v>1.7832628187513242</v>
      </c>
      <c r="Y335">
        <v>2.0034850343200117</v>
      </c>
      <c r="Z335">
        <v>1.847718101356794</v>
      </c>
      <c r="AA335">
        <v>1.9444010252649981</v>
      </c>
      <c r="AB335">
        <v>-0.13965311231185051</v>
      </c>
      <c r="AC335">
        <v>1.2461354637057447</v>
      </c>
      <c r="AD335">
        <v>1.7832628187513242</v>
      </c>
      <c r="AE335">
        <v>0.55324117569694664</v>
      </c>
      <c r="AF335">
        <v>2.0464552227236585</v>
      </c>
      <c r="AG335">
        <v>0.81106230611882557</v>
      </c>
      <c r="AH335">
        <v>-1.2783631050084798</v>
      </c>
      <c r="AI335">
        <v>0</v>
      </c>
      <c r="AJ335">
        <v>-0.3330189601282596</v>
      </c>
      <c r="AK335">
        <v>2.0464552227236585</v>
      </c>
      <c r="AL335" s="5">
        <v>2.0464552227236585</v>
      </c>
      <c r="AO335" s="5">
        <v>10.671651140960929</v>
      </c>
      <c r="AP335">
        <v>7.3845964934353852</v>
      </c>
      <c r="AQ335" s="14">
        <v>15.279940227118624</v>
      </c>
      <c r="AR335">
        <v>5.795743152374417</v>
      </c>
      <c r="AS335">
        <v>8.1657407788361382</v>
      </c>
      <c r="AT335">
        <v>3.1332547789457954</v>
      </c>
      <c r="AU335">
        <v>13.01036496441451</v>
      </c>
      <c r="AV335">
        <v>6.3403829671871774</v>
      </c>
      <c r="AW335">
        <v>9.7191328783296189</v>
      </c>
      <c r="AX335">
        <v>1.0696525544351794</v>
      </c>
      <c r="AY335">
        <v>7.0052259360206133</v>
      </c>
      <c r="AZ335">
        <v>6.430341751458962</v>
      </c>
      <c r="BA335">
        <v>6.4060593079276194</v>
      </c>
      <c r="BB335">
        <v>1.9913294401811701</v>
      </c>
      <c r="BC335">
        <v>0</v>
      </c>
      <c r="BD335">
        <v>5.5394777550189724</v>
      </c>
      <c r="BE335">
        <v>5.5048684830055272</v>
      </c>
      <c r="BF335" s="5">
        <v>11.117179799757791</v>
      </c>
      <c r="BG335">
        <v>3</v>
      </c>
      <c r="BH335" t="s">
        <v>57</v>
      </c>
      <c r="BI335">
        <f t="shared" ref="BI335:BI350" si="58">INDEX(AO335:BF352,1,BG335)</f>
        <v>15.279940227118624</v>
      </c>
    </row>
    <row r="336" spans="1:61">
      <c r="A336" t="s">
        <v>58</v>
      </c>
      <c r="B336">
        <v>0.52391690204506869</v>
      </c>
      <c r="C336">
        <v>0.34915469000177346</v>
      </c>
      <c r="D336">
        <v>1.7832628187513242</v>
      </c>
      <c r="E336">
        <v>0.15624834588608749</v>
      </c>
      <c r="F336">
        <v>0.20306923302672342</v>
      </c>
      <c r="H336">
        <v>-4.9630961056663043</v>
      </c>
      <c r="I336">
        <v>-2.3345225948670816</v>
      </c>
      <c r="J336">
        <v>2.0752440069132061</v>
      </c>
      <c r="K336">
        <v>5.5690985441700311</v>
      </c>
      <c r="L336">
        <v>0.44841377395161464</v>
      </c>
      <c r="O336" s="5">
        <v>-2.2874756420861977</v>
      </c>
      <c r="P336">
        <v>-0.53678825605407821</v>
      </c>
      <c r="Q336">
        <v>3.7215918101795635</v>
      </c>
      <c r="R336">
        <v>1.2465675049774083</v>
      </c>
      <c r="S336" s="5">
        <v>-0.883339422606092</v>
      </c>
      <c r="U336" s="5">
        <v>1.8402582959916927</v>
      </c>
      <c r="V336">
        <v>3.1857301633441093</v>
      </c>
      <c r="W336">
        <v>2.1874768424052196</v>
      </c>
      <c r="X336">
        <v>0.15624834588608749</v>
      </c>
      <c r="Y336">
        <v>0.85068543871314084</v>
      </c>
      <c r="Z336">
        <v>1.9617847872364269</v>
      </c>
      <c r="AA336">
        <v>2.4478907522153648</v>
      </c>
      <c r="AB336">
        <v>1.3801937219937699</v>
      </c>
      <c r="AC336">
        <v>0.81596358407178871</v>
      </c>
      <c r="AD336">
        <v>0.19965066418777822</v>
      </c>
      <c r="AE336">
        <v>1.5104006768988425</v>
      </c>
      <c r="AF336">
        <v>2.3524056519516447</v>
      </c>
      <c r="AG336">
        <v>-8.6804636603381446E-2</v>
      </c>
      <c r="AH336">
        <v>0.94617053897686088</v>
      </c>
      <c r="AI336">
        <v>0</v>
      </c>
      <c r="AJ336">
        <v>1.1545016668249772</v>
      </c>
      <c r="AK336">
        <v>1.7447731957279726</v>
      </c>
      <c r="AL336" s="5">
        <v>3.2725347999474907</v>
      </c>
      <c r="AO336" s="5">
        <v>6.3389513374569333</v>
      </c>
      <c r="AP336">
        <v>2.1440386777144713</v>
      </c>
      <c r="AQ336">
        <v>5.795743152374417</v>
      </c>
      <c r="AR336" s="26">
        <v>5.2661020642553211</v>
      </c>
      <c r="AS336">
        <v>6.6068312467898931</v>
      </c>
      <c r="AT336">
        <v>3.2795110000724037</v>
      </c>
      <c r="AU336">
        <v>5.9637235841713601</v>
      </c>
      <c r="AV336">
        <v>0.96153526589547345</v>
      </c>
      <c r="AW336">
        <v>5.5085701360834598</v>
      </c>
      <c r="AX336">
        <v>3.5431463026973464</v>
      </c>
      <c r="AY336">
        <v>2.4036492276675707</v>
      </c>
      <c r="AZ336">
        <v>2.1135487012066285</v>
      </c>
      <c r="BA336">
        <v>4.8265346923295214</v>
      </c>
      <c r="BB336">
        <v>-1.1418836845003195</v>
      </c>
      <c r="BC336">
        <v>0</v>
      </c>
      <c r="BD336">
        <v>0.18259561045891026</v>
      </c>
      <c r="BE336">
        <v>4.3168134383041554</v>
      </c>
      <c r="BF336" s="5">
        <v>3.5281743992319319</v>
      </c>
      <c r="BG336">
        <v>4</v>
      </c>
      <c r="BH336" t="s">
        <v>58</v>
      </c>
      <c r="BI336">
        <f t="shared" si="58"/>
        <v>5.2661020642553211</v>
      </c>
    </row>
    <row r="337" spans="1:61">
      <c r="A337" t="s">
        <v>59</v>
      </c>
      <c r="B337">
        <v>0.99047063963264859</v>
      </c>
      <c r="C337">
        <v>5.2902225757840426E-3</v>
      </c>
      <c r="D337">
        <v>2.0034850343200117</v>
      </c>
      <c r="E337">
        <v>0.85068543871314084</v>
      </c>
      <c r="F337">
        <v>-0.40613846605344772</v>
      </c>
      <c r="H337">
        <v>-1.4163096703069014</v>
      </c>
      <c r="I337">
        <v>-0.22702785271694204</v>
      </c>
      <c r="J337">
        <v>-0.30696068694381135</v>
      </c>
      <c r="K337">
        <v>0.44841377395161469</v>
      </c>
      <c r="L337">
        <v>2.0450397873559725</v>
      </c>
      <c r="O337" s="5">
        <v>-2.5345080544470875</v>
      </c>
      <c r="P337">
        <v>-2.4369665065542905</v>
      </c>
      <c r="Q337">
        <v>4.8761063481740177</v>
      </c>
      <c r="R337">
        <v>3.7850021479142999</v>
      </c>
      <c r="S337" s="5">
        <v>-2.4681155695910526</v>
      </c>
      <c r="U337" s="5">
        <v>-0.60920769908017158</v>
      </c>
      <c r="V337">
        <v>0.60920769908017114</v>
      </c>
      <c r="W337">
        <v>0.20306923302672342</v>
      </c>
      <c r="X337">
        <v>0.20306923302672342</v>
      </c>
      <c r="Y337">
        <v>-0.40613846605344772</v>
      </c>
      <c r="Z337">
        <v>0.40613846605344772</v>
      </c>
      <c r="AA337">
        <v>-0.81227693210689544</v>
      </c>
      <c r="AB337">
        <v>-0.60920769908017158</v>
      </c>
      <c r="AC337">
        <v>-1.2184153981603432</v>
      </c>
      <c r="AD337">
        <v>0.40613846605344772</v>
      </c>
      <c r="AE337">
        <v>-0.40613846605344772</v>
      </c>
      <c r="AF337">
        <v>1.0153461651336189</v>
      </c>
      <c r="AG337">
        <v>-2.8429692623741341</v>
      </c>
      <c r="AH337">
        <v>-2.4368307963206863</v>
      </c>
      <c r="AI337">
        <v>0</v>
      </c>
      <c r="AJ337">
        <v>-1.0153461651336193</v>
      </c>
      <c r="AK337">
        <v>0.20306923302672342</v>
      </c>
      <c r="AL337" s="5">
        <v>0.60920769908017114</v>
      </c>
      <c r="AO337" s="5">
        <v>12.697111874061106</v>
      </c>
      <c r="AP337">
        <v>6.6821429831718904</v>
      </c>
      <c r="AQ337">
        <v>8.1657407788361382</v>
      </c>
      <c r="AR337">
        <v>6.606831246789894</v>
      </c>
      <c r="AS337" s="14">
        <v>11.468201069452737</v>
      </c>
      <c r="AT337">
        <v>9.2033718369172757</v>
      </c>
      <c r="AU337">
        <v>11.793189352025575</v>
      </c>
      <c r="AV337">
        <v>4.2887379050129359</v>
      </c>
      <c r="AW337">
        <v>9.4140393704410688</v>
      </c>
      <c r="AX337">
        <v>4.840790375067928</v>
      </c>
      <c r="AY337">
        <v>6.389376450752037</v>
      </c>
      <c r="AZ337">
        <v>2.4791817914045868</v>
      </c>
      <c r="BA337">
        <v>8.512183268027286</v>
      </c>
      <c r="BB337">
        <v>4.3196988131031979</v>
      </c>
      <c r="BC337">
        <v>0</v>
      </c>
      <c r="BD337">
        <v>2.1827852428154619</v>
      </c>
      <c r="BE337">
        <v>9.0356104225422449</v>
      </c>
      <c r="BF337" s="5">
        <v>7.3310850046819498</v>
      </c>
      <c r="BG337">
        <v>5</v>
      </c>
      <c r="BH337" t="s">
        <v>59</v>
      </c>
      <c r="BI337">
        <f t="shared" si="58"/>
        <v>11.468201069452737</v>
      </c>
    </row>
    <row r="338" spans="1:61">
      <c r="A338" t="s">
        <v>60</v>
      </c>
      <c r="B338">
        <v>2.4933855484188685</v>
      </c>
      <c r="C338">
        <v>-3.7031558030490963E-2</v>
      </c>
      <c r="D338">
        <v>1.847718101356794</v>
      </c>
      <c r="E338">
        <v>1.9617847872364269</v>
      </c>
      <c r="F338">
        <v>0.40613846605344772</v>
      </c>
      <c r="O338" s="5">
        <v>2.4878253717010148</v>
      </c>
      <c r="P338">
        <v>-3.1476582501186323</v>
      </c>
      <c r="Q338">
        <v>1.7629482620255081</v>
      </c>
      <c r="R338">
        <v>2.6534957048519647</v>
      </c>
      <c r="S338" s="5">
        <v>-2.3799150442171157</v>
      </c>
      <c r="AO338" s="5">
        <v>11.54683396123567</v>
      </c>
      <c r="AP338">
        <v>10.960057715015306</v>
      </c>
      <c r="AQ338">
        <v>3.1332547789457963</v>
      </c>
      <c r="AR338">
        <v>3.2795110000724041</v>
      </c>
      <c r="AS338">
        <v>9.2033718369172757</v>
      </c>
      <c r="AT338" s="14">
        <v>13.816114394818486</v>
      </c>
      <c r="AU338">
        <v>10.509450534412821</v>
      </c>
      <c r="AV338">
        <v>3.8953568726441921</v>
      </c>
      <c r="AW338">
        <v>5.7486914407131895</v>
      </c>
      <c r="AX338">
        <v>5.3399147864523746</v>
      </c>
      <c r="AY338">
        <v>6.1374283590794612</v>
      </c>
      <c r="AZ338">
        <v>4.3995309670258429</v>
      </c>
      <c r="BA338">
        <v>5.6318921594575553</v>
      </c>
      <c r="BB338">
        <v>7.0507877002590504</v>
      </c>
      <c r="BC338">
        <v>0</v>
      </c>
      <c r="BD338">
        <v>1.7217780297083642</v>
      </c>
      <c r="BE338">
        <v>11.124292484718287</v>
      </c>
      <c r="BF338" s="5">
        <v>8.8543149614746639</v>
      </c>
      <c r="BG338">
        <v>6</v>
      </c>
      <c r="BH338" t="s">
        <v>60</v>
      </c>
      <c r="BI338">
        <f t="shared" si="58"/>
        <v>13.816114394818486</v>
      </c>
    </row>
    <row r="339" spans="1:61">
      <c r="A339" t="s">
        <v>153</v>
      </c>
      <c r="B339">
        <v>1.7744338872183356</v>
      </c>
      <c r="C339">
        <v>1.8304170112214218</v>
      </c>
      <c r="D339">
        <v>1.9444010252649981</v>
      </c>
      <c r="E339">
        <v>2.4478907522153648</v>
      </c>
      <c r="F339">
        <v>-0.81227693210689544</v>
      </c>
      <c r="H339" t="s">
        <v>397</v>
      </c>
      <c r="O339" s="5">
        <v>-1.3724007173796264</v>
      </c>
      <c r="P339">
        <v>-0.51516570465345302</v>
      </c>
      <c r="Q339">
        <v>3.9439215720513081</v>
      </c>
      <c r="R339">
        <v>4.2235794484059355</v>
      </c>
      <c r="S339" s="5">
        <v>-4.0890289059192506</v>
      </c>
      <c r="AO339" s="5">
        <v>15.577087816001509</v>
      </c>
      <c r="AP339">
        <v>12.792595895119053</v>
      </c>
      <c r="AQ339">
        <v>13.010364964414517</v>
      </c>
      <c r="AR339">
        <v>5.9637235841713618</v>
      </c>
      <c r="AS339">
        <v>11.793189352025578</v>
      </c>
      <c r="AT339">
        <v>10.509450534412823</v>
      </c>
      <c r="AU339" s="14">
        <v>17.950647667100856</v>
      </c>
      <c r="AV339">
        <v>7.2092607715134891</v>
      </c>
      <c r="AW339">
        <v>12.462537667201016</v>
      </c>
      <c r="AX339">
        <v>4.3938878286364584</v>
      </c>
      <c r="AY339">
        <v>8.9868484989346751</v>
      </c>
      <c r="AZ339">
        <v>8.7509992180350764</v>
      </c>
      <c r="BA339">
        <v>13.945878163754603</v>
      </c>
      <c r="BB339">
        <v>9.156338551821662</v>
      </c>
      <c r="BC339">
        <v>0</v>
      </c>
      <c r="BD339">
        <v>6.9505210739629408</v>
      </c>
      <c r="BE339">
        <v>11.309558830310642</v>
      </c>
      <c r="BF339" s="5">
        <v>14.292308987832627</v>
      </c>
      <c r="BG339">
        <v>7</v>
      </c>
      <c r="BH339" t="s">
        <v>153</v>
      </c>
      <c r="BI339">
        <f t="shared" si="58"/>
        <v>17.950647667100856</v>
      </c>
    </row>
    <row r="340" spans="1:61">
      <c r="A340" t="s">
        <v>62</v>
      </c>
      <c r="B340">
        <v>0.22562844686612404</v>
      </c>
      <c r="C340">
        <v>0.48670047697217012</v>
      </c>
      <c r="D340">
        <v>-0.13965311231185051</v>
      </c>
      <c r="E340">
        <v>1.3801937219937699</v>
      </c>
      <c r="F340">
        <v>-0.60920769908017158</v>
      </c>
      <c r="O340" s="5">
        <v>-3.2024337115769268</v>
      </c>
      <c r="P340">
        <v>-1.4623852881907959</v>
      </c>
      <c r="Q340">
        <v>1.4553989037318169</v>
      </c>
      <c r="R340">
        <v>4.8674145135983418</v>
      </c>
      <c r="S340" s="5">
        <v>-1.0141424078260179</v>
      </c>
      <c r="AO340" s="5">
        <v>6.7513246593917859</v>
      </c>
      <c r="AP340">
        <v>5.0573900142520198</v>
      </c>
      <c r="AQ340">
        <v>6.3403829671871739</v>
      </c>
      <c r="AR340">
        <v>0.96153526589547278</v>
      </c>
      <c r="AS340">
        <v>4.2887379050129324</v>
      </c>
      <c r="AT340">
        <v>3.8953568726441885</v>
      </c>
      <c r="AU340">
        <v>7.2092607715134829</v>
      </c>
      <c r="AV340" s="14">
        <v>5.6982435684453359</v>
      </c>
      <c r="AW340">
        <v>4.7679196808635931</v>
      </c>
      <c r="AX340">
        <v>-1.1382524821906745</v>
      </c>
      <c r="AY340">
        <v>5.5559608976899426</v>
      </c>
      <c r="AZ340">
        <v>0.70578546019798782</v>
      </c>
      <c r="BA340">
        <v>2.2402039825692555</v>
      </c>
      <c r="BB340">
        <v>5.8614826885796187</v>
      </c>
      <c r="BC340">
        <v>0</v>
      </c>
      <c r="BD340">
        <v>4.0912156747396633</v>
      </c>
      <c r="BE340">
        <v>3.3972256842889559</v>
      </c>
      <c r="BF340" s="5">
        <v>5.6492458325042385</v>
      </c>
      <c r="BG340">
        <v>8</v>
      </c>
      <c r="BH340" t="s">
        <v>62</v>
      </c>
      <c r="BI340">
        <f t="shared" si="58"/>
        <v>5.6982435684453359</v>
      </c>
    </row>
    <row r="341" spans="1:61">
      <c r="A341" t="s">
        <v>63</v>
      </c>
      <c r="B341">
        <v>0.35565161963643366</v>
      </c>
      <c r="C341">
        <v>0.76179205091296165</v>
      </c>
      <c r="D341">
        <v>1.2461354637057447</v>
      </c>
      <c r="E341">
        <v>0.81596358407178871</v>
      </c>
      <c r="F341">
        <v>-1.2184153981603432</v>
      </c>
      <c r="O341" s="5">
        <v>-2.5607031642285802</v>
      </c>
      <c r="P341">
        <v>-0.46872066214623098</v>
      </c>
      <c r="Q341">
        <v>4.0294413515450191</v>
      </c>
      <c r="R341">
        <v>3.0403085902395359</v>
      </c>
      <c r="S341" s="5">
        <v>-3.1849940962755126</v>
      </c>
      <c r="AO341" s="5">
        <v>11.275619427404637</v>
      </c>
      <c r="AP341">
        <v>6.3328564584064946</v>
      </c>
      <c r="AQ341">
        <v>9.7191328783296189</v>
      </c>
      <c r="AR341">
        <v>5.5085701360834598</v>
      </c>
      <c r="AS341">
        <v>9.4140393704410688</v>
      </c>
      <c r="AT341">
        <v>5.7486914407131904</v>
      </c>
      <c r="AU341">
        <v>12.462537667201012</v>
      </c>
      <c r="AV341">
        <v>4.7679196808635949</v>
      </c>
      <c r="AW341" s="14">
        <v>10.11487080872293</v>
      </c>
      <c r="AX341">
        <v>3.1807617424706986</v>
      </c>
      <c r="AY341">
        <v>6.0578837048092238</v>
      </c>
      <c r="AZ341">
        <v>4.123688635199664</v>
      </c>
      <c r="BA341">
        <v>11.498569585049616</v>
      </c>
      <c r="BB341">
        <v>5.7582283375385046</v>
      </c>
      <c r="BC341">
        <v>0</v>
      </c>
      <c r="BD341">
        <v>4.5262930911241961</v>
      </c>
      <c r="BE341">
        <v>7.0612591736084527</v>
      </c>
      <c r="BF341" s="5">
        <v>8.0791269657958704</v>
      </c>
      <c r="BG341">
        <v>9</v>
      </c>
      <c r="BH341" t="s">
        <v>63</v>
      </c>
      <c r="BI341">
        <f t="shared" si="58"/>
        <v>10.11487080872293</v>
      </c>
    </row>
    <row r="342" spans="1:61">
      <c r="A342" t="s">
        <v>64</v>
      </c>
      <c r="B342">
        <v>1.2658138290285972</v>
      </c>
      <c r="C342">
        <v>0.16399689984931776</v>
      </c>
      <c r="D342">
        <v>1.7832628187513242</v>
      </c>
      <c r="E342">
        <v>0.19965066418777822</v>
      </c>
      <c r="F342">
        <v>0.40613846605344772</v>
      </c>
      <c r="O342" s="5">
        <v>2.5153699334486492</v>
      </c>
      <c r="P342">
        <v>-0.13632990317545662</v>
      </c>
      <c r="Q342">
        <v>1.5868955361508341</v>
      </c>
      <c r="R342">
        <v>-1.6705123705912512</v>
      </c>
      <c r="S342" s="5">
        <v>-1.4573123806762873</v>
      </c>
      <c r="AO342" s="5">
        <v>4.5581629480715682</v>
      </c>
      <c r="AP342">
        <v>3.6687202899704801</v>
      </c>
      <c r="AQ342">
        <v>1.0696525544351814</v>
      </c>
      <c r="AR342">
        <v>3.5431463026973469</v>
      </c>
      <c r="AS342">
        <v>4.840790375067928</v>
      </c>
      <c r="AT342">
        <v>5.3399147864523755</v>
      </c>
      <c r="AU342">
        <v>4.3938878286364602</v>
      </c>
      <c r="AV342">
        <v>-1.1382524821906732</v>
      </c>
      <c r="AW342">
        <v>3.1807617424706986</v>
      </c>
      <c r="AX342" s="14">
        <v>5.0660946530937316</v>
      </c>
      <c r="AY342">
        <v>0.66733885780391045</v>
      </c>
      <c r="AZ342">
        <v>3.9400094140027919</v>
      </c>
      <c r="BA342">
        <v>5.6490369313434163</v>
      </c>
      <c r="BB342">
        <v>-0.11620673884860633</v>
      </c>
      <c r="BC342">
        <v>0</v>
      </c>
      <c r="BD342">
        <v>-0.78328056761937237</v>
      </c>
      <c r="BE342">
        <v>5.3941698509088303</v>
      </c>
      <c r="BF342" s="5">
        <v>3.2795131873136283</v>
      </c>
      <c r="BG342">
        <v>10</v>
      </c>
      <c r="BH342" t="s">
        <v>64</v>
      </c>
      <c r="BI342">
        <f t="shared" si="58"/>
        <v>5.0660946530937316</v>
      </c>
    </row>
    <row r="343" spans="1:61">
      <c r="A343" t="s">
        <v>65</v>
      </c>
      <c r="B343">
        <v>0.71130323927286754</v>
      </c>
      <c r="C343">
        <v>0.50257114469952313</v>
      </c>
      <c r="D343">
        <v>0.55324117569694664</v>
      </c>
      <c r="E343">
        <v>1.5104006768988425</v>
      </c>
      <c r="F343">
        <v>-0.40613846605344772</v>
      </c>
      <c r="O343" s="5">
        <v>-2.6609774179914298</v>
      </c>
      <c r="P343">
        <v>-1.7733898846450631</v>
      </c>
      <c r="Q343">
        <v>2.2318740541915383</v>
      </c>
      <c r="R343">
        <v>4.6740325331512844</v>
      </c>
      <c r="S343" s="5">
        <v>-1.4446314500066908</v>
      </c>
      <c r="AO343" s="5">
        <v>8.7837607400063487</v>
      </c>
      <c r="AP343">
        <v>6.4918090780653985</v>
      </c>
      <c r="AQ343">
        <v>7.0052259360206097</v>
      </c>
      <c r="AR343">
        <v>2.4036492276675707</v>
      </c>
      <c r="AS343">
        <v>6.3893764507520352</v>
      </c>
      <c r="AT343">
        <v>6.1374283590794576</v>
      </c>
      <c r="AU343">
        <v>8.9868484989346697</v>
      </c>
      <c r="AV343">
        <v>5.5559608976899435</v>
      </c>
      <c r="AW343">
        <v>6.0578837048092229</v>
      </c>
      <c r="AX343">
        <v>0.66733885780390922</v>
      </c>
      <c r="AY343" s="14">
        <v>6.0971304874117536</v>
      </c>
      <c r="AZ343">
        <v>1.8684578674139671</v>
      </c>
      <c r="BA343">
        <v>3.9015316806473139</v>
      </c>
      <c r="BB343">
        <v>5.8207337664985497</v>
      </c>
      <c r="BC343">
        <v>0</v>
      </c>
      <c r="BD343">
        <v>3.7738586319377454</v>
      </c>
      <c r="BE343">
        <v>5.5343252190130503</v>
      </c>
      <c r="BF343" s="5">
        <v>6.9416303323033919</v>
      </c>
      <c r="BG343">
        <v>11</v>
      </c>
      <c r="BH343" t="s">
        <v>65</v>
      </c>
      <c r="BI343">
        <f t="shared" si="58"/>
        <v>6.0971304874117536</v>
      </c>
    </row>
    <row r="344" spans="1:61">
      <c r="A344" t="s">
        <v>66</v>
      </c>
      <c r="B344">
        <v>2.5889908225146838</v>
      </c>
      <c r="C344">
        <v>3.0101366456213547</v>
      </c>
      <c r="D344">
        <v>2.0464552227236585</v>
      </c>
      <c r="E344">
        <v>2.3524056519516447</v>
      </c>
      <c r="F344">
        <v>1.0153461651336189</v>
      </c>
      <c r="O344" s="5">
        <v>3.8793743859082515</v>
      </c>
      <c r="P344">
        <v>3.1678000643799882</v>
      </c>
      <c r="Q344">
        <v>-0.18274092322488278</v>
      </c>
      <c r="R344">
        <v>-2.0736742479392585</v>
      </c>
      <c r="S344" s="5">
        <v>-1.8471044963760614</v>
      </c>
      <c r="AO344" s="5">
        <v>4.6520920737320619</v>
      </c>
      <c r="AP344">
        <v>9.7961709844626768</v>
      </c>
      <c r="AQ344">
        <v>6.4303417514589603</v>
      </c>
      <c r="AR344">
        <v>2.1135487012066263</v>
      </c>
      <c r="AS344">
        <v>2.4791817914045864</v>
      </c>
      <c r="AT344">
        <v>4.3995309670258322</v>
      </c>
      <c r="AU344">
        <v>8.7509992180350711</v>
      </c>
      <c r="AV344">
        <v>0.70578546019799271</v>
      </c>
      <c r="AW344">
        <v>4.1236886351996631</v>
      </c>
      <c r="AX344">
        <v>3.9400094140027861</v>
      </c>
      <c r="AY344">
        <v>1.8684578674139698</v>
      </c>
      <c r="AZ344" s="14">
        <v>12.451631137112598</v>
      </c>
      <c r="BA344">
        <v>8.0954404274712566</v>
      </c>
      <c r="BB344">
        <v>1.5033976378627343</v>
      </c>
      <c r="BC344">
        <v>0</v>
      </c>
      <c r="BD344">
        <v>3.6123414664708804</v>
      </c>
      <c r="BE344">
        <v>6.0575290723621116</v>
      </c>
      <c r="BF344" s="5">
        <v>10.875085766502952</v>
      </c>
      <c r="BG344">
        <v>12</v>
      </c>
      <c r="BH344" t="s">
        <v>66</v>
      </c>
      <c r="BI344">
        <f t="shared" si="58"/>
        <v>12.451631137112598</v>
      </c>
    </row>
    <row r="345" spans="1:61">
      <c r="A345" t="s">
        <v>94</v>
      </c>
      <c r="B345">
        <v>7.2660008312819713E-2</v>
      </c>
      <c r="C345">
        <v>0.79882360894345261</v>
      </c>
      <c r="D345">
        <v>0.81106230611882557</v>
      </c>
      <c r="E345">
        <v>-8.6804636603381446E-2</v>
      </c>
      <c r="F345">
        <v>-2.8429692623741341</v>
      </c>
      <c r="O345" s="5">
        <v>3.5221153801527763</v>
      </c>
      <c r="P345">
        <v>2.1271872474704132</v>
      </c>
      <c r="Q345">
        <v>2.1840935452603336</v>
      </c>
      <c r="R345">
        <v>-2.3005883301852195</v>
      </c>
      <c r="S345" s="5">
        <v>-6.3861381741775087</v>
      </c>
      <c r="AO345" s="5">
        <v>10.437252787719965</v>
      </c>
      <c r="AP345">
        <v>7.2796204301777721</v>
      </c>
      <c r="AQ345">
        <v>6.4060593079276211</v>
      </c>
      <c r="AR345">
        <v>4.8265346923295223</v>
      </c>
      <c r="AS345">
        <v>8.512183268027286</v>
      </c>
      <c r="AT345">
        <v>5.6318921594575606</v>
      </c>
      <c r="AU345">
        <v>13.9458781637546</v>
      </c>
      <c r="AV345">
        <v>2.2402039825692555</v>
      </c>
      <c r="AW345">
        <v>11.498569585049616</v>
      </c>
      <c r="AX345">
        <v>5.6490369313434172</v>
      </c>
      <c r="AY345">
        <v>3.9015316806473153</v>
      </c>
      <c r="AZ345">
        <v>8.0954404274712548</v>
      </c>
      <c r="BA345" s="14">
        <v>22.081896542757946</v>
      </c>
      <c r="BB345">
        <v>9.7022448271661457</v>
      </c>
      <c r="BC345">
        <v>0</v>
      </c>
      <c r="BD345">
        <v>5.960103557010207</v>
      </c>
      <c r="BE345">
        <v>8.1440959176162089</v>
      </c>
      <c r="BF345" s="5">
        <v>8.3823024159883595</v>
      </c>
      <c r="BG345">
        <v>13</v>
      </c>
      <c r="BH345" t="s">
        <v>94</v>
      </c>
      <c r="BI345">
        <f t="shared" si="58"/>
        <v>22.081896542757946</v>
      </c>
    </row>
    <row r="346" spans="1:61">
      <c r="A346" t="s">
        <v>96</v>
      </c>
      <c r="B346">
        <v>-4.2066320602159202E-2</v>
      </c>
      <c r="C346">
        <v>-0.34915469000177435</v>
      </c>
      <c r="D346">
        <v>-1.2783631050084798</v>
      </c>
      <c r="E346">
        <v>0.94617053897686088</v>
      </c>
      <c r="F346">
        <v>-2.4368307963206863</v>
      </c>
      <c r="O346" s="5">
        <v>1.9972634116592389</v>
      </c>
      <c r="P346">
        <v>-1.3571242660554907</v>
      </c>
      <c r="Q346">
        <v>-0.72594636246006927</v>
      </c>
      <c r="R346">
        <v>2.5475818098383662</v>
      </c>
      <c r="S346" s="5">
        <v>-4.0278860382684458</v>
      </c>
      <c r="AO346" s="5">
        <v>7.876020741458639</v>
      </c>
      <c r="AP346">
        <v>7.4779612321208919</v>
      </c>
      <c r="AQ346">
        <v>1.9913294401811676</v>
      </c>
      <c r="AR346">
        <v>-1.1418836845003206</v>
      </c>
      <c r="AS346">
        <v>4.3196988131031944</v>
      </c>
      <c r="AT346">
        <v>7.0507877002590487</v>
      </c>
      <c r="AU346">
        <v>9.1563385518216549</v>
      </c>
      <c r="AV346">
        <v>5.8614826885796187</v>
      </c>
      <c r="AW346">
        <v>5.7582283375385037</v>
      </c>
      <c r="AX346">
        <v>-0.11620673884860766</v>
      </c>
      <c r="AY346">
        <v>5.8207337664985488</v>
      </c>
      <c r="AZ346">
        <v>1.5033976378627294</v>
      </c>
      <c r="BA346">
        <v>9.7022448271661457</v>
      </c>
      <c r="BB346" s="14">
        <v>13.54357542161582</v>
      </c>
      <c r="BC346">
        <v>0</v>
      </c>
      <c r="BD346">
        <v>6.0327341602118061</v>
      </c>
      <c r="BE346">
        <v>5.5957612375394534</v>
      </c>
      <c r="BF346" s="5">
        <v>6.0265837402299418</v>
      </c>
      <c r="BG346">
        <v>14</v>
      </c>
      <c r="BH346" t="s">
        <v>96</v>
      </c>
      <c r="BI346">
        <f t="shared" si="58"/>
        <v>13.54357542161582</v>
      </c>
    </row>
    <row r="347" spans="1:61">
      <c r="A347" t="s">
        <v>98</v>
      </c>
      <c r="B347">
        <v>0</v>
      </c>
      <c r="C347">
        <v>0</v>
      </c>
      <c r="D347">
        <v>0</v>
      </c>
      <c r="E347">
        <v>0</v>
      </c>
      <c r="F347">
        <v>0</v>
      </c>
      <c r="O347" s="5">
        <v>0</v>
      </c>
      <c r="P347">
        <v>0</v>
      </c>
      <c r="Q347">
        <v>0</v>
      </c>
      <c r="R347">
        <v>0</v>
      </c>
      <c r="S347" s="5">
        <v>0</v>
      </c>
      <c r="AO347" s="5">
        <v>0</v>
      </c>
      <c r="AP347">
        <v>0</v>
      </c>
      <c r="AQ347">
        <v>0</v>
      </c>
      <c r="AR347">
        <v>0</v>
      </c>
      <c r="AS347">
        <v>0</v>
      </c>
      <c r="AT347">
        <v>0</v>
      </c>
      <c r="AU347">
        <v>0</v>
      </c>
      <c r="AV347">
        <v>0</v>
      </c>
      <c r="AW347">
        <v>0</v>
      </c>
      <c r="AX347">
        <v>0</v>
      </c>
      <c r="AY347">
        <v>0</v>
      </c>
      <c r="AZ347">
        <v>0</v>
      </c>
      <c r="BA347">
        <v>0</v>
      </c>
      <c r="BB347">
        <v>0</v>
      </c>
      <c r="BC347" s="14">
        <v>0</v>
      </c>
      <c r="BD347">
        <v>0</v>
      </c>
      <c r="BE347">
        <v>0</v>
      </c>
      <c r="BF347" s="5">
        <v>0</v>
      </c>
      <c r="BG347">
        <v>15</v>
      </c>
      <c r="BH347" t="s">
        <v>98</v>
      </c>
      <c r="BI347">
        <f t="shared" si="58"/>
        <v>0</v>
      </c>
    </row>
    <row r="348" spans="1:61">
      <c r="A348" t="s">
        <v>100</v>
      </c>
      <c r="B348">
        <v>0.13767159469797452</v>
      </c>
      <c r="C348">
        <v>1.11623696349052</v>
      </c>
      <c r="D348">
        <v>-0.3330189601282596</v>
      </c>
      <c r="E348">
        <v>1.1545016668249772</v>
      </c>
      <c r="F348">
        <v>-1.0153461651336193</v>
      </c>
      <c r="O348" s="5">
        <v>-0.70883947141930359</v>
      </c>
      <c r="P348">
        <v>0.75452290623566698</v>
      </c>
      <c r="Q348">
        <v>0.2051266083460066</v>
      </c>
      <c r="R348">
        <v>1.9939849769865234</v>
      </c>
      <c r="S348" s="5">
        <v>-1.9049076192587031</v>
      </c>
      <c r="AO348" s="5">
        <v>4.6333310913679826</v>
      </c>
      <c r="AP348">
        <v>5.0126063960485929</v>
      </c>
      <c r="AQ348">
        <v>5.5394777550189724</v>
      </c>
      <c r="AR348">
        <v>0.1825956104589106</v>
      </c>
      <c r="AS348">
        <v>2.1827852428154619</v>
      </c>
      <c r="AT348">
        <v>1.7217780297083634</v>
      </c>
      <c r="AU348">
        <v>6.9505210739629399</v>
      </c>
      <c r="AV348">
        <v>4.0912156747396651</v>
      </c>
      <c r="AW348">
        <v>4.526293091124197</v>
      </c>
      <c r="AX348">
        <v>-0.7832805676193737</v>
      </c>
      <c r="AY348">
        <v>3.7738586319377467</v>
      </c>
      <c r="AZ348">
        <v>3.6123414664708777</v>
      </c>
      <c r="BA348">
        <v>5.960103557010207</v>
      </c>
      <c r="BB348">
        <v>6.0327341602118079</v>
      </c>
      <c r="BC348">
        <v>0</v>
      </c>
      <c r="BD348" s="14">
        <v>4.9125278732223965</v>
      </c>
      <c r="BE348">
        <v>2.4607032680235932</v>
      </c>
      <c r="BF348" s="5">
        <v>5.9586453618873927</v>
      </c>
      <c r="BG348">
        <v>16</v>
      </c>
      <c r="BH348" t="s">
        <v>100</v>
      </c>
      <c r="BI348">
        <f t="shared" si="58"/>
        <v>4.9125278732223965</v>
      </c>
    </row>
    <row r="349" spans="1:61">
      <c r="A349" t="s">
        <v>102</v>
      </c>
      <c r="B349">
        <v>2.1645034055292633</v>
      </c>
      <c r="C349">
        <v>0.6401169316699189</v>
      </c>
      <c r="D349">
        <v>2.0464552227236585</v>
      </c>
      <c r="E349">
        <v>1.7447731957279726</v>
      </c>
      <c r="F349">
        <v>0.20306923302672342</v>
      </c>
      <c r="O349" s="5">
        <v>1.6756512614703691</v>
      </c>
      <c r="P349">
        <v>-1.5754002339518636</v>
      </c>
      <c r="Q349">
        <v>2.3784180242834192</v>
      </c>
      <c r="R349">
        <v>1.8177609787398692</v>
      </c>
      <c r="S349" s="5">
        <v>-2.6414477836015897</v>
      </c>
      <c r="AO349" s="5">
        <v>11.113232523149302</v>
      </c>
      <c r="AP349">
        <v>10.044360868374266</v>
      </c>
      <c r="AQ349">
        <v>5.5048684830055317</v>
      </c>
      <c r="AR349">
        <v>4.3168134383041554</v>
      </c>
      <c r="AS349">
        <v>9.0356104225422467</v>
      </c>
      <c r="AT349">
        <v>11.124292484718284</v>
      </c>
      <c r="AU349">
        <v>11.309558830310642</v>
      </c>
      <c r="AV349">
        <v>3.3972256842889603</v>
      </c>
      <c r="AW349">
        <v>7.0612591736084527</v>
      </c>
      <c r="AX349">
        <v>5.3941698509088294</v>
      </c>
      <c r="AY349">
        <v>5.5343252190130539</v>
      </c>
      <c r="AZ349">
        <v>6.0575290723621169</v>
      </c>
      <c r="BA349">
        <v>8.1440959176162089</v>
      </c>
      <c r="BB349">
        <v>5.5957612375394561</v>
      </c>
      <c r="BC349">
        <v>0</v>
      </c>
      <c r="BD349">
        <v>2.460703268023595</v>
      </c>
      <c r="BE349" s="14">
        <v>10.121022342087025</v>
      </c>
      <c r="BF349" s="5">
        <v>9.3695490844602212</v>
      </c>
      <c r="BG349">
        <v>17</v>
      </c>
      <c r="BH349" t="s">
        <v>102</v>
      </c>
      <c r="BI349">
        <f t="shared" si="58"/>
        <v>10.121022342087025</v>
      </c>
    </row>
    <row r="350" spans="1:61">
      <c r="A350" t="s">
        <v>151</v>
      </c>
      <c r="B350">
        <v>2.688420307574332</v>
      </c>
      <c r="C350">
        <v>2.7562059619837012</v>
      </c>
      <c r="D350">
        <v>2.0464552227236585</v>
      </c>
      <c r="E350">
        <v>3.2725347999474907</v>
      </c>
      <c r="F350">
        <v>0.60920769908017114</v>
      </c>
      <c r="H350" s="5"/>
      <c r="I350" s="5"/>
      <c r="J350" s="5"/>
      <c r="K350" s="5"/>
      <c r="L350" s="5"/>
      <c r="M350" s="5"/>
      <c r="N350" s="5"/>
      <c r="O350" s="5">
        <v>0.29047646668856419</v>
      </c>
      <c r="P350" s="5">
        <v>0.62713140625416308</v>
      </c>
      <c r="Q350" s="5">
        <v>1.777731296128974</v>
      </c>
      <c r="R350" s="5">
        <v>2.9678263966970708</v>
      </c>
      <c r="S350" s="5">
        <v>-2.3482488382137974</v>
      </c>
      <c r="AO350" s="5">
        <v>11.162410456488047</v>
      </c>
      <c r="AP350" s="5">
        <v>13.269628221108022</v>
      </c>
      <c r="AQ350" s="5">
        <v>11.117179799757791</v>
      </c>
      <c r="AR350" s="5">
        <v>3.5281743992319328</v>
      </c>
      <c r="AS350" s="5">
        <v>7.3310850046819489</v>
      </c>
      <c r="AT350" s="5">
        <v>8.8543149614746479</v>
      </c>
      <c r="AU350" s="5">
        <v>14.292308987832612</v>
      </c>
      <c r="AV350" s="5">
        <v>5.6492458325042394</v>
      </c>
      <c r="AW350" s="5">
        <v>8.0791269657958704</v>
      </c>
      <c r="AX350" s="5">
        <v>3.279513187313623</v>
      </c>
      <c r="AY350" s="5">
        <v>6.9416303323033901</v>
      </c>
      <c r="AZ350" s="5">
        <v>10.87508576650295</v>
      </c>
      <c r="BA350" s="5">
        <v>8.3823024159883612</v>
      </c>
      <c r="BB350" s="5">
        <v>6.02658374022994</v>
      </c>
      <c r="BC350" s="5">
        <v>0</v>
      </c>
      <c r="BD350" s="5">
        <v>5.9586453618873909</v>
      </c>
      <c r="BE350" s="5">
        <v>9.3695490844602105</v>
      </c>
      <c r="BF350" s="14">
        <v>14.429217540143378</v>
      </c>
      <c r="BG350">
        <v>18</v>
      </c>
      <c r="BH350" t="s">
        <v>151</v>
      </c>
      <c r="BI350">
        <f t="shared" si="58"/>
        <v>14.429217540143378</v>
      </c>
    </row>
    <row r="352" spans="1:61">
      <c r="A352" t="s">
        <v>100</v>
      </c>
      <c r="AO352" s="5" t="s">
        <v>411</v>
      </c>
    </row>
    <row r="353" spans="1:61">
      <c r="B353" t="s">
        <v>48</v>
      </c>
      <c r="C353" t="s">
        <v>51</v>
      </c>
      <c r="D353" t="s">
        <v>54</v>
      </c>
      <c r="E353" t="s">
        <v>67</v>
      </c>
      <c r="F353" t="s">
        <v>50</v>
      </c>
      <c r="U353" s="5" t="s">
        <v>80</v>
      </c>
      <c r="V353" t="s">
        <v>82</v>
      </c>
      <c r="W353" t="s">
        <v>57</v>
      </c>
      <c r="X353" t="s">
        <v>58</v>
      </c>
      <c r="Y353" t="s">
        <v>59</v>
      </c>
      <c r="Z353" t="s">
        <v>60</v>
      </c>
      <c r="AA353" t="s">
        <v>153</v>
      </c>
      <c r="AB353" t="s">
        <v>62</v>
      </c>
      <c r="AC353" t="s">
        <v>63</v>
      </c>
      <c r="AD353" t="s">
        <v>64</v>
      </c>
      <c r="AE353" t="s">
        <v>65</v>
      </c>
      <c r="AF353" t="s">
        <v>66</v>
      </c>
      <c r="AG353" t="s">
        <v>94</v>
      </c>
      <c r="AH353" t="s">
        <v>96</v>
      </c>
      <c r="AI353" t="s">
        <v>98</v>
      </c>
      <c r="AJ353" t="s">
        <v>100</v>
      </c>
      <c r="AK353" t="s">
        <v>102</v>
      </c>
      <c r="AL353" s="5" t="s">
        <v>151</v>
      </c>
      <c r="BI353" t="s">
        <v>411</v>
      </c>
    </row>
    <row r="354" spans="1:61">
      <c r="A354" t="s">
        <v>80</v>
      </c>
      <c r="B354">
        <v>1.3499464702329147</v>
      </c>
      <c r="C354">
        <v>-0.50786136727530806</v>
      </c>
      <c r="D354">
        <v>2.2774199853932577</v>
      </c>
      <c r="E354">
        <v>0.68575662916671543</v>
      </c>
      <c r="F354">
        <v>0.40613846605344772</v>
      </c>
      <c r="H354" s="5">
        <v>7.48782356435437</v>
      </c>
      <c r="I354" s="5">
        <v>1.3465753778528724</v>
      </c>
      <c r="J354" s="5">
        <v>-3.1501534945213336</v>
      </c>
      <c r="K354" s="5">
        <v>-4.9630961056663043</v>
      </c>
      <c r="L354" s="5">
        <v>-1.4163096703069014</v>
      </c>
      <c r="M354" s="5"/>
      <c r="N354" s="5"/>
      <c r="O354" s="5">
        <f t="array" ref="O354:S371">MMULT(B354:F371,H354:L358)</f>
        <v>-1.728629040195182</v>
      </c>
      <c r="P354" s="5">
        <v>-3.2609741423779632</v>
      </c>
      <c r="Q354" s="5">
        <v>4.4717237806122885</v>
      </c>
      <c r="R354" s="5">
        <v>3.2130662710623135</v>
      </c>
      <c r="S354" s="5">
        <v>-1.3576499273210119</v>
      </c>
      <c r="U354" s="5">
        <v>1.3499464702329147</v>
      </c>
      <c r="V354">
        <v>2.7954982145616452</v>
      </c>
      <c r="W354">
        <v>0.83750220107934359</v>
      </c>
      <c r="X354">
        <v>0.38624530734709417</v>
      </c>
      <c r="Y354">
        <v>0.85279904493467407</v>
      </c>
      <c r="Z354">
        <v>2.355713953720894</v>
      </c>
      <c r="AA354">
        <v>1.6367622925203611</v>
      </c>
      <c r="AB354">
        <v>8.7956852168149524E-2</v>
      </c>
      <c r="AC354">
        <v>0.21798002493845914</v>
      </c>
      <c r="AD354">
        <v>1.1281422343306227</v>
      </c>
      <c r="AE354">
        <v>0.57363164457489302</v>
      </c>
      <c r="AF354">
        <v>2.4513192278167093</v>
      </c>
      <c r="AG354">
        <v>-6.5011586385154807E-2</v>
      </c>
      <c r="AH354">
        <v>-0.17973791530013372</v>
      </c>
      <c r="AI354">
        <v>-0.13767159469797452</v>
      </c>
      <c r="AJ354">
        <v>0</v>
      </c>
      <c r="AK354">
        <v>2.0268318108312888</v>
      </c>
      <c r="AL354" s="5">
        <v>2.5507487128763575</v>
      </c>
      <c r="AO354" s="14">
        <f t="array" ref="AO354:BF371">MMULT(O354:S371,U354:AL358)</f>
        <v>11.15854685898185</v>
      </c>
      <c r="AP354" s="5">
        <v>5.7888575571530847</v>
      </c>
      <c r="AQ354" s="5">
        <v>5.4113701677963695</v>
      </c>
      <c r="AR354" s="5">
        <v>6.4355525088524352</v>
      </c>
      <c r="AS354" s="5">
        <v>10.793523413100056</v>
      </c>
      <c r="AT354" s="5">
        <v>10.104252713381721</v>
      </c>
      <c r="AU354" s="5">
        <v>8.9057635238929755</v>
      </c>
      <c r="AV354" s="5">
        <v>2.9393057665065396</v>
      </c>
      <c r="AW354" s="5">
        <v>7.0285231181348529</v>
      </c>
      <c r="AX354" s="5">
        <v>5.6206402975453518</v>
      </c>
      <c r="AY354" s="5">
        <v>5.2890988899230189</v>
      </c>
      <c r="AZ354" s="5">
        <v>1.3189473891156016</v>
      </c>
      <c r="BA354" s="5">
        <v>4.7563460125641681</v>
      </c>
      <c r="BB354" s="5">
        <v>2.1224833631012463</v>
      </c>
      <c r="BC354" s="5">
        <v>0.27919678185441299</v>
      </c>
      <c r="BD354" s="5">
        <v>0</v>
      </c>
      <c r="BE354" s="5">
        <v>8.9317260369801215</v>
      </c>
      <c r="BF354" s="5">
        <v>5.4829618764550769</v>
      </c>
      <c r="BG354">
        <v>1</v>
      </c>
      <c r="BH354" t="s">
        <v>80</v>
      </c>
      <c r="BI354">
        <f>INDEX(AO354:BF371,1,BG354)</f>
        <v>11.15854685898185</v>
      </c>
    </row>
    <row r="355" spans="1:61">
      <c r="A355" t="s">
        <v>82</v>
      </c>
      <c r="B355">
        <v>2.7954982145616452</v>
      </c>
      <c r="C355">
        <v>0.92578895076228029</v>
      </c>
      <c r="D355">
        <v>2.0840541375768495</v>
      </c>
      <c r="E355">
        <v>2.0312284965191321</v>
      </c>
      <c r="F355">
        <v>1.6245538642137904</v>
      </c>
      <c r="H355">
        <v>1.3465753778528724</v>
      </c>
      <c r="I355">
        <v>2.4364933112390665</v>
      </c>
      <c r="J355">
        <v>-0.94328622773352067</v>
      </c>
      <c r="K355">
        <v>-2.3345225948670816</v>
      </c>
      <c r="L355">
        <v>-0.22702785271694198</v>
      </c>
      <c r="O355" s="5">
        <v>3.2316979984176673</v>
      </c>
      <c r="P355">
        <v>-1.0565997109928675</v>
      </c>
      <c r="Q355">
        <v>0.39402886224529354</v>
      </c>
      <c r="R355">
        <v>0.32990332544935352</v>
      </c>
      <c r="S355" s="5">
        <v>-0.57608559696634654</v>
      </c>
      <c r="U355" s="5">
        <v>-0.50786136727530806</v>
      </c>
      <c r="V355">
        <v>0.92578895076228029</v>
      </c>
      <c r="W355">
        <v>1.3754578697039586</v>
      </c>
      <c r="X355">
        <v>-0.76708227348874658</v>
      </c>
      <c r="Y355">
        <v>-1.110946740914736</v>
      </c>
      <c r="Z355">
        <v>-1.153268521521011</v>
      </c>
      <c r="AA355">
        <v>0.71418004773090171</v>
      </c>
      <c r="AB355">
        <v>-0.62953648651834992</v>
      </c>
      <c r="AC355">
        <v>-0.35444491257755839</v>
      </c>
      <c r="AD355">
        <v>-0.95224006364120228</v>
      </c>
      <c r="AE355">
        <v>-0.61366581879099691</v>
      </c>
      <c r="AF355">
        <v>1.8938996821308347</v>
      </c>
      <c r="AG355">
        <v>-0.31741335454706743</v>
      </c>
      <c r="AH355">
        <v>-1.4653916534922944</v>
      </c>
      <c r="AI355">
        <v>-1.11623696349052</v>
      </c>
      <c r="AJ355">
        <v>0</v>
      </c>
      <c r="AK355">
        <v>-0.47612003182060114</v>
      </c>
      <c r="AL355" s="5">
        <v>1.6399689984931811</v>
      </c>
      <c r="AO355" s="5">
        <v>5.7888575571530785</v>
      </c>
      <c r="AP355" s="14">
        <v>8.6114220805297848</v>
      </c>
      <c r="AQ355">
        <v>1.7450402155902169</v>
      </c>
      <c r="AR355">
        <v>1.8613645444293601</v>
      </c>
      <c r="AS355">
        <v>4.3992792175302293</v>
      </c>
      <c r="AT355">
        <v>9.1382011624807351</v>
      </c>
      <c r="AU355">
        <v>5.7419962983299069</v>
      </c>
      <c r="AV355">
        <v>0.86609581668616431</v>
      </c>
      <c r="AW355">
        <v>1.7064848444560996</v>
      </c>
      <c r="AX355">
        <v>4.3519223347636506</v>
      </c>
      <c r="AY355">
        <v>2.6178719233014567</v>
      </c>
      <c r="AZ355">
        <v>6.0837509951656052</v>
      </c>
      <c r="BA355">
        <v>1.2194383503413651</v>
      </c>
      <c r="BB355">
        <v>1.3451485490828894</v>
      </c>
      <c r="BC355">
        <v>-0.10007852282619772</v>
      </c>
      <c r="BD355">
        <v>0</v>
      </c>
      <c r="BE355">
        <v>7.4835790775244675</v>
      </c>
      <c r="BF355" s="5">
        <v>7.2109043363944423</v>
      </c>
      <c r="BG355">
        <v>2</v>
      </c>
      <c r="BH355" t="s">
        <v>82</v>
      </c>
      <c r="BI355">
        <f>INDEX(AO355:BF372,1,BG355)</f>
        <v>8.6114220805297848</v>
      </c>
    </row>
    <row r="356" spans="1:61">
      <c r="A356" t="s">
        <v>57</v>
      </c>
      <c r="B356">
        <v>0.83750220107934359</v>
      </c>
      <c r="C356">
        <v>1.3754578697039586</v>
      </c>
      <c r="D356">
        <v>2.1646232408336865</v>
      </c>
      <c r="E356">
        <v>1.0329751755802423</v>
      </c>
      <c r="F356">
        <v>1.2184153981603427</v>
      </c>
      <c r="H356">
        <v>-3.1501534945213336</v>
      </c>
      <c r="I356">
        <v>-0.94328622773352089</v>
      </c>
      <c r="J356">
        <v>3.0502761853737885</v>
      </c>
      <c r="K356">
        <v>2.0752440069132065</v>
      </c>
      <c r="L356">
        <v>-0.3069606869438114</v>
      </c>
      <c r="O356" s="5">
        <v>-5.548077631414051</v>
      </c>
      <c r="P356">
        <v>-0.25092366790492415</v>
      </c>
      <c r="Q356">
        <v>4.4366576859135893</v>
      </c>
      <c r="R356">
        <v>3.4235748134072166</v>
      </c>
      <c r="S356" s="5">
        <v>0.79202431371099169</v>
      </c>
      <c r="U356" s="5">
        <v>2.2774199853932577</v>
      </c>
      <c r="V356">
        <v>2.0840541375768495</v>
      </c>
      <c r="W356">
        <v>2.1646232408336865</v>
      </c>
      <c r="X356">
        <v>2.1162817788795838</v>
      </c>
      <c r="Y356">
        <v>2.3365039944482713</v>
      </c>
      <c r="Z356">
        <v>2.1807370614850536</v>
      </c>
      <c r="AA356">
        <v>2.2774199853932577</v>
      </c>
      <c r="AB356">
        <v>0.19336584781640909</v>
      </c>
      <c r="AC356">
        <v>1.5791544238340043</v>
      </c>
      <c r="AD356">
        <v>2.1162817788795838</v>
      </c>
      <c r="AE356">
        <v>0.88626013582520624</v>
      </c>
      <c r="AF356">
        <v>2.3794741828519181</v>
      </c>
      <c r="AG356">
        <v>1.1440812662470852</v>
      </c>
      <c r="AH356">
        <v>-0.94534414488022023</v>
      </c>
      <c r="AI356">
        <v>0.3330189601282596</v>
      </c>
      <c r="AJ356">
        <v>0</v>
      </c>
      <c r="AK356">
        <v>2.3794741828519181</v>
      </c>
      <c r="AL356" s="5">
        <v>2.3794741828519181</v>
      </c>
      <c r="AO356" s="5">
        <v>5.4113701677963704</v>
      </c>
      <c r="AP356">
        <v>1.7450402155902194</v>
      </c>
      <c r="AQ356" s="14">
        <v>9.1135125903030758</v>
      </c>
      <c r="AR356">
        <v>4.9861976601189317</v>
      </c>
      <c r="AS356">
        <v>5.3560056542241021</v>
      </c>
      <c r="AT356">
        <v>0.7845268674408572</v>
      </c>
      <c r="AU356">
        <v>5.4328940086549986</v>
      </c>
      <c r="AV356">
        <v>1.6222174106509366</v>
      </c>
      <c r="AW356">
        <v>4.5658899054088469</v>
      </c>
      <c r="AX356">
        <v>1.2259832402579789</v>
      </c>
      <c r="AY356">
        <v>2.604417422286291</v>
      </c>
      <c r="AZ356">
        <v>2.1910504031915079</v>
      </c>
      <c r="BA356">
        <v>-0.18099413087916227</v>
      </c>
      <c r="BB356">
        <v>-4.6683546018272146</v>
      </c>
      <c r="BC356">
        <v>-0.62694988179657551</v>
      </c>
      <c r="BD356">
        <v>0</v>
      </c>
      <c r="BE356">
        <v>2.4172153331853599</v>
      </c>
      <c r="BF356" s="5">
        <v>4.5315845560738239</v>
      </c>
      <c r="BG356">
        <v>3</v>
      </c>
      <c r="BH356" t="s">
        <v>57</v>
      </c>
      <c r="BI356">
        <f t="shared" ref="BI356:BI371" si="59">INDEX(AO356:BF373,1,BG356)</f>
        <v>9.1135125903030758</v>
      </c>
    </row>
    <row r="357" spans="1:61">
      <c r="A357" t="s">
        <v>58</v>
      </c>
      <c r="B357">
        <v>0.38624530734709417</v>
      </c>
      <c r="C357">
        <v>-0.76708227348874658</v>
      </c>
      <c r="D357">
        <v>2.1162817788795838</v>
      </c>
      <c r="E357">
        <v>-0.99825332093888974</v>
      </c>
      <c r="F357">
        <v>1.2184153981603427</v>
      </c>
      <c r="H357">
        <v>-4.9630961056663043</v>
      </c>
      <c r="I357">
        <v>-2.3345225948670816</v>
      </c>
      <c r="J357">
        <v>2.0752440069132061</v>
      </c>
      <c r="K357">
        <v>5.5690985441700311</v>
      </c>
      <c r="L357">
        <v>0.44841377395161464</v>
      </c>
      <c r="O357" s="5">
        <v>-1.578636170666895</v>
      </c>
      <c r="P357">
        <v>-1.2913111622897451</v>
      </c>
      <c r="Q357">
        <v>3.5164652018335572</v>
      </c>
      <c r="R357">
        <v>-0.7474174720091129</v>
      </c>
      <c r="S357" s="5">
        <v>1.0215681966526109</v>
      </c>
      <c r="U357" s="5">
        <v>0.68575662916671543</v>
      </c>
      <c r="V357">
        <v>2.0312284965191321</v>
      </c>
      <c r="W357">
        <v>1.0329751755802423</v>
      </c>
      <c r="X357">
        <v>-0.99825332093888974</v>
      </c>
      <c r="Y357">
        <v>-0.30381622811183639</v>
      </c>
      <c r="Z357">
        <v>0.80728312041144967</v>
      </c>
      <c r="AA357">
        <v>1.2933890853903875</v>
      </c>
      <c r="AB357">
        <v>0.22569205516879265</v>
      </c>
      <c r="AC357">
        <v>-0.33853808275318853</v>
      </c>
      <c r="AD357">
        <v>-0.95485100263719902</v>
      </c>
      <c r="AE357">
        <v>0.35589901007386526</v>
      </c>
      <c r="AF357">
        <v>1.1979039851266675</v>
      </c>
      <c r="AG357">
        <v>-1.2413063034283587</v>
      </c>
      <c r="AH357">
        <v>-0.20833112784811636</v>
      </c>
      <c r="AI357">
        <v>-1.1545016668249772</v>
      </c>
      <c r="AJ357">
        <v>0</v>
      </c>
      <c r="AK357">
        <v>0.59027152890299539</v>
      </c>
      <c r="AL357" s="5">
        <v>2.1180331331225135</v>
      </c>
      <c r="AO357" s="5">
        <v>6.435552508852437</v>
      </c>
      <c r="AP357">
        <v>1.8613645444293663</v>
      </c>
      <c r="AQ357">
        <v>4.9861976601189308</v>
      </c>
      <c r="AR357" s="26">
        <v>9.8134387165598955</v>
      </c>
      <c r="AS357">
        <v>9.1539782667379175</v>
      </c>
      <c r="AT357">
        <v>6.2876652331275267</v>
      </c>
      <c r="AU357">
        <v>3.7431347729719091</v>
      </c>
      <c r="AV357">
        <v>1.6002518539192951</v>
      </c>
      <c r="AW357">
        <v>5.7122093077227483</v>
      </c>
      <c r="AX357">
        <v>9.0563591330802033</v>
      </c>
      <c r="AY357">
        <v>3.3597228584933108</v>
      </c>
      <c r="AZ357">
        <v>3.231139497499238</v>
      </c>
      <c r="BA357">
        <v>3.596363398082798</v>
      </c>
      <c r="BB357">
        <v>-2.4446855819486424</v>
      </c>
      <c r="BC357">
        <v>4.7299322627634837</v>
      </c>
      <c r="BD357">
        <v>0</v>
      </c>
      <c r="BE357">
        <v>6.5860424330440495</v>
      </c>
      <c r="BF357" s="5">
        <v>2.2994613001080291</v>
      </c>
      <c r="BG357">
        <v>4</v>
      </c>
      <c r="BH357" t="s">
        <v>58</v>
      </c>
      <c r="BI357">
        <f t="shared" si="59"/>
        <v>9.8134387165598955</v>
      </c>
    </row>
    <row r="358" spans="1:61">
      <c r="A358" t="s">
        <v>59</v>
      </c>
      <c r="B358">
        <v>0.85279904493467407</v>
      </c>
      <c r="C358">
        <v>-1.110946740914736</v>
      </c>
      <c r="D358">
        <v>2.3365039944482713</v>
      </c>
      <c r="E358">
        <v>-0.30381622811183639</v>
      </c>
      <c r="F358">
        <v>0.60920769908017158</v>
      </c>
      <c r="H358">
        <v>-1.4163096703069014</v>
      </c>
      <c r="I358">
        <v>-0.22702785271694204</v>
      </c>
      <c r="J358">
        <v>-0.30696068694381135</v>
      </c>
      <c r="K358">
        <v>0.44841377395161469</v>
      </c>
      <c r="L358">
        <v>2.0450397873559725</v>
      </c>
      <c r="O358" s="5">
        <v>-1.8256685830277828</v>
      </c>
      <c r="P358">
        <v>-3.1914894127899567</v>
      </c>
      <c r="Q358">
        <v>4.6709797398280113</v>
      </c>
      <c r="R358">
        <v>1.7910171709277765</v>
      </c>
      <c r="S358" s="5">
        <v>-0.56320795033234994</v>
      </c>
      <c r="U358" s="5">
        <v>0.40613846605344772</v>
      </c>
      <c r="V358">
        <v>1.6245538642137904</v>
      </c>
      <c r="W358">
        <v>1.2184153981603427</v>
      </c>
      <c r="X358">
        <v>1.2184153981603427</v>
      </c>
      <c r="Y358">
        <v>0.60920769908017158</v>
      </c>
      <c r="Z358">
        <v>1.421484631187067</v>
      </c>
      <c r="AA358">
        <v>0.20306923302672386</v>
      </c>
      <c r="AB358">
        <v>0.40613846605344772</v>
      </c>
      <c r="AC358">
        <v>-0.20306923302672386</v>
      </c>
      <c r="AD358">
        <v>1.421484631187067</v>
      </c>
      <c r="AE358">
        <v>0.60920769908017158</v>
      </c>
      <c r="AF358">
        <v>2.0306923302672382</v>
      </c>
      <c r="AG358">
        <v>-1.8276230972405147</v>
      </c>
      <c r="AH358">
        <v>-1.421484631187067</v>
      </c>
      <c r="AI358">
        <v>1.0153461651336193</v>
      </c>
      <c r="AJ358">
        <v>0</v>
      </c>
      <c r="AK358">
        <v>1.2184153981603427</v>
      </c>
      <c r="AL358" s="5">
        <v>1.6245538642137904</v>
      </c>
      <c r="AO358" s="5">
        <v>10.793523413100059</v>
      </c>
      <c r="AP358">
        <v>4.3992792175302364</v>
      </c>
      <c r="AQ358">
        <v>5.3560056542241021</v>
      </c>
      <c r="AR358">
        <v>9.1539782667379157</v>
      </c>
      <c r="AS358" s="14">
        <v>12.01515845704421</v>
      </c>
      <c r="AT358">
        <v>10.211336437615849</v>
      </c>
      <c r="AU358">
        <v>7.5724109084695721</v>
      </c>
      <c r="AV358">
        <v>2.9272648606802045</v>
      </c>
      <c r="AW358">
        <v>7.6174889097238072</v>
      </c>
      <c r="AX358">
        <v>8.353813573094234</v>
      </c>
      <c r="AY358">
        <v>5.3452604492212243</v>
      </c>
      <c r="AZ358">
        <v>1.5965829553406481</v>
      </c>
      <c r="BA358">
        <v>5.2818223414240126</v>
      </c>
      <c r="BB358">
        <v>1.0167072832983215</v>
      </c>
      <c r="BC358">
        <v>2.7297426304069323</v>
      </c>
      <c r="BD358">
        <v>0</v>
      </c>
      <c r="BE358">
        <v>9.3046497849255907</v>
      </c>
      <c r="BF358" s="5">
        <v>4.1021822732014979</v>
      </c>
      <c r="BG358">
        <v>5</v>
      </c>
      <c r="BH358" t="s">
        <v>59</v>
      </c>
      <c r="BI358">
        <f t="shared" si="59"/>
        <v>12.01515845704421</v>
      </c>
    </row>
    <row r="359" spans="1:61">
      <c r="A359" t="s">
        <v>60</v>
      </c>
      <c r="B359">
        <v>2.355713953720894</v>
      </c>
      <c r="C359">
        <v>-1.153268521521011</v>
      </c>
      <c r="D359">
        <v>2.1807370614850536</v>
      </c>
      <c r="E359">
        <v>0.80728312041144967</v>
      </c>
      <c r="F359">
        <v>1.421484631187067</v>
      </c>
      <c r="O359" s="5">
        <v>3.1966648431203133</v>
      </c>
      <c r="P359">
        <v>-3.9021811563542994</v>
      </c>
      <c r="Q359">
        <v>1.5578216536795029</v>
      </c>
      <c r="R359">
        <v>0.65951072786544296</v>
      </c>
      <c r="S359" s="5">
        <v>-0.47500742495841308</v>
      </c>
      <c r="AO359" s="5">
        <v>10.104252713381715</v>
      </c>
      <c r="AP359">
        <v>9.1382011624807369</v>
      </c>
      <c r="AQ359">
        <v>0.7845268674408562</v>
      </c>
      <c r="AR359">
        <v>6.287665233127524</v>
      </c>
      <c r="AS359">
        <v>10.211336437615847</v>
      </c>
      <c r="AT359" s="14">
        <v>15.285086208624145</v>
      </c>
      <c r="AU359">
        <v>6.7496793039639087</v>
      </c>
      <c r="AV359">
        <v>2.9948910414185597</v>
      </c>
      <c r="AW359">
        <v>4.4131481931030256</v>
      </c>
      <c r="AX359">
        <v>9.3139451975857774</v>
      </c>
      <c r="AY359">
        <v>5.5543195706557444</v>
      </c>
      <c r="AZ359">
        <v>3.9779393440689903</v>
      </c>
      <c r="BA359">
        <v>2.8625384459613805</v>
      </c>
      <c r="BB359">
        <v>4.2088033835612748</v>
      </c>
      <c r="BC359">
        <v>3.1907498435140313</v>
      </c>
      <c r="BD359">
        <v>0</v>
      </c>
      <c r="BE359">
        <v>11.854339060208719</v>
      </c>
      <c r="BF359" s="5">
        <v>6.086419443101299</v>
      </c>
      <c r="BG359">
        <v>6</v>
      </c>
      <c r="BH359" t="s">
        <v>60</v>
      </c>
      <c r="BI359">
        <f t="shared" si="59"/>
        <v>15.285086208624145</v>
      </c>
    </row>
    <row r="360" spans="1:61">
      <c r="A360" t="s">
        <v>153</v>
      </c>
      <c r="B360">
        <v>1.6367622925203611</v>
      </c>
      <c r="C360">
        <v>0.71418004773090171</v>
      </c>
      <c r="D360">
        <v>2.2774199853932577</v>
      </c>
      <c r="E360">
        <v>1.2933890853903875</v>
      </c>
      <c r="F360">
        <v>0.20306923302672386</v>
      </c>
      <c r="H360" t="s">
        <v>397</v>
      </c>
      <c r="O360" s="5">
        <v>-0.66356124596032418</v>
      </c>
      <c r="P360">
        <v>-1.2696886108891203</v>
      </c>
      <c r="Q360">
        <v>3.7387949637053017</v>
      </c>
      <c r="R360">
        <v>2.2295944714194116</v>
      </c>
      <c r="S360" s="5">
        <v>-2.1841212866605475</v>
      </c>
      <c r="AO360" s="5">
        <v>8.9057635238929773</v>
      </c>
      <c r="AP360">
        <v>5.7419962983299104</v>
      </c>
      <c r="AQ360">
        <v>5.4328940086549977</v>
      </c>
      <c r="AR360">
        <v>3.7431347729719078</v>
      </c>
      <c r="AS360">
        <v>7.5724109084695721</v>
      </c>
      <c r="AT360">
        <v>6.7496793039639087</v>
      </c>
      <c r="AU360" s="14">
        <v>8.9621333923973712</v>
      </c>
      <c r="AV360">
        <v>1.0800518960332797</v>
      </c>
      <c r="AW360">
        <v>5.8982513753362742</v>
      </c>
      <c r="AX360">
        <v>3.1391751955152873</v>
      </c>
      <c r="AY360">
        <v>3.1749966662563827</v>
      </c>
      <c r="AZ360">
        <v>3.1006645508236517</v>
      </c>
      <c r="BA360">
        <v>5.9477814060038519</v>
      </c>
      <c r="BB360">
        <v>1.0856111908693076</v>
      </c>
      <c r="BC360">
        <v>-2.0379932007405435</v>
      </c>
      <c r="BD360">
        <v>0</v>
      </c>
      <c r="BE360">
        <v>6.8108623615465032</v>
      </c>
      <c r="BF360" s="5">
        <v>6.2956704252046851</v>
      </c>
      <c r="BG360">
        <v>7</v>
      </c>
      <c r="BH360" t="s">
        <v>153</v>
      </c>
      <c r="BI360">
        <f t="shared" si="59"/>
        <v>8.9621333923973712</v>
      </c>
    </row>
    <row r="361" spans="1:61">
      <c r="A361" t="s">
        <v>62</v>
      </c>
      <c r="B361">
        <v>8.7956852168149524E-2</v>
      </c>
      <c r="C361">
        <v>-0.62953648651834992</v>
      </c>
      <c r="D361">
        <v>0.19336584781640909</v>
      </c>
      <c r="E361">
        <v>0.22569205516879265</v>
      </c>
      <c r="F361">
        <v>0.40613846605344772</v>
      </c>
      <c r="O361" s="5">
        <v>-2.493594240157623</v>
      </c>
      <c r="P361">
        <v>-2.216908194426463</v>
      </c>
      <c r="Q361">
        <v>1.2502722953858103</v>
      </c>
      <c r="R361">
        <v>2.8734295366118201</v>
      </c>
      <c r="S361" s="5">
        <v>0.89076521143268483</v>
      </c>
      <c r="AO361" s="5">
        <v>2.9393057665065392</v>
      </c>
      <c r="AP361">
        <v>0.8660958166861652</v>
      </c>
      <c r="AQ361">
        <v>1.6222174106509368</v>
      </c>
      <c r="AR361">
        <v>1.6002518539192936</v>
      </c>
      <c r="AS361">
        <v>2.9272648606802036</v>
      </c>
      <c r="AT361">
        <v>2.9948910414185592</v>
      </c>
      <c r="AU361">
        <v>1.0800518960332797</v>
      </c>
      <c r="AV361" s="14">
        <v>2.4283400921884053</v>
      </c>
      <c r="AW361">
        <v>1.0629387882221297</v>
      </c>
      <c r="AX361">
        <v>0.4663402839114299</v>
      </c>
      <c r="AY361">
        <v>2.6034144642349295</v>
      </c>
      <c r="AZ361">
        <v>-2.0852438077901558</v>
      </c>
      <c r="BA361">
        <v>-2.8985873759582201</v>
      </c>
      <c r="BB361">
        <v>0.65006072685054384</v>
      </c>
      <c r="BC361">
        <v>0.8213121984827314</v>
      </c>
      <c r="BD361">
        <v>0</v>
      </c>
      <c r="BE361">
        <v>1.7578346147480963</v>
      </c>
      <c r="BF361" s="5">
        <v>0.51191266909958233</v>
      </c>
      <c r="BG361">
        <v>8</v>
      </c>
      <c r="BH361" t="s">
        <v>62</v>
      </c>
      <c r="BI361">
        <f t="shared" si="59"/>
        <v>2.4283400921884053</v>
      </c>
    </row>
    <row r="362" spans="1:61">
      <c r="A362" t="s">
        <v>63</v>
      </c>
      <c r="B362">
        <v>0.21798002493845914</v>
      </c>
      <c r="C362">
        <v>-0.35444491257755839</v>
      </c>
      <c r="D362">
        <v>1.5791544238340043</v>
      </c>
      <c r="E362">
        <v>-0.33853808275318853</v>
      </c>
      <c r="F362">
        <v>-0.20306923302672386</v>
      </c>
      <c r="O362" s="5">
        <v>-1.8518636928092764</v>
      </c>
      <c r="P362">
        <v>-1.2232435683818983</v>
      </c>
      <c r="Q362">
        <v>3.8243147431990119</v>
      </c>
      <c r="R362">
        <v>1.0463236132530134</v>
      </c>
      <c r="S362" s="5">
        <v>-1.2800864770168097</v>
      </c>
      <c r="AO362" s="5">
        <v>7.0285231181348529</v>
      </c>
      <c r="AP362">
        <v>1.7064848444561043</v>
      </c>
      <c r="AQ362">
        <v>4.565889905408846</v>
      </c>
      <c r="AR362">
        <v>5.7122093077227483</v>
      </c>
      <c r="AS362">
        <v>7.6174889097238054</v>
      </c>
      <c r="AT362">
        <v>4.4131481931030265</v>
      </c>
      <c r="AU362">
        <v>5.8982513753362742</v>
      </c>
      <c r="AV362">
        <v>1.0629387882221304</v>
      </c>
      <c r="AW362" s="14">
        <v>5.9748124996969336</v>
      </c>
      <c r="AX362">
        <v>4.3502770921882705</v>
      </c>
      <c r="AY362">
        <v>2.6702598549696779</v>
      </c>
      <c r="AZ362">
        <v>0.89758195082698489</v>
      </c>
      <c r="BA362">
        <v>5.9247008101376064</v>
      </c>
      <c r="BB362">
        <v>0.11172895942489691</v>
      </c>
      <c r="BC362">
        <v>0.38623478209819928</v>
      </c>
      <c r="BD362">
        <v>0</v>
      </c>
      <c r="BE362">
        <v>4.9867906876830608</v>
      </c>
      <c r="BF362" s="5">
        <v>2.5067163860066795</v>
      </c>
      <c r="BG362">
        <v>9</v>
      </c>
      <c r="BH362" t="s">
        <v>63</v>
      </c>
      <c r="BI362">
        <f t="shared" si="59"/>
        <v>5.9748124996969336</v>
      </c>
    </row>
    <row r="363" spans="1:61">
      <c r="A363" t="s">
        <v>64</v>
      </c>
      <c r="B363">
        <v>1.1281422343306227</v>
      </c>
      <c r="C363">
        <v>-0.95224006364120228</v>
      </c>
      <c r="D363">
        <v>2.1162817788795838</v>
      </c>
      <c r="E363">
        <v>-0.95485100263719902</v>
      </c>
      <c r="F363">
        <v>1.421484631187067</v>
      </c>
      <c r="O363" s="5">
        <v>3.2242094048679508</v>
      </c>
      <c r="P363">
        <v>-0.89085280941112377</v>
      </c>
      <c r="Q363">
        <v>1.3817689278048275</v>
      </c>
      <c r="R363">
        <v>-3.664497347577774</v>
      </c>
      <c r="S363" s="5">
        <v>0.44759523858241623</v>
      </c>
      <c r="AO363" s="5">
        <v>5.6206402975453518</v>
      </c>
      <c r="AP363">
        <v>4.3519223347636533</v>
      </c>
      <c r="AQ363">
        <v>1.2259832402579773</v>
      </c>
      <c r="AR363">
        <v>9.0563591330802033</v>
      </c>
      <c r="AS363">
        <v>8.3538135730942322</v>
      </c>
      <c r="AT363">
        <v>9.3139451975857774</v>
      </c>
      <c r="AU363">
        <v>3.1391751955152873</v>
      </c>
      <c r="AV363">
        <v>0.46634028391143112</v>
      </c>
      <c r="AW363">
        <v>4.3502770921882705</v>
      </c>
      <c r="AX363" s="14">
        <v>11.545183661554873</v>
      </c>
      <c r="AY363">
        <v>2.5892886667079327</v>
      </c>
      <c r="AZ363">
        <v>6.0234763883736804</v>
      </c>
      <c r="BA363">
        <v>5.3847418151749764</v>
      </c>
      <c r="BB363">
        <v>-0.45313245821864601</v>
      </c>
      <c r="BC363">
        <v>5.6958084408417697</v>
      </c>
      <c r="BD363">
        <v>0</v>
      </c>
      <c r="BE363">
        <v>8.6292750237270042</v>
      </c>
      <c r="BF363" s="5">
        <v>3.0166762662680036</v>
      </c>
      <c r="BG363">
        <v>10</v>
      </c>
      <c r="BH363" t="s">
        <v>64</v>
      </c>
      <c r="BI363">
        <f t="shared" si="59"/>
        <v>11.545183661554873</v>
      </c>
    </row>
    <row r="364" spans="1:61">
      <c r="A364" t="s">
        <v>65</v>
      </c>
      <c r="B364">
        <v>0.57363164457489302</v>
      </c>
      <c r="C364">
        <v>-0.61366581879099691</v>
      </c>
      <c r="D364">
        <v>0.88626013582520624</v>
      </c>
      <c r="E364">
        <v>0.35589901007386526</v>
      </c>
      <c r="F364">
        <v>0.60920769908017158</v>
      </c>
      <c r="O364" s="5">
        <v>-1.9521379465721269</v>
      </c>
      <c r="P364">
        <v>-2.52791279088073</v>
      </c>
      <c r="Q364">
        <v>2.0267474458455323</v>
      </c>
      <c r="R364">
        <v>2.6800475561647619</v>
      </c>
      <c r="S364" s="5">
        <v>0.46027616925201176</v>
      </c>
      <c r="AO364" s="5">
        <v>5.2890988899230189</v>
      </c>
      <c r="AP364">
        <v>2.617871923301458</v>
      </c>
      <c r="AQ364">
        <v>2.6044174222862906</v>
      </c>
      <c r="AR364">
        <v>3.3597228584933116</v>
      </c>
      <c r="AS364">
        <v>5.3452604492212243</v>
      </c>
      <c r="AT364">
        <v>5.5543195706557453</v>
      </c>
      <c r="AU364">
        <v>3.1749966662563827</v>
      </c>
      <c r="AV364">
        <v>2.6034144642349286</v>
      </c>
      <c r="AW364">
        <v>2.6702598549696774</v>
      </c>
      <c r="AX364">
        <v>2.589288666707934</v>
      </c>
      <c r="AY364" s="14">
        <v>3.4619410967586592</v>
      </c>
      <c r="AZ364">
        <v>-0.60521435777225885</v>
      </c>
      <c r="BA364">
        <v>-0.91990263507824144</v>
      </c>
      <c r="BB364">
        <v>0.9266688475713909</v>
      </c>
      <c r="BC364">
        <v>1.1386692412846497</v>
      </c>
      <c r="BD364">
        <v>0</v>
      </c>
      <c r="BE364">
        <v>4.2122911922741073</v>
      </c>
      <c r="BF364" s="5">
        <v>2.1216542117006498</v>
      </c>
      <c r="BG364">
        <v>11</v>
      </c>
      <c r="BH364" t="s">
        <v>65</v>
      </c>
      <c r="BI364">
        <f t="shared" si="59"/>
        <v>3.4619410967586592</v>
      </c>
    </row>
    <row r="365" spans="1:61">
      <c r="A365" t="s">
        <v>66</v>
      </c>
      <c r="B365">
        <v>2.4513192278167093</v>
      </c>
      <c r="C365">
        <v>1.8938996821308347</v>
      </c>
      <c r="D365">
        <v>2.3794741828519181</v>
      </c>
      <c r="E365">
        <v>1.1979039851266675</v>
      </c>
      <c r="F365">
        <v>2.0306923302672382</v>
      </c>
      <c r="O365" s="5">
        <v>4.5882138573275579</v>
      </c>
      <c r="P365">
        <v>2.4132771581443211</v>
      </c>
      <c r="Q365">
        <v>-0.38786753157088893</v>
      </c>
      <c r="R365">
        <v>-4.0676592249257828</v>
      </c>
      <c r="S365" s="5">
        <v>5.7803122882641667E-2</v>
      </c>
      <c r="AO365" s="5">
        <v>1.3189473891156005</v>
      </c>
      <c r="AP365">
        <v>6.0837509951656097</v>
      </c>
      <c r="AQ365">
        <v>2.1910504031915083</v>
      </c>
      <c r="AR365">
        <v>3.2311394974992367</v>
      </c>
      <c r="AS365">
        <v>1.5965829553406456</v>
      </c>
      <c r="AT365">
        <v>3.9779393440689921</v>
      </c>
      <c r="AU365">
        <v>3.1006645508236534</v>
      </c>
      <c r="AV365">
        <v>-2.0852438077901549</v>
      </c>
      <c r="AW365">
        <v>0.89758195082698566</v>
      </c>
      <c r="AX365">
        <v>6.0234763883736822</v>
      </c>
      <c r="AY365">
        <v>-0.60521435777225718</v>
      </c>
      <c r="AZ365" s="14">
        <v>10.139476077393246</v>
      </c>
      <c r="BA365">
        <v>3.4355232772125675</v>
      </c>
      <c r="BB365">
        <v>-3.2291501155975575</v>
      </c>
      <c r="BC365">
        <v>1.3001864067515185</v>
      </c>
      <c r="BD365">
        <v>0</v>
      </c>
      <c r="BE365">
        <v>4.8970122110900416</v>
      </c>
      <c r="BF365" s="5">
        <v>6.2166268113670862</v>
      </c>
      <c r="BG365">
        <v>12</v>
      </c>
      <c r="BH365" t="s">
        <v>66</v>
      </c>
      <c r="BI365">
        <f t="shared" si="59"/>
        <v>10.139476077393246</v>
      </c>
    </row>
    <row r="366" spans="1:61">
      <c r="A366" t="s">
        <v>94</v>
      </c>
      <c r="B366">
        <v>-6.5011586385154807E-2</v>
      </c>
      <c r="C366">
        <v>-0.31741335454706743</v>
      </c>
      <c r="D366">
        <v>1.1440812662470852</v>
      </c>
      <c r="E366">
        <v>-1.2413063034283587</v>
      </c>
      <c r="F366">
        <v>-1.8276230972405147</v>
      </c>
      <c r="O366" s="5">
        <v>4.2309548515720801</v>
      </c>
      <c r="P366">
        <v>1.3726643412347459</v>
      </c>
      <c r="Q366">
        <v>1.9789669369143266</v>
      </c>
      <c r="R366">
        <v>-4.294573307171742</v>
      </c>
      <c r="S366" s="5">
        <v>-4.4812305549188061</v>
      </c>
      <c r="AO366" s="5">
        <v>4.7563460125641699</v>
      </c>
      <c r="AP366">
        <v>1.2194383503413704</v>
      </c>
      <c r="AQ366">
        <v>-0.18099413087916449</v>
      </c>
      <c r="AR366">
        <v>3.5963633980827989</v>
      </c>
      <c r="AS366">
        <v>5.2818223414240135</v>
      </c>
      <c r="AT366">
        <v>2.8625384459613823</v>
      </c>
      <c r="AU366">
        <v>5.9477814060038519</v>
      </c>
      <c r="AV366">
        <v>-2.8985873759582192</v>
      </c>
      <c r="AW366">
        <v>5.9247008101376073</v>
      </c>
      <c r="AX366">
        <v>5.3847418151749782</v>
      </c>
      <c r="AY366">
        <v>-0.91990263507824155</v>
      </c>
      <c r="AZ366">
        <v>3.4355232772125657</v>
      </c>
      <c r="BA366" s="14">
        <v>15.074217301959925</v>
      </c>
      <c r="BB366">
        <v>2.6219349831665277</v>
      </c>
      <c r="BC366">
        <v>-1.0475756837878119</v>
      </c>
      <c r="BD366">
        <v>0</v>
      </c>
      <c r="BE366">
        <v>4.6358169658048087</v>
      </c>
      <c r="BF366" s="5">
        <v>1.3760813703131589</v>
      </c>
      <c r="BG366">
        <v>13</v>
      </c>
      <c r="BH366" t="s">
        <v>94</v>
      </c>
      <c r="BI366">
        <f t="shared" si="59"/>
        <v>15.074217301959925</v>
      </c>
    </row>
    <row r="367" spans="1:61">
      <c r="A367" t="s">
        <v>96</v>
      </c>
      <c r="B367">
        <v>-0.17973791530013372</v>
      </c>
      <c r="C367">
        <v>-1.4653916534922944</v>
      </c>
      <c r="D367">
        <v>-0.94534414488022023</v>
      </c>
      <c r="E367">
        <v>-0.20833112784811636</v>
      </c>
      <c r="F367">
        <v>-1.421484631187067</v>
      </c>
      <c r="O367" s="5">
        <v>2.7061028830785423</v>
      </c>
      <c r="P367">
        <v>-2.1116471722911574</v>
      </c>
      <c r="Q367">
        <v>-0.93107297080607565</v>
      </c>
      <c r="R367">
        <v>0.55359683285184313</v>
      </c>
      <c r="S367" s="5">
        <v>-2.1229784190097436</v>
      </c>
      <c r="AO367" s="5">
        <v>2.1224833631012463</v>
      </c>
      <c r="AP367">
        <v>1.3451485490828872</v>
      </c>
      <c r="AQ367">
        <v>-4.6683546018272155</v>
      </c>
      <c r="AR367">
        <v>-2.4446855819486428</v>
      </c>
      <c r="AS367">
        <v>1.0167072832983222</v>
      </c>
      <c r="AT367">
        <v>4.208803383561273</v>
      </c>
      <c r="AU367">
        <v>1.0856111908693062</v>
      </c>
      <c r="AV367">
        <v>0.65006072685054328</v>
      </c>
      <c r="AW367">
        <v>0.11172895942489658</v>
      </c>
      <c r="AX367">
        <v>-0.45313245821864578</v>
      </c>
      <c r="AY367">
        <v>0.9266688475713909</v>
      </c>
      <c r="AZ367">
        <v>-3.2291501155975588</v>
      </c>
      <c r="BA367">
        <v>2.6219349831665286</v>
      </c>
      <c r="BB367" s="14">
        <v>6.3906349744146027</v>
      </c>
      <c r="BC367">
        <v>-1.1202062869894118</v>
      </c>
      <c r="BD367">
        <v>0</v>
      </c>
      <c r="BE367">
        <v>2.0148516825264497</v>
      </c>
      <c r="BF367" s="5">
        <v>-1.0522679086468627</v>
      </c>
      <c r="BG367">
        <v>14</v>
      </c>
      <c r="BH367" t="s">
        <v>96</v>
      </c>
      <c r="BI367">
        <f t="shared" si="59"/>
        <v>6.3906349744146027</v>
      </c>
    </row>
    <row r="368" spans="1:61">
      <c r="A368" t="s">
        <v>98</v>
      </c>
      <c r="B368">
        <v>-0.13767159469797452</v>
      </c>
      <c r="C368">
        <v>-1.11623696349052</v>
      </c>
      <c r="D368">
        <v>0.3330189601282596</v>
      </c>
      <c r="E368">
        <v>-1.1545016668249772</v>
      </c>
      <c r="F368">
        <v>1.0153461651336193</v>
      </c>
      <c r="O368" s="5">
        <v>0.70883947141930359</v>
      </c>
      <c r="P368">
        <v>-0.75452290623566698</v>
      </c>
      <c r="Q368">
        <v>-0.2051266083460066</v>
      </c>
      <c r="R368">
        <v>-1.9939849769865234</v>
      </c>
      <c r="S368" s="5">
        <v>1.9049076192587031</v>
      </c>
      <c r="AO368" s="5">
        <v>0.27919678185441377</v>
      </c>
      <c r="AP368">
        <v>-0.100078522826196</v>
      </c>
      <c r="AQ368">
        <v>-0.62694988179657596</v>
      </c>
      <c r="AR368">
        <v>4.7299322627634863</v>
      </c>
      <c r="AS368">
        <v>2.7297426304069345</v>
      </c>
      <c r="AT368">
        <v>3.1907498435140322</v>
      </c>
      <c r="AU368">
        <v>-2.037993200740543</v>
      </c>
      <c r="AV368">
        <v>0.82131219848273151</v>
      </c>
      <c r="AW368">
        <v>0.38623478209819978</v>
      </c>
      <c r="AX368">
        <v>5.6958084408417697</v>
      </c>
      <c r="AY368">
        <v>1.1386692412846497</v>
      </c>
      <c r="AZ368">
        <v>1.3001864067515188</v>
      </c>
      <c r="BA368">
        <v>-1.047575683787811</v>
      </c>
      <c r="BB368">
        <v>-1.120206286989412</v>
      </c>
      <c r="BC368" s="14">
        <v>4.9125278732223965</v>
      </c>
      <c r="BD368">
        <v>0</v>
      </c>
      <c r="BE368">
        <v>2.4518246051988037</v>
      </c>
      <c r="BF368" s="5">
        <v>-1.0461174886649958</v>
      </c>
      <c r="BG368">
        <v>15</v>
      </c>
      <c r="BH368" t="s">
        <v>98</v>
      </c>
      <c r="BI368">
        <f t="shared" si="59"/>
        <v>4.9125278732223965</v>
      </c>
    </row>
    <row r="369" spans="1:61">
      <c r="A369" t="s">
        <v>100</v>
      </c>
      <c r="B369">
        <v>0</v>
      </c>
      <c r="C369">
        <v>0</v>
      </c>
      <c r="D369">
        <v>0</v>
      </c>
      <c r="E369">
        <v>0</v>
      </c>
      <c r="F369">
        <v>0</v>
      </c>
      <c r="O369" s="5">
        <v>0</v>
      </c>
      <c r="P369">
        <v>0</v>
      </c>
      <c r="Q369">
        <v>0</v>
      </c>
      <c r="R369">
        <v>0</v>
      </c>
      <c r="S369" s="5">
        <v>0</v>
      </c>
      <c r="AO369" s="5">
        <v>0</v>
      </c>
      <c r="AP369">
        <v>0</v>
      </c>
      <c r="AQ369">
        <v>0</v>
      </c>
      <c r="AR369">
        <v>0</v>
      </c>
      <c r="AS369">
        <v>0</v>
      </c>
      <c r="AT369">
        <v>0</v>
      </c>
      <c r="AU369">
        <v>0</v>
      </c>
      <c r="AV369">
        <v>0</v>
      </c>
      <c r="AW369">
        <v>0</v>
      </c>
      <c r="AX369">
        <v>0</v>
      </c>
      <c r="AY369">
        <v>0</v>
      </c>
      <c r="AZ369">
        <v>0</v>
      </c>
      <c r="BA369">
        <v>0</v>
      </c>
      <c r="BB369">
        <v>0</v>
      </c>
      <c r="BC369">
        <v>0</v>
      </c>
      <c r="BD369" s="14">
        <v>0</v>
      </c>
      <c r="BE369">
        <v>0</v>
      </c>
      <c r="BF369" s="5">
        <v>0</v>
      </c>
      <c r="BG369">
        <v>16</v>
      </c>
      <c r="BH369" t="s">
        <v>100</v>
      </c>
      <c r="BI369">
        <f t="shared" si="59"/>
        <v>0</v>
      </c>
    </row>
    <row r="370" spans="1:61">
      <c r="A370" t="s">
        <v>102</v>
      </c>
      <c r="B370">
        <v>2.0268318108312888</v>
      </c>
      <c r="C370">
        <v>-0.47612003182060114</v>
      </c>
      <c r="D370">
        <v>2.3794741828519181</v>
      </c>
      <c r="E370">
        <v>0.59027152890299539</v>
      </c>
      <c r="F370">
        <v>1.2184153981603427</v>
      </c>
      <c r="O370" s="5">
        <v>2.3844907328896729</v>
      </c>
      <c r="P370">
        <v>-2.3299231401875304</v>
      </c>
      <c r="Q370">
        <v>2.1732914159374128</v>
      </c>
      <c r="R370">
        <v>-0.17622399824665336</v>
      </c>
      <c r="S370" s="5">
        <v>-0.73654016434288705</v>
      </c>
      <c r="AO370" s="5">
        <v>8.931726036980125</v>
      </c>
      <c r="AP370">
        <v>7.4835790775244764</v>
      </c>
      <c r="AQ370">
        <v>2.4172153331853616</v>
      </c>
      <c r="AR370">
        <v>6.5860424330440441</v>
      </c>
      <c r="AS370">
        <v>9.3046497849255854</v>
      </c>
      <c r="AT370">
        <v>11.854339060208723</v>
      </c>
      <c r="AU370">
        <v>6.8108623615465058</v>
      </c>
      <c r="AV370">
        <v>1.757834614748097</v>
      </c>
      <c r="AW370">
        <v>4.9867906876830581</v>
      </c>
      <c r="AX370">
        <v>8.6292750237270024</v>
      </c>
      <c r="AY370">
        <v>4.2122911922741091</v>
      </c>
      <c r="AZ370">
        <v>4.8970122110900425</v>
      </c>
      <c r="BA370">
        <v>4.6358169658048034</v>
      </c>
      <c r="BB370">
        <v>2.0148516825264497</v>
      </c>
      <c r="BC370">
        <v>2.4518246051988006</v>
      </c>
      <c r="BD370">
        <v>0</v>
      </c>
      <c r="BE370" s="14">
        <v>10.112143679262234</v>
      </c>
      <c r="BF370" s="5">
        <v>5.8627283277716353</v>
      </c>
      <c r="BG370">
        <v>17</v>
      </c>
      <c r="BH370" t="s">
        <v>102</v>
      </c>
      <c r="BI370">
        <f t="shared" si="59"/>
        <v>10.112143679262234</v>
      </c>
    </row>
    <row r="371" spans="1:61">
      <c r="A371" t="s">
        <v>151</v>
      </c>
      <c r="B371">
        <v>2.5507487128763575</v>
      </c>
      <c r="C371">
        <v>1.6399689984931811</v>
      </c>
      <c r="D371">
        <v>2.3794741828519181</v>
      </c>
      <c r="E371">
        <v>2.1180331331225135</v>
      </c>
      <c r="F371">
        <v>1.6245538642137904</v>
      </c>
      <c r="H371" s="5"/>
      <c r="I371" s="5"/>
      <c r="J371" s="5"/>
      <c r="K371" s="5"/>
      <c r="L371" s="5"/>
      <c r="M371" s="5"/>
      <c r="N371" s="5"/>
      <c r="O371" s="5">
        <v>0.99931593810787334</v>
      </c>
      <c r="P371" s="5">
        <v>-0.12739149998150523</v>
      </c>
      <c r="Q371" s="5">
        <v>1.572604687782964</v>
      </c>
      <c r="R371" s="5">
        <v>0.97384141971054827</v>
      </c>
      <c r="S371" s="5">
        <v>-0.44334121895509426</v>
      </c>
      <c r="AO371" s="5">
        <v>5.4829618764550707</v>
      </c>
      <c r="AP371" s="5">
        <v>7.2109043363944432</v>
      </c>
      <c r="AQ371" s="5">
        <v>4.5315845560738195</v>
      </c>
      <c r="AR371" s="5">
        <v>2.2994613001080229</v>
      </c>
      <c r="AS371" s="5">
        <v>4.1021822732014908</v>
      </c>
      <c r="AT371" s="5">
        <v>6.086419443101299</v>
      </c>
      <c r="AU371" s="5">
        <v>6.2956704252046807</v>
      </c>
      <c r="AV371" s="5">
        <v>0.511912669099582</v>
      </c>
      <c r="AW371" s="5">
        <v>2.5067163860066746</v>
      </c>
      <c r="AX371" s="5">
        <v>3.0166762662680009</v>
      </c>
      <c r="AY371" s="5">
        <v>2.1216542117006507</v>
      </c>
      <c r="AZ371" s="5">
        <v>6.2166268113670826</v>
      </c>
      <c r="BA371" s="5">
        <v>1.3760813703131549</v>
      </c>
      <c r="BB371" s="5">
        <v>-1.0522679086468596</v>
      </c>
      <c r="BC371" s="5">
        <v>-1.0461174886649958</v>
      </c>
      <c r="BD371" s="5">
        <v>0</v>
      </c>
      <c r="BE371" s="5">
        <v>5.8627283277716273</v>
      </c>
      <c r="BF371" s="14">
        <v>7.4244546895909975</v>
      </c>
      <c r="BG371">
        <v>18</v>
      </c>
      <c r="BH371" t="s">
        <v>151</v>
      </c>
      <c r="BI371">
        <f t="shared" si="59"/>
        <v>7.4244546895909975</v>
      </c>
    </row>
    <row r="373" spans="1:61">
      <c r="A373" t="s">
        <v>102</v>
      </c>
      <c r="AO373" s="5" t="s">
        <v>412</v>
      </c>
    </row>
    <row r="374" spans="1:61">
      <c r="B374" t="s">
        <v>48</v>
      </c>
      <c r="C374" t="s">
        <v>51</v>
      </c>
      <c r="D374" t="s">
        <v>54</v>
      </c>
      <c r="E374" t="s">
        <v>67</v>
      </c>
      <c r="F374" t="s">
        <v>50</v>
      </c>
      <c r="U374" s="5" t="s">
        <v>80</v>
      </c>
      <c r="V374" t="s">
        <v>82</v>
      </c>
      <c r="W374" t="s">
        <v>57</v>
      </c>
      <c r="X374" t="s">
        <v>58</v>
      </c>
      <c r="Y374" t="s">
        <v>59</v>
      </c>
      <c r="Z374" t="s">
        <v>60</v>
      </c>
      <c r="AA374" t="s">
        <v>153</v>
      </c>
      <c r="AB374" t="s">
        <v>62</v>
      </c>
      <c r="AC374" t="s">
        <v>63</v>
      </c>
      <c r="AD374" t="s">
        <v>64</v>
      </c>
      <c r="AE374" t="s">
        <v>65</v>
      </c>
      <c r="AF374" t="s">
        <v>66</v>
      </c>
      <c r="AG374" t="s">
        <v>94</v>
      </c>
      <c r="AH374" t="s">
        <v>96</v>
      </c>
      <c r="AI374" t="s">
        <v>98</v>
      </c>
      <c r="AJ374" t="s">
        <v>100</v>
      </c>
      <c r="AK374" t="s">
        <v>102</v>
      </c>
      <c r="AL374" s="5" t="s">
        <v>151</v>
      </c>
      <c r="BI374" t="s">
        <v>412</v>
      </c>
    </row>
    <row r="375" spans="1:61">
      <c r="A375" t="s">
        <v>80</v>
      </c>
      <c r="B375">
        <v>-0.67688534059837413</v>
      </c>
      <c r="C375">
        <v>-3.174133545470692E-2</v>
      </c>
      <c r="D375">
        <v>-0.1020541974586604</v>
      </c>
      <c r="E375">
        <v>9.5485100263720035E-2</v>
      </c>
      <c r="F375">
        <v>-0.812276932106895</v>
      </c>
      <c r="H375" s="5">
        <v>7.48782356435437</v>
      </c>
      <c r="I375" s="5">
        <v>1.3465753778528724</v>
      </c>
      <c r="J375" s="5">
        <v>-3.1501534945213336</v>
      </c>
      <c r="K375" s="5">
        <v>-4.9630961056663043</v>
      </c>
      <c r="L375" s="5">
        <v>-1.4163096703069014</v>
      </c>
      <c r="M375" s="5"/>
      <c r="N375" s="5"/>
      <c r="O375" s="5">
        <f t="array" ref="O375:S392">MMULT(B375:F392,H375:L379)</f>
        <v>-4.1131197730848541</v>
      </c>
      <c r="P375" s="5">
        <v>-0.93105100219043269</v>
      </c>
      <c r="Q375" s="5">
        <v>2.2984323646748757</v>
      </c>
      <c r="R375" s="5">
        <v>3.3892902693089679</v>
      </c>
      <c r="S375" s="5">
        <v>-0.62110976297812526</v>
      </c>
      <c r="U375" s="5">
        <v>-0.67688534059837413</v>
      </c>
      <c r="V375">
        <v>0.76866640373035633</v>
      </c>
      <c r="W375">
        <v>-1.1893296097519452</v>
      </c>
      <c r="X375">
        <v>-1.6405865034841947</v>
      </c>
      <c r="Y375">
        <v>-1.1740327658966148</v>
      </c>
      <c r="Z375">
        <v>0.32888214288960516</v>
      </c>
      <c r="AA375">
        <v>-0.39006951831092773</v>
      </c>
      <c r="AB375">
        <v>-1.9388749586631393</v>
      </c>
      <c r="AC375">
        <v>-1.8088517858928297</v>
      </c>
      <c r="AD375">
        <v>-0.89868957650066617</v>
      </c>
      <c r="AE375">
        <v>-1.4532001662563958</v>
      </c>
      <c r="AF375">
        <v>0.42448741698542047</v>
      </c>
      <c r="AG375">
        <v>-2.0918433972164436</v>
      </c>
      <c r="AH375">
        <v>-2.2065697261314225</v>
      </c>
      <c r="AI375">
        <v>-2.1645034055292633</v>
      </c>
      <c r="AJ375">
        <v>-2.0268318108312888</v>
      </c>
      <c r="AK375">
        <v>0</v>
      </c>
      <c r="AL375" s="5">
        <v>0.52391690204506869</v>
      </c>
      <c r="AO375" s="14">
        <f t="array" ref="AO375:BF392">MMULT(O375:S392,U375:AL379)</f>
        <v>3.4072384642838407</v>
      </c>
      <c r="AP375" s="5">
        <v>-0.51430387808927691</v>
      </c>
      <c r="AQ375" s="5">
        <v>4.1745724768931192</v>
      </c>
      <c r="AR375" s="5">
        <v>1.029927718090498</v>
      </c>
      <c r="AS375" s="5">
        <v>2.669291270456581</v>
      </c>
      <c r="AT375" s="5">
        <v>-0.5696687045448906</v>
      </c>
      <c r="AU375" s="5">
        <v>3.275318804628585</v>
      </c>
      <c r="AV375" s="5">
        <v>2.3618887940405524</v>
      </c>
      <c r="AW375" s="5">
        <v>3.2221500727339039</v>
      </c>
      <c r="AX375" s="5">
        <v>-1.8282170838995406</v>
      </c>
      <c r="AY375" s="5">
        <v>2.257225339931022</v>
      </c>
      <c r="AZ375" s="5">
        <v>-2.3976471796923287</v>
      </c>
      <c r="BA375" s="5">
        <v>1.300946689041476</v>
      </c>
      <c r="BB375" s="5">
        <v>1.2880493228569072</v>
      </c>
      <c r="BC375" s="5">
        <v>-0.99221018106227787</v>
      </c>
      <c r="BD375" s="5">
        <v>1.1804176422821104</v>
      </c>
      <c r="BE375" s="5">
        <v>0</v>
      </c>
      <c r="BF375" s="5">
        <v>0.80065119096555459</v>
      </c>
      <c r="BG375">
        <v>1</v>
      </c>
      <c r="BH375" t="s">
        <v>80</v>
      </c>
      <c r="BI375">
        <f>INDEX(AO375:BF392,1,BG375)</f>
        <v>3.4072384642838407</v>
      </c>
    </row>
    <row r="376" spans="1:61">
      <c r="A376" t="s">
        <v>82</v>
      </c>
      <c r="B376">
        <v>0.76866640373035633</v>
      </c>
      <c r="C376">
        <v>1.4019089825828814</v>
      </c>
      <c r="D376">
        <v>-0.2954200452750686</v>
      </c>
      <c r="E376">
        <v>1.4409569676161367</v>
      </c>
      <c r="F376">
        <v>0.40613846605344772</v>
      </c>
      <c r="H376">
        <v>1.3465753778528724</v>
      </c>
      <c r="I376">
        <v>2.4364933112390665</v>
      </c>
      <c r="J376">
        <v>-0.94328622773352067</v>
      </c>
      <c r="K376">
        <v>-2.3345225948670816</v>
      </c>
      <c r="L376">
        <v>-0.22702785271694198</v>
      </c>
      <c r="O376" s="5">
        <v>0.84720726552799597</v>
      </c>
      <c r="P376">
        <v>1.2733234291946622</v>
      </c>
      <c r="Q376">
        <v>-1.7792625536921189</v>
      </c>
      <c r="R376">
        <v>0.50612732369600777</v>
      </c>
      <c r="S376" s="5">
        <v>0.16045456737653974</v>
      </c>
      <c r="U376" s="5">
        <v>-3.174133545470692E-2</v>
      </c>
      <c r="V376">
        <v>1.4019089825828814</v>
      </c>
      <c r="W376">
        <v>1.8515779015245597</v>
      </c>
      <c r="X376">
        <v>-0.29096224166814544</v>
      </c>
      <c r="Y376">
        <v>-0.63482670909413486</v>
      </c>
      <c r="Z376">
        <v>-0.67714848970040986</v>
      </c>
      <c r="AA376">
        <v>1.1903000795515029</v>
      </c>
      <c r="AB376">
        <v>-0.15341645469774878</v>
      </c>
      <c r="AC376">
        <v>0.12167511924304275</v>
      </c>
      <c r="AD376">
        <v>-0.47612003182060114</v>
      </c>
      <c r="AE376">
        <v>-0.13754578697039577</v>
      </c>
      <c r="AF376">
        <v>2.3700197139514358</v>
      </c>
      <c r="AG376">
        <v>0.15870667727353371</v>
      </c>
      <c r="AH376">
        <v>-0.98927162167169325</v>
      </c>
      <c r="AI376">
        <v>-0.6401169316699189</v>
      </c>
      <c r="AJ376">
        <v>0.47612003182060114</v>
      </c>
      <c r="AK376">
        <v>0</v>
      </c>
      <c r="AL376" s="5">
        <v>2.1160890303137823</v>
      </c>
      <c r="AO376" s="5">
        <v>-0.51430387808927758</v>
      </c>
      <c r="AP376" s="14">
        <v>3.7564076047430759</v>
      </c>
      <c r="AQ376">
        <v>1.956389484142619</v>
      </c>
      <c r="AR376">
        <v>-2.0961132868769221</v>
      </c>
      <c r="AS376">
        <v>-2.2768059656575921</v>
      </c>
      <c r="AT376">
        <v>-8.7573295990220318E-2</v>
      </c>
      <c r="AU376">
        <v>1.5596985385211679</v>
      </c>
      <c r="AV376">
        <v>1.7368258036758311</v>
      </c>
      <c r="AW376">
        <v>-0.65174124148919466</v>
      </c>
      <c r="AX376">
        <v>-1.6487880872255885</v>
      </c>
      <c r="AY376">
        <v>1.0341453327651122</v>
      </c>
      <c r="AZ376">
        <v>3.815303385813329</v>
      </c>
      <c r="BA376">
        <v>-0.78781401372567439</v>
      </c>
      <c r="BB376">
        <v>1.9588614682942036</v>
      </c>
      <c r="BC376">
        <v>7.6661473712763994E-2</v>
      </c>
      <c r="BD376">
        <v>2.6285646017377626</v>
      </c>
      <c r="BE376">
        <v>0</v>
      </c>
      <c r="BF376" s="5">
        <v>3.9767406103605758</v>
      </c>
      <c r="BG376">
        <v>2</v>
      </c>
      <c r="BH376" t="s">
        <v>82</v>
      </c>
      <c r="BI376">
        <f>INDEX(AO376:BF393,1,BG376)</f>
        <v>3.7564076047430759</v>
      </c>
    </row>
    <row r="377" spans="1:61">
      <c r="A377" t="s">
        <v>57</v>
      </c>
      <c r="B377">
        <v>-1.1893296097519452</v>
      </c>
      <c r="C377">
        <v>1.8515779015245597</v>
      </c>
      <c r="D377">
        <v>-0.21485094201823163</v>
      </c>
      <c r="E377">
        <v>0.44270364667724693</v>
      </c>
      <c r="F377">
        <v>0</v>
      </c>
      <c r="H377">
        <v>-3.1501534945213336</v>
      </c>
      <c r="I377">
        <v>-0.94328622773352089</v>
      </c>
      <c r="J377">
        <v>3.0502761853737885</v>
      </c>
      <c r="K377">
        <v>2.0752440069132065</v>
      </c>
      <c r="L377">
        <v>-0.3069606869438114</v>
      </c>
      <c r="O377" s="5">
        <v>-7.932568364303723</v>
      </c>
      <c r="P377">
        <v>2.0789994722826068</v>
      </c>
      <c r="Q377">
        <v>2.2633662699761756</v>
      </c>
      <c r="R377">
        <v>3.5997988116538719</v>
      </c>
      <c r="S377" s="5">
        <v>1.5285644780538787</v>
      </c>
      <c r="U377" s="5">
        <v>-0.1020541974586604</v>
      </c>
      <c r="V377">
        <v>-0.2954200452750686</v>
      </c>
      <c r="W377">
        <v>-0.21485094201823163</v>
      </c>
      <c r="X377">
        <v>-0.26319240397233434</v>
      </c>
      <c r="Y377">
        <v>-4.2970188403646858E-2</v>
      </c>
      <c r="Z377">
        <v>-0.1987371213668645</v>
      </c>
      <c r="AA377">
        <v>-0.1020541974586604</v>
      </c>
      <c r="AB377">
        <v>-2.1861083350355091</v>
      </c>
      <c r="AC377">
        <v>-0.80031975901791386</v>
      </c>
      <c r="AD377">
        <v>-0.26319240397233434</v>
      </c>
      <c r="AE377">
        <v>-1.4932140470267119</v>
      </c>
      <c r="AF377">
        <v>0</v>
      </c>
      <c r="AG377">
        <v>-1.235392916604833</v>
      </c>
      <c r="AH377">
        <v>-3.3248183277321384</v>
      </c>
      <c r="AI377">
        <v>-2.0464552227236585</v>
      </c>
      <c r="AJ377">
        <v>-2.3794741828519181</v>
      </c>
      <c r="AK377">
        <v>0</v>
      </c>
      <c r="AL377" s="5">
        <v>0</v>
      </c>
      <c r="AO377" s="5">
        <v>4.1745724768931209</v>
      </c>
      <c r="AP377">
        <v>1.9563894841426208</v>
      </c>
      <c r="AQ377" s="14">
        <v>14.391225603194586</v>
      </c>
      <c r="AR377">
        <v>6.0950835731517561</v>
      </c>
      <c r="AS377">
        <v>3.7462842153753853</v>
      </c>
      <c r="AT377">
        <v>-3.3748838466909925</v>
      </c>
      <c r="AU377">
        <v>6.3169599931853675</v>
      </c>
      <c r="AV377">
        <v>7.5593111419797117</v>
      </c>
      <c r="AW377">
        <v>7.2740275638026599</v>
      </c>
      <c r="AX377">
        <v>0.29163656260784315</v>
      </c>
      <c r="AY377">
        <v>6.0870545760890558</v>
      </c>
      <c r="AZ377">
        <v>4.9889665381783415</v>
      </c>
      <c r="BA377">
        <v>2.8781172493929068</v>
      </c>
      <c r="BB377">
        <v>1.0117220617232094</v>
      </c>
      <c r="BC377">
        <v>4.6161538590814946</v>
      </c>
      <c r="BD377">
        <v>7.694928346076872</v>
      </c>
      <c r="BE377">
        <v>0</v>
      </c>
      <c r="BF377" s="5">
        <v>6.3637845743790677</v>
      </c>
      <c r="BG377">
        <v>3</v>
      </c>
      <c r="BH377" t="s">
        <v>57</v>
      </c>
      <c r="BI377">
        <f t="shared" ref="BI377:BI392" si="60">INDEX(AO377:BF394,1,BG377)</f>
        <v>14.391225603194586</v>
      </c>
    </row>
    <row r="378" spans="1:61">
      <c r="A378" t="s">
        <v>58</v>
      </c>
      <c r="B378">
        <v>-1.6405865034841947</v>
      </c>
      <c r="C378">
        <v>-0.29096224166814544</v>
      </c>
      <c r="D378">
        <v>-0.26319240397233434</v>
      </c>
      <c r="E378">
        <v>-1.5885248498418851</v>
      </c>
      <c r="F378">
        <v>0</v>
      </c>
      <c r="H378">
        <v>-4.9630961056663043</v>
      </c>
      <c r="I378">
        <v>-2.3345225948670816</v>
      </c>
      <c r="J378">
        <v>2.0752440069132061</v>
      </c>
      <c r="K378">
        <v>5.5690985441700311</v>
      </c>
      <c r="L378">
        <v>0.44841377395161464</v>
      </c>
      <c r="O378" s="5">
        <v>-3.9631269035565646</v>
      </c>
      <c r="P378">
        <v>1.0386119778977854</v>
      </c>
      <c r="Q378">
        <v>1.3431737858961434</v>
      </c>
      <c r="R378">
        <v>-0.57119347376245777</v>
      </c>
      <c r="S378" s="5">
        <v>1.7581083609954977</v>
      </c>
      <c r="U378" s="5">
        <v>9.5485100263720035E-2</v>
      </c>
      <c r="V378">
        <v>1.4409569676161367</v>
      </c>
      <c r="W378">
        <v>0.44270364667724693</v>
      </c>
      <c r="X378">
        <v>-1.5885248498418851</v>
      </c>
      <c r="Y378">
        <v>-0.89408775701483179</v>
      </c>
      <c r="Z378">
        <v>0.21701159150845428</v>
      </c>
      <c r="AA378">
        <v>0.70311755648739216</v>
      </c>
      <c r="AB378">
        <v>-0.36457947373420274</v>
      </c>
      <c r="AC378">
        <v>-0.92880961165618392</v>
      </c>
      <c r="AD378">
        <v>-1.5451225315401944</v>
      </c>
      <c r="AE378">
        <v>-0.23437251882913013</v>
      </c>
      <c r="AF378">
        <v>0.60763245622367212</v>
      </c>
      <c r="AG378">
        <v>-1.8315778323313541</v>
      </c>
      <c r="AH378">
        <v>-0.79860265675111175</v>
      </c>
      <c r="AI378">
        <v>-1.7447731957279726</v>
      </c>
      <c r="AJ378">
        <v>-0.59027152890299539</v>
      </c>
      <c r="AK378">
        <v>0</v>
      </c>
      <c r="AL378" s="5">
        <v>1.5277616042195181</v>
      </c>
      <c r="AO378" s="5">
        <v>1.0299277180904984</v>
      </c>
      <c r="AP378">
        <v>-2.0961132868769186</v>
      </c>
      <c r="AQ378">
        <v>6.0950835731517516</v>
      </c>
      <c r="AR378" s="26">
        <v>6.7534975297340258</v>
      </c>
      <c r="AS378">
        <v>3.3754297280305101</v>
      </c>
      <c r="AT378">
        <v>-2.0405725808630084</v>
      </c>
      <c r="AU378">
        <v>0.45837365764358862</v>
      </c>
      <c r="AV378">
        <v>3.3685184853893797</v>
      </c>
      <c r="AW378">
        <v>4.251519866257869</v>
      </c>
      <c r="AX378">
        <v>3.9531853555713798</v>
      </c>
      <c r="AY378">
        <v>2.6735329124373832</v>
      </c>
      <c r="AZ378">
        <v>1.8602285326273817</v>
      </c>
      <c r="BA378">
        <v>2.4866476784961735</v>
      </c>
      <c r="BB378">
        <v>-0.93343601825691236</v>
      </c>
      <c r="BC378">
        <v>5.8042089037828601</v>
      </c>
      <c r="BD378">
        <v>3.5261012462181789</v>
      </c>
      <c r="BE378">
        <v>0</v>
      </c>
      <c r="BF378" s="5">
        <v>-3.7165781445416379E-2</v>
      </c>
      <c r="BG378">
        <v>4</v>
      </c>
      <c r="BH378" t="s">
        <v>58</v>
      </c>
      <c r="BI378">
        <f t="shared" si="60"/>
        <v>6.7534975297340258</v>
      </c>
    </row>
    <row r="379" spans="1:61">
      <c r="A379" t="s">
        <v>59</v>
      </c>
      <c r="B379">
        <v>-1.1740327658966148</v>
      </c>
      <c r="C379">
        <v>-0.63482670909413486</v>
      </c>
      <c r="D379">
        <v>-4.2970188403646858E-2</v>
      </c>
      <c r="E379">
        <v>-0.89408775701483179</v>
      </c>
      <c r="F379">
        <v>-0.60920769908017114</v>
      </c>
      <c r="H379">
        <v>-1.4163096703069014</v>
      </c>
      <c r="I379">
        <v>-0.22702785271694204</v>
      </c>
      <c r="J379">
        <v>-0.30696068694381135</v>
      </c>
      <c r="K379">
        <v>0.44841377395161469</v>
      </c>
      <c r="L379">
        <v>2.0450397873559725</v>
      </c>
      <c r="O379" s="5">
        <v>-4.2101593159174557</v>
      </c>
      <c r="P379">
        <v>-0.86156627260242624</v>
      </c>
      <c r="Q379">
        <v>2.497688323890598</v>
      </c>
      <c r="R379">
        <v>1.9672411691744309</v>
      </c>
      <c r="S379" s="5">
        <v>0.17333221401053711</v>
      </c>
      <c r="U379" s="5">
        <v>-0.812276932106895</v>
      </c>
      <c r="V379">
        <v>0.40613846605344772</v>
      </c>
      <c r="W379">
        <v>0</v>
      </c>
      <c r="X379">
        <v>0</v>
      </c>
      <c r="Y379">
        <v>-0.60920769908017114</v>
      </c>
      <c r="Z379">
        <v>0.20306923302672431</v>
      </c>
      <c r="AA379">
        <v>-1.0153461651336189</v>
      </c>
      <c r="AB379">
        <v>-0.812276932106895</v>
      </c>
      <c r="AC379">
        <v>-1.4214846311870666</v>
      </c>
      <c r="AD379">
        <v>0.20306923302672431</v>
      </c>
      <c r="AE379">
        <v>-0.60920769908017114</v>
      </c>
      <c r="AF379">
        <v>0.81227693210689544</v>
      </c>
      <c r="AG379">
        <v>-3.0460384954008575</v>
      </c>
      <c r="AH379">
        <v>-2.6399000293474097</v>
      </c>
      <c r="AI379">
        <v>-0.20306923302672342</v>
      </c>
      <c r="AJ379">
        <v>-1.2184153981603427</v>
      </c>
      <c r="AK379">
        <v>0</v>
      </c>
      <c r="AL379" s="5">
        <v>0.40613846605344772</v>
      </c>
      <c r="AO379" s="5">
        <v>2.6692912704565814</v>
      </c>
      <c r="AP379">
        <v>-2.276805965657593</v>
      </c>
      <c r="AQ379">
        <v>3.7462842153753853</v>
      </c>
      <c r="AR379">
        <v>3.3754297280305137</v>
      </c>
      <c r="AS379" s="14">
        <v>3.5180025664552672</v>
      </c>
      <c r="AT379">
        <v>-0.83550872825622913</v>
      </c>
      <c r="AU379">
        <v>1.5690424412597133</v>
      </c>
      <c r="AV379">
        <v>1.9769241402687536</v>
      </c>
      <c r="AW379">
        <v>3.4381921163773934</v>
      </c>
      <c r="AX379">
        <v>0.5320324437038747</v>
      </c>
      <c r="AY379">
        <v>1.9404631512837613</v>
      </c>
      <c r="AZ379">
        <v>-2.4929353614127496</v>
      </c>
      <c r="BA379">
        <v>1.4534992699558524</v>
      </c>
      <c r="BB379">
        <v>-0.190650504891481</v>
      </c>
      <c r="BC379">
        <v>1.0854119195447764</v>
      </c>
      <c r="BD379">
        <v>0.80749389433664587</v>
      </c>
      <c r="BE379">
        <v>0</v>
      </c>
      <c r="BF379" s="5">
        <v>-0.95305216023349082</v>
      </c>
      <c r="BG379">
        <v>5</v>
      </c>
      <c r="BH379" t="s">
        <v>59</v>
      </c>
      <c r="BI379">
        <f t="shared" si="60"/>
        <v>3.5180025664552672</v>
      </c>
    </row>
    <row r="380" spans="1:61">
      <c r="A380" t="s">
        <v>60</v>
      </c>
      <c r="B380">
        <v>0.32888214288960516</v>
      </c>
      <c r="C380">
        <v>-0.67714848970040986</v>
      </c>
      <c r="D380">
        <v>-0.1987371213668645</v>
      </c>
      <c r="E380">
        <v>0.21701159150845428</v>
      </c>
      <c r="F380">
        <v>0.20306923302672431</v>
      </c>
      <c r="O380" s="5">
        <v>0.81217411023064257</v>
      </c>
      <c r="P380">
        <v>-1.572258016166769</v>
      </c>
      <c r="Q380">
        <v>-0.61546976225791061</v>
      </c>
      <c r="R380">
        <v>0.83573472611209698</v>
      </c>
      <c r="S380" s="5">
        <v>0.26153273938447363</v>
      </c>
      <c r="AO380" s="5">
        <v>-0.56966870454489105</v>
      </c>
      <c r="AP380">
        <v>-8.7573295990220915E-2</v>
      </c>
      <c r="AQ380">
        <v>-3.3748838466909921</v>
      </c>
      <c r="AR380">
        <v>-2.0405725808630093</v>
      </c>
      <c r="AS380">
        <v>-0.83550872825622891</v>
      </c>
      <c r="AT380" s="14">
        <v>1.6885517674689394</v>
      </c>
      <c r="AU380">
        <v>-1.8033784385290801</v>
      </c>
      <c r="AV380">
        <v>-0.50513895427602462</v>
      </c>
      <c r="AW380">
        <v>-2.3158378755265212</v>
      </c>
      <c r="AX380">
        <v>-1.0575252070877148</v>
      </c>
      <c r="AY380">
        <v>-0.40016700256485038</v>
      </c>
      <c r="AZ380">
        <v>-2.661268247967536</v>
      </c>
      <c r="BA380">
        <v>-3.5154739007899116</v>
      </c>
      <c r="BB380">
        <v>0.45175632008833744</v>
      </c>
      <c r="BC380">
        <v>-1.0032701426312578</v>
      </c>
      <c r="BD380">
        <v>-1.7421953809464872</v>
      </c>
      <c r="BE380">
        <v>0</v>
      </c>
      <c r="BF380" s="5">
        <v>-1.5185042656168175</v>
      </c>
      <c r="BG380">
        <v>6</v>
      </c>
      <c r="BH380" t="s">
        <v>60</v>
      </c>
      <c r="BI380">
        <f t="shared" si="60"/>
        <v>1.6885517674689394</v>
      </c>
    </row>
    <row r="381" spans="1:61">
      <c r="A381" t="s">
        <v>153</v>
      </c>
      <c r="B381">
        <v>-0.39006951831092773</v>
      </c>
      <c r="C381">
        <v>1.1903000795515029</v>
      </c>
      <c r="D381">
        <v>-0.1020541974586604</v>
      </c>
      <c r="E381">
        <v>0.70311755648739216</v>
      </c>
      <c r="F381">
        <v>-1.0153461651336189</v>
      </c>
      <c r="H381" t="s">
        <v>397</v>
      </c>
      <c r="O381" s="5">
        <v>-3.0480519788499958</v>
      </c>
      <c r="P381">
        <v>1.0602345292984101</v>
      </c>
      <c r="Q381">
        <v>1.565503547767888</v>
      </c>
      <c r="R381">
        <v>2.4058184696660661</v>
      </c>
      <c r="S381" s="5">
        <v>-1.4475811223176602</v>
      </c>
      <c r="AO381" s="5">
        <v>3.2753188046285846</v>
      </c>
      <c r="AP381">
        <v>1.5596985385211677</v>
      </c>
      <c r="AQ381">
        <v>6.3169599931853657</v>
      </c>
      <c r="AR381">
        <v>0.45837365764358839</v>
      </c>
      <c r="AS381">
        <v>1.5690424412597133</v>
      </c>
      <c r="AT381">
        <v>-1.8033784385290805</v>
      </c>
      <c r="AU381" s="14">
        <v>5.4525523485665959</v>
      </c>
      <c r="AV381">
        <v>2.6234985990009125</v>
      </c>
      <c r="AW381">
        <v>4.2127420053689439</v>
      </c>
      <c r="AX381">
        <v>-2.1888185104959881</v>
      </c>
      <c r="AY381">
        <v>2.2639867916980045</v>
      </c>
      <c r="AZ381">
        <v>1.5049336574493408</v>
      </c>
      <c r="BA381">
        <v>4.6132457579147754</v>
      </c>
      <c r="BB381">
        <v>2.372040826058587</v>
      </c>
      <c r="BC381">
        <v>-1.1885364882236156</v>
      </c>
      <c r="BD381">
        <v>3.3012813177157296</v>
      </c>
      <c r="BE381">
        <v>0</v>
      </c>
      <c r="BF381" s="5">
        <v>3.734223415148783</v>
      </c>
      <c r="BG381">
        <v>7</v>
      </c>
      <c r="BH381" t="s">
        <v>153</v>
      </c>
      <c r="BI381">
        <f t="shared" si="60"/>
        <v>5.4525523485665959</v>
      </c>
    </row>
    <row r="382" spans="1:61">
      <c r="A382" t="s">
        <v>62</v>
      </c>
      <c r="B382">
        <v>-1.9388749586631393</v>
      </c>
      <c r="C382">
        <v>-0.15341645469774878</v>
      </c>
      <c r="D382">
        <v>-2.1861083350355091</v>
      </c>
      <c r="E382">
        <v>-0.36457947373420274</v>
      </c>
      <c r="F382">
        <v>-0.812276932106895</v>
      </c>
      <c r="O382" s="5">
        <v>-4.8780849730472955</v>
      </c>
      <c r="P382">
        <v>0.11301494576106796</v>
      </c>
      <c r="Q382">
        <v>-0.92301912055160262</v>
      </c>
      <c r="R382">
        <v>3.0496535348584746</v>
      </c>
      <c r="S382" s="5">
        <v>1.6273053757755715</v>
      </c>
      <c r="AO382" s="5">
        <v>2.3618887940405546</v>
      </c>
      <c r="AP382">
        <v>1.7368258036758295</v>
      </c>
      <c r="AQ382">
        <v>7.5593111419797125</v>
      </c>
      <c r="AR382">
        <v>3.3685184853893828</v>
      </c>
      <c r="AS382">
        <v>1.9769241402687541</v>
      </c>
      <c r="AT382">
        <v>-0.50513895427602507</v>
      </c>
      <c r="AU382">
        <v>2.623498599000913</v>
      </c>
      <c r="AV382" s="14">
        <v>9.024814541954445</v>
      </c>
      <c r="AW382">
        <v>4.4304571650532099</v>
      </c>
      <c r="AX382">
        <v>0.19137432469856241</v>
      </c>
      <c r="AY382">
        <v>6.7454323364749582</v>
      </c>
      <c r="AZ382">
        <v>1.3720530456339415</v>
      </c>
      <c r="BA382">
        <v>0.81990472275111248</v>
      </c>
      <c r="BB382">
        <v>6.9895181088382303</v>
      </c>
      <c r="BC382">
        <v>6.7237966577980668</v>
      </c>
      <c r="BD382">
        <v>8.3543090645141351</v>
      </c>
      <c r="BE382">
        <v>0</v>
      </c>
      <c r="BF382" s="5">
        <v>3.003493405842089</v>
      </c>
      <c r="BG382">
        <v>8</v>
      </c>
      <c r="BH382" t="s">
        <v>62</v>
      </c>
      <c r="BI382">
        <f t="shared" si="60"/>
        <v>9.024814541954445</v>
      </c>
    </row>
    <row r="383" spans="1:61">
      <c r="A383" t="s">
        <v>63</v>
      </c>
      <c r="B383">
        <v>-1.8088517858928297</v>
      </c>
      <c r="C383">
        <v>0.12167511924304275</v>
      </c>
      <c r="D383">
        <v>-0.80031975901791386</v>
      </c>
      <c r="E383">
        <v>-0.92880961165618392</v>
      </c>
      <c r="F383">
        <v>-1.4214846311870666</v>
      </c>
      <c r="O383" s="5">
        <v>-4.2363544256989485</v>
      </c>
      <c r="P383">
        <v>1.1066795718056326</v>
      </c>
      <c r="Q383">
        <v>1.6510233272615986</v>
      </c>
      <c r="R383">
        <v>1.2225476114996683</v>
      </c>
      <c r="S383" s="5">
        <v>-0.54354631267392328</v>
      </c>
      <c r="AO383" s="5">
        <v>3.2221500727339047</v>
      </c>
      <c r="AP383">
        <v>-0.65174124148919443</v>
      </c>
      <c r="AQ383">
        <v>7.274027563802659</v>
      </c>
      <c r="AR383">
        <v>4.2515198662578735</v>
      </c>
      <c r="AS383">
        <v>3.4381921163773921</v>
      </c>
      <c r="AT383">
        <v>-2.3158378755265212</v>
      </c>
      <c r="AU383">
        <v>4.2127420053689448</v>
      </c>
      <c r="AV383">
        <v>4.4304571650532063</v>
      </c>
      <c r="AW383" s="14">
        <v>6.1133748035930475</v>
      </c>
      <c r="AX383">
        <v>0.84635506004043803</v>
      </c>
      <c r="AY383">
        <v>3.5833216542747421</v>
      </c>
      <c r="AZ383">
        <v>1.1259227313161193</v>
      </c>
      <c r="BA383">
        <v>6.4142368359119759</v>
      </c>
      <c r="BB383">
        <v>3.2222302684776229</v>
      </c>
      <c r="BC383">
        <v>3.05976316847857</v>
      </c>
      <c r="BD383">
        <v>5.1253529915791738</v>
      </c>
      <c r="BE383">
        <v>0</v>
      </c>
      <c r="BF383" s="5">
        <v>1.7693410498142224</v>
      </c>
      <c r="BG383">
        <v>9</v>
      </c>
      <c r="BH383" t="s">
        <v>63</v>
      </c>
      <c r="BI383">
        <f t="shared" si="60"/>
        <v>6.1133748035930475</v>
      </c>
    </row>
    <row r="384" spans="1:61">
      <c r="A384" t="s">
        <v>64</v>
      </c>
      <c r="B384">
        <v>-0.89868957650066617</v>
      </c>
      <c r="C384">
        <v>-0.47612003182060114</v>
      </c>
      <c r="D384">
        <v>-0.26319240397233434</v>
      </c>
      <c r="E384">
        <v>-1.5451225315401944</v>
      </c>
      <c r="F384">
        <v>0.20306923302672431</v>
      </c>
      <c r="O384" s="5">
        <v>0.83971867197827943</v>
      </c>
      <c r="P384">
        <v>1.4390703307764068</v>
      </c>
      <c r="Q384">
        <v>-0.79152248813258541</v>
      </c>
      <c r="R384">
        <v>-3.4882733493311191</v>
      </c>
      <c r="S384" s="5">
        <v>1.1841354029253028</v>
      </c>
      <c r="AO384" s="5">
        <v>-1.8282170838995404</v>
      </c>
      <c r="AP384">
        <v>-1.6487880872255893</v>
      </c>
      <c r="AQ384">
        <v>0.2916365626078441</v>
      </c>
      <c r="AR384">
        <v>3.9531853555713843</v>
      </c>
      <c r="AS384">
        <v>0.53203244370387459</v>
      </c>
      <c r="AT384">
        <v>-1.0575252070877148</v>
      </c>
      <c r="AU384">
        <v>-2.1888185104959885</v>
      </c>
      <c r="AV384">
        <v>0.19137432469856119</v>
      </c>
      <c r="AW384">
        <v>0.84635506004043859</v>
      </c>
      <c r="AX384" s="14">
        <v>4.3987772933630955</v>
      </c>
      <c r="AY384">
        <v>-0.14013387003094824</v>
      </c>
      <c r="AZ384">
        <v>2.6093328328188696</v>
      </c>
      <c r="BA384">
        <v>2.231793504905399</v>
      </c>
      <c r="BB384">
        <v>-0.98511548520986958</v>
      </c>
      <c r="BC384">
        <v>4.7268524911781933</v>
      </c>
      <c r="BD384">
        <v>1.4828686555352268</v>
      </c>
      <c r="BE384">
        <v>0</v>
      </c>
      <c r="BF384" s="5">
        <v>-1.3631834059683985</v>
      </c>
      <c r="BG384">
        <v>10</v>
      </c>
      <c r="BH384" t="s">
        <v>64</v>
      </c>
      <c r="BI384">
        <f t="shared" si="60"/>
        <v>4.3987772933630955</v>
      </c>
    </row>
    <row r="385" spans="1:61">
      <c r="A385" t="s">
        <v>65</v>
      </c>
      <c r="B385">
        <v>-1.4532001662563958</v>
      </c>
      <c r="C385">
        <v>-0.13754578697039577</v>
      </c>
      <c r="D385">
        <v>-1.4932140470267119</v>
      </c>
      <c r="E385">
        <v>-0.23437251882913013</v>
      </c>
      <c r="F385">
        <v>-0.60920769908017114</v>
      </c>
      <c r="O385" s="5">
        <v>-4.336628679461799</v>
      </c>
      <c r="P385">
        <v>-0.19798965069319951</v>
      </c>
      <c r="Q385">
        <v>-0.14654397009188067</v>
      </c>
      <c r="R385">
        <v>2.8562715544114163</v>
      </c>
      <c r="S385" s="5">
        <v>1.1968163335948989</v>
      </c>
      <c r="AO385" s="5">
        <v>2.257225339931022</v>
      </c>
      <c r="AP385">
        <v>1.0341453327651107</v>
      </c>
      <c r="AQ385">
        <v>6.0870545760890549</v>
      </c>
      <c r="AR385">
        <v>2.6735329124373894</v>
      </c>
      <c r="AS385">
        <v>1.9404631512837625</v>
      </c>
      <c r="AT385">
        <v>-0.40016700256485066</v>
      </c>
      <c r="AU385">
        <v>2.2639867916980032</v>
      </c>
      <c r="AV385">
        <v>6.7454323364749573</v>
      </c>
      <c r="AW385">
        <v>3.5833216542747426</v>
      </c>
      <c r="AX385">
        <v>-0.14013387003094596</v>
      </c>
      <c r="AY385" s="14">
        <v>5.1495023914726747</v>
      </c>
      <c r="AZ385">
        <v>0.39762591812582671</v>
      </c>
      <c r="BA385">
        <v>0.34413288610507919</v>
      </c>
      <c r="BB385">
        <v>4.811669652033066</v>
      </c>
      <c r="BC385">
        <v>4.5866971230739741</v>
      </c>
      <c r="BD385">
        <v>5.8998524869881255</v>
      </c>
      <c r="BE385">
        <v>0</v>
      </c>
      <c r="BF385" s="5">
        <v>2.1587783709171458</v>
      </c>
      <c r="BG385">
        <v>11</v>
      </c>
      <c r="BH385" t="s">
        <v>65</v>
      </c>
      <c r="BI385">
        <f t="shared" si="60"/>
        <v>5.1495023914726747</v>
      </c>
    </row>
    <row r="386" spans="1:61">
      <c r="A386" t="s">
        <v>66</v>
      </c>
      <c r="B386">
        <v>0.42448741698542047</v>
      </c>
      <c r="C386">
        <v>2.3700197139514358</v>
      </c>
      <c r="D386">
        <v>0</v>
      </c>
      <c r="E386">
        <v>0.60763245622367212</v>
      </c>
      <c r="F386">
        <v>0.81227693210689544</v>
      </c>
      <c r="O386" s="5">
        <v>2.2037231244378859</v>
      </c>
      <c r="P386">
        <v>4.7432002983318524</v>
      </c>
      <c r="Q386">
        <v>-2.5611589475083019</v>
      </c>
      <c r="R386">
        <v>-3.8914352266791288</v>
      </c>
      <c r="S386" s="5">
        <v>0.79434328722552872</v>
      </c>
      <c r="AO386" s="5">
        <v>-2.3976471796923291</v>
      </c>
      <c r="AP386">
        <v>3.8153033858133298</v>
      </c>
      <c r="AQ386">
        <v>4.9889665381783397</v>
      </c>
      <c r="AR386">
        <v>1.8602285326273806</v>
      </c>
      <c r="AS386">
        <v>-2.4929353614127501</v>
      </c>
      <c r="AT386">
        <v>-2.6612682479675365</v>
      </c>
      <c r="AU386">
        <v>1.5049336574493415</v>
      </c>
      <c r="AV386">
        <v>1.3720530456339395</v>
      </c>
      <c r="AW386">
        <v>1.1259227313161184</v>
      </c>
      <c r="AX386">
        <v>2.6093328328188696</v>
      </c>
      <c r="AY386">
        <v>0.39762591812582559</v>
      </c>
      <c r="AZ386" s="14">
        <v>10.457595334475398</v>
      </c>
      <c r="BA386">
        <v>4.0148377795799544</v>
      </c>
      <c r="BB386">
        <v>-2.8870329951818707E-2</v>
      </c>
      <c r="BC386">
        <v>4.0634932697249067</v>
      </c>
      <c r="BD386">
        <v>5.2151314681721921</v>
      </c>
      <c r="BE386">
        <v>0</v>
      </c>
      <c r="BF386" s="5">
        <v>5.5690299517676491</v>
      </c>
      <c r="BG386">
        <v>12</v>
      </c>
      <c r="BH386" t="s">
        <v>66</v>
      </c>
      <c r="BI386">
        <f t="shared" si="60"/>
        <v>10.457595334475398</v>
      </c>
    </row>
    <row r="387" spans="1:61">
      <c r="A387" t="s">
        <v>94</v>
      </c>
      <c r="B387">
        <v>-2.0918433972164436</v>
      </c>
      <c r="C387">
        <v>0.15870667727353371</v>
      </c>
      <c r="D387">
        <v>-1.235392916604833</v>
      </c>
      <c r="E387">
        <v>-1.8315778323313541</v>
      </c>
      <c r="F387">
        <v>-3.0460384954008575</v>
      </c>
      <c r="O387" s="5">
        <v>1.8464641186824089</v>
      </c>
      <c r="P387">
        <v>3.7025874814222774</v>
      </c>
      <c r="Q387">
        <v>-0.19432447902308636</v>
      </c>
      <c r="R387">
        <v>-4.1183493089250875</v>
      </c>
      <c r="S387" s="5">
        <v>-3.744690390575919</v>
      </c>
      <c r="AO387" s="5">
        <v>1.3009466890414751</v>
      </c>
      <c r="AP387">
        <v>-0.78781401372567395</v>
      </c>
      <c r="AQ387">
        <v>2.8781172493929019</v>
      </c>
      <c r="AR387">
        <v>2.4866476784961762</v>
      </c>
      <c r="AS387">
        <v>1.4534992699558504</v>
      </c>
      <c r="AT387">
        <v>-3.5154739007899116</v>
      </c>
      <c r="AU387">
        <v>4.6132457579147745</v>
      </c>
      <c r="AV387">
        <v>0.81990472275110804</v>
      </c>
      <c r="AW387">
        <v>6.4142368359119724</v>
      </c>
      <c r="AX387">
        <v>2.2317935049053985</v>
      </c>
      <c r="AY387">
        <v>0.34413288610507475</v>
      </c>
      <c r="AZ387">
        <v>4.0148377795799561</v>
      </c>
      <c r="BA387" s="14">
        <v>15.914727049612544</v>
      </c>
      <c r="BB387">
        <v>6.0834100140975016</v>
      </c>
      <c r="BC387">
        <v>1.9769264244708094</v>
      </c>
      <c r="BD387">
        <v>5.4763267134574241</v>
      </c>
      <c r="BE387">
        <v>0</v>
      </c>
      <c r="BF387" s="5">
        <v>0.98967975599895652</v>
      </c>
      <c r="BG387">
        <v>13</v>
      </c>
      <c r="BH387" t="s">
        <v>94</v>
      </c>
      <c r="BI387">
        <f t="shared" si="60"/>
        <v>15.914727049612544</v>
      </c>
    </row>
    <row r="388" spans="1:61">
      <c r="A388" t="s">
        <v>96</v>
      </c>
      <c r="B388">
        <v>-2.2065697261314225</v>
      </c>
      <c r="C388">
        <v>-0.98927162167169325</v>
      </c>
      <c r="D388">
        <v>-3.3248183277321384</v>
      </c>
      <c r="E388">
        <v>-0.79860265675111175</v>
      </c>
      <c r="F388">
        <v>-2.6399000293474097</v>
      </c>
      <c r="O388" s="5">
        <v>0.32161215018886979</v>
      </c>
      <c r="P388">
        <v>0.2182759678963726</v>
      </c>
      <c r="Q388">
        <v>-3.1043643867434905</v>
      </c>
      <c r="R388">
        <v>0.72982083109849993</v>
      </c>
      <c r="S388" s="5">
        <v>-1.3864382546668566</v>
      </c>
      <c r="AO388" s="5">
        <v>1.2880493228569092</v>
      </c>
      <c r="AP388">
        <v>1.9588614682942023</v>
      </c>
      <c r="AQ388">
        <v>1.0117220617232092</v>
      </c>
      <c r="AR388">
        <v>-0.93343601825690803</v>
      </c>
      <c r="AS388">
        <v>-0.19065050489148228</v>
      </c>
      <c r="AT388">
        <v>0.45175632008833755</v>
      </c>
      <c r="AU388">
        <v>2.3720408260585883</v>
      </c>
      <c r="AV388">
        <v>6.9895181088382348</v>
      </c>
      <c r="AW388">
        <v>3.2222302684776221</v>
      </c>
      <c r="AX388">
        <v>-0.98511548520986836</v>
      </c>
      <c r="AY388">
        <v>4.8116696520330695</v>
      </c>
      <c r="AZ388">
        <v>-2.8870329951815377E-2</v>
      </c>
      <c r="BA388">
        <v>6.0834100140975069</v>
      </c>
      <c r="BB388" s="14">
        <v>12.47307528862394</v>
      </c>
      <c r="BC388">
        <v>4.525261104547571</v>
      </c>
      <c r="BD388">
        <v>8.0972919967357875</v>
      </c>
      <c r="BE388">
        <v>0</v>
      </c>
      <c r="BF388" s="5">
        <v>1.182295760317293</v>
      </c>
      <c r="BG388">
        <v>14</v>
      </c>
      <c r="BH388" t="s">
        <v>96</v>
      </c>
      <c r="BI388">
        <f t="shared" si="60"/>
        <v>12.47307528862394</v>
      </c>
    </row>
    <row r="389" spans="1:61">
      <c r="A389" t="s">
        <v>98</v>
      </c>
      <c r="B389">
        <v>-2.1645034055292633</v>
      </c>
      <c r="C389">
        <v>-0.6401169316699189</v>
      </c>
      <c r="D389">
        <v>-2.0464552227236585</v>
      </c>
      <c r="E389">
        <v>-1.7447731957279726</v>
      </c>
      <c r="F389">
        <v>-0.20306923302672342</v>
      </c>
      <c r="O389" s="5">
        <v>-1.6756512614703691</v>
      </c>
      <c r="P389">
        <v>1.5754002339518636</v>
      </c>
      <c r="Q389">
        <v>-2.3784180242834192</v>
      </c>
      <c r="R389">
        <v>-1.8177609787398692</v>
      </c>
      <c r="S389" s="5">
        <v>2.6414477836015897</v>
      </c>
      <c r="AO389" s="5">
        <v>-0.99221018106227765</v>
      </c>
      <c r="AP389">
        <v>7.6661473712759998E-2</v>
      </c>
      <c r="AQ389">
        <v>4.6161538590814937</v>
      </c>
      <c r="AR389">
        <v>5.8042089037828699</v>
      </c>
      <c r="AS389">
        <v>1.0854119195447784</v>
      </c>
      <c r="AT389">
        <v>-1.0032701426312589</v>
      </c>
      <c r="AU389">
        <v>-1.1885364882236167</v>
      </c>
      <c r="AV389">
        <v>6.723796657798065</v>
      </c>
      <c r="AW389">
        <v>3.0597631684785718</v>
      </c>
      <c r="AX389">
        <v>4.7268524911781959</v>
      </c>
      <c r="AY389">
        <v>4.5866971230739724</v>
      </c>
      <c r="AZ389">
        <v>4.0634932697249067</v>
      </c>
      <c r="BA389">
        <v>1.9769264244708165</v>
      </c>
      <c r="BB389">
        <v>4.5252611045475692</v>
      </c>
      <c r="BC389" s="14">
        <v>10.121022342087025</v>
      </c>
      <c r="BD389">
        <v>7.6603190740634286</v>
      </c>
      <c r="BE389">
        <v>0</v>
      </c>
      <c r="BF389" s="5">
        <v>0.75147325762680239</v>
      </c>
      <c r="BG389">
        <v>15</v>
      </c>
      <c r="BH389" t="s">
        <v>98</v>
      </c>
      <c r="BI389">
        <f t="shared" si="60"/>
        <v>10.121022342087025</v>
      </c>
    </row>
    <row r="390" spans="1:61">
      <c r="A390" t="s">
        <v>100</v>
      </c>
      <c r="B390">
        <v>-2.0268318108312888</v>
      </c>
      <c r="C390">
        <v>0.47612003182060114</v>
      </c>
      <c r="D390">
        <v>-2.3794741828519181</v>
      </c>
      <c r="E390">
        <v>-0.59027152890299539</v>
      </c>
      <c r="F390">
        <v>-1.2184153981603427</v>
      </c>
      <c r="O390" s="5">
        <v>-2.3844907328896729</v>
      </c>
      <c r="P390">
        <v>2.3299231401875304</v>
      </c>
      <c r="Q390">
        <v>-2.1732914159374128</v>
      </c>
      <c r="R390">
        <v>0.17622399824665336</v>
      </c>
      <c r="S390" s="5">
        <v>0.73654016434288705</v>
      </c>
      <c r="AO390" s="5">
        <v>1.1804176422821118</v>
      </c>
      <c r="AP390">
        <v>2.6285646017377577</v>
      </c>
      <c r="AQ390">
        <v>7.694928346076872</v>
      </c>
      <c r="AR390">
        <v>3.5261012462181891</v>
      </c>
      <c r="AS390">
        <v>0.80749389433664809</v>
      </c>
      <c r="AT390">
        <v>-1.7421953809464878</v>
      </c>
      <c r="AU390">
        <v>3.3012813177157283</v>
      </c>
      <c r="AV390">
        <v>8.3543090645141369</v>
      </c>
      <c r="AW390">
        <v>5.1253529915791756</v>
      </c>
      <c r="AX390">
        <v>1.4828686555352313</v>
      </c>
      <c r="AY390">
        <v>5.8998524869881255</v>
      </c>
      <c r="AZ390">
        <v>5.2151314681721912</v>
      </c>
      <c r="BA390">
        <v>5.4763267134574303</v>
      </c>
      <c r="BB390">
        <v>8.0972919967357839</v>
      </c>
      <c r="BC390">
        <v>7.6603190740634348</v>
      </c>
      <c r="BD390" s="14">
        <v>10.112143679262234</v>
      </c>
      <c r="BE390">
        <v>0</v>
      </c>
      <c r="BF390" s="5">
        <v>4.2494153514906001</v>
      </c>
      <c r="BG390">
        <v>16</v>
      </c>
      <c r="BH390" t="s">
        <v>100</v>
      </c>
      <c r="BI390">
        <f t="shared" si="60"/>
        <v>10.112143679262234</v>
      </c>
    </row>
    <row r="391" spans="1:61">
      <c r="A391" t="s">
        <v>102</v>
      </c>
      <c r="B391">
        <v>0</v>
      </c>
      <c r="C391">
        <v>0</v>
      </c>
      <c r="D391">
        <v>0</v>
      </c>
      <c r="E391">
        <v>0</v>
      </c>
      <c r="F391">
        <v>0</v>
      </c>
      <c r="O391" s="5">
        <v>0</v>
      </c>
      <c r="P391">
        <v>0</v>
      </c>
      <c r="Q391">
        <v>0</v>
      </c>
      <c r="R391">
        <v>0</v>
      </c>
      <c r="S391" s="5">
        <v>0</v>
      </c>
      <c r="AO391" s="5">
        <v>0</v>
      </c>
      <c r="AP391">
        <v>0</v>
      </c>
      <c r="AQ391">
        <v>0</v>
      </c>
      <c r="AR391">
        <v>0</v>
      </c>
      <c r="AS391">
        <v>0</v>
      </c>
      <c r="AT391">
        <v>0</v>
      </c>
      <c r="AU391">
        <v>0</v>
      </c>
      <c r="AV391">
        <v>0</v>
      </c>
      <c r="AW391">
        <v>0</v>
      </c>
      <c r="AX391">
        <v>0</v>
      </c>
      <c r="AY391">
        <v>0</v>
      </c>
      <c r="AZ391">
        <v>0</v>
      </c>
      <c r="BA391">
        <v>0</v>
      </c>
      <c r="BB391">
        <v>0</v>
      </c>
      <c r="BC391">
        <v>0</v>
      </c>
      <c r="BD391">
        <v>0</v>
      </c>
      <c r="BE391" s="14">
        <v>0</v>
      </c>
      <c r="BF391" s="5">
        <v>0</v>
      </c>
      <c r="BG391">
        <v>17</v>
      </c>
      <c r="BH391" t="s">
        <v>102</v>
      </c>
      <c r="BI391">
        <f t="shared" si="60"/>
        <v>0</v>
      </c>
    </row>
    <row r="392" spans="1:61">
      <c r="A392" t="s">
        <v>151</v>
      </c>
      <c r="B392">
        <v>0.52391690204506869</v>
      </c>
      <c r="C392">
        <v>2.1160890303137823</v>
      </c>
      <c r="D392">
        <v>0</v>
      </c>
      <c r="E392">
        <v>1.5277616042195181</v>
      </c>
      <c r="F392">
        <v>0.40613846605344772</v>
      </c>
      <c r="H392" s="5"/>
      <c r="I392" s="5"/>
      <c r="J392" s="5"/>
      <c r="K392" s="5"/>
      <c r="L392" s="5"/>
      <c r="M392" s="5"/>
      <c r="N392" s="5"/>
      <c r="O392" s="5">
        <v>-1.3851747947817996</v>
      </c>
      <c r="P392" s="5">
        <v>2.202531640206026</v>
      </c>
      <c r="Q392" s="5">
        <v>-0.60068672815444746</v>
      </c>
      <c r="R392" s="5">
        <v>1.1500654179572034</v>
      </c>
      <c r="S392" s="5">
        <v>0.29319894538779234</v>
      </c>
      <c r="AO392" s="5">
        <v>0.80065119096555448</v>
      </c>
      <c r="AP392" s="5">
        <v>3.9767406103605771</v>
      </c>
      <c r="AQ392" s="5">
        <v>6.3637845743790677</v>
      </c>
      <c r="AR392" s="5">
        <v>-3.7165781445419155E-2</v>
      </c>
      <c r="AS392" s="5">
        <v>-0.95305216023349071</v>
      </c>
      <c r="AT392" s="5">
        <v>-1.5185042656168175</v>
      </c>
      <c r="AU392" s="5">
        <v>3.7342234151487843</v>
      </c>
      <c r="AV392" s="5">
        <v>3.0034934058420881</v>
      </c>
      <c r="AW392" s="5">
        <v>1.7693410498142215</v>
      </c>
      <c r="AX392" s="5">
        <v>-1.3631834059683985</v>
      </c>
      <c r="AY392" s="5">
        <v>2.1587783709171475</v>
      </c>
      <c r="AZ392" s="5">
        <v>5.5690299517676491</v>
      </c>
      <c r="BA392" s="5">
        <v>0.98967975599895475</v>
      </c>
      <c r="BB392" s="5">
        <v>1.1822957603172914</v>
      </c>
      <c r="BC392" s="5">
        <v>0.75147325762680417</v>
      </c>
      <c r="BD392" s="5">
        <v>4.2494153514906028</v>
      </c>
      <c r="BE392" s="5">
        <v>0</v>
      </c>
      <c r="BF392" s="14">
        <v>5.8111417133099739</v>
      </c>
      <c r="BG392">
        <v>18</v>
      </c>
      <c r="BH392" t="s">
        <v>151</v>
      </c>
      <c r="BI392">
        <f t="shared" si="60"/>
        <v>5.8111417133099739</v>
      </c>
    </row>
    <row r="394" spans="1:61">
      <c r="A394" t="s">
        <v>151</v>
      </c>
      <c r="AO394" s="5" t="s">
        <v>413</v>
      </c>
    </row>
    <row r="395" spans="1:61">
      <c r="B395" t="s">
        <v>48</v>
      </c>
      <c r="C395" t="s">
        <v>51</v>
      </c>
      <c r="D395" t="s">
        <v>54</v>
      </c>
      <c r="E395" t="s">
        <v>67</v>
      </c>
      <c r="F395" t="s">
        <v>50</v>
      </c>
      <c r="U395" s="5" t="s">
        <v>80</v>
      </c>
      <c r="V395" t="s">
        <v>82</v>
      </c>
      <c r="W395" t="s">
        <v>57</v>
      </c>
      <c r="X395" t="s">
        <v>58</v>
      </c>
      <c r="Y395" t="s">
        <v>59</v>
      </c>
      <c r="Z395" t="s">
        <v>60</v>
      </c>
      <c r="AA395" t="s">
        <v>153</v>
      </c>
      <c r="AB395" t="s">
        <v>62</v>
      </c>
      <c r="AC395" t="s">
        <v>63</v>
      </c>
      <c r="AD395" t="s">
        <v>64</v>
      </c>
      <c r="AE395" t="s">
        <v>65</v>
      </c>
      <c r="AF395" t="s">
        <v>66</v>
      </c>
      <c r="AG395" t="s">
        <v>94</v>
      </c>
      <c r="AH395" t="s">
        <v>96</v>
      </c>
      <c r="AI395" t="s">
        <v>98</v>
      </c>
      <c r="AJ395" t="s">
        <v>100</v>
      </c>
      <c r="AK395" t="s">
        <v>102</v>
      </c>
      <c r="AL395" s="5" t="s">
        <v>151</v>
      </c>
      <c r="BI395" t="s">
        <v>413</v>
      </c>
    </row>
    <row r="396" spans="1:61">
      <c r="A396" t="s">
        <v>80</v>
      </c>
      <c r="B396">
        <v>-1.2008022426434428</v>
      </c>
      <c r="C396">
        <v>-2.1478303657684892</v>
      </c>
      <c r="D396">
        <v>-0.1020541974586604</v>
      </c>
      <c r="E396">
        <v>-1.4322765039557981</v>
      </c>
      <c r="F396">
        <v>-1.2184153981603427</v>
      </c>
      <c r="H396" s="5">
        <v>7.48782356435437</v>
      </c>
      <c r="I396" s="5">
        <v>1.3465753778528724</v>
      </c>
      <c r="J396" s="5">
        <v>-3.1501534945213336</v>
      </c>
      <c r="K396" s="5">
        <v>-4.9630961056663043</v>
      </c>
      <c r="L396" s="5">
        <v>-1.4163096703069014</v>
      </c>
      <c r="M396" s="5"/>
      <c r="N396" s="5"/>
      <c r="O396" s="5">
        <f t="array" ref="O396:S413">MMULT(B396:F413,H396:L400)</f>
        <v>-2.7279449783030527</v>
      </c>
      <c r="P396" s="5">
        <v>-3.1335826423964579</v>
      </c>
      <c r="Q396" s="5">
        <v>2.8991190928293231</v>
      </c>
      <c r="R396" s="5">
        <v>2.2392248513517652</v>
      </c>
      <c r="S396" s="5">
        <v>-0.91430870836591738</v>
      </c>
      <c r="U396" s="5">
        <v>-1.2008022426434428</v>
      </c>
      <c r="V396">
        <v>0.24474950168528764</v>
      </c>
      <c r="W396">
        <v>-1.7132465117970139</v>
      </c>
      <c r="X396">
        <v>-2.1645034055292633</v>
      </c>
      <c r="Y396">
        <v>-1.6979496679416834</v>
      </c>
      <c r="Z396">
        <v>-0.19503475915546353</v>
      </c>
      <c r="AA396">
        <v>-0.91398642035599642</v>
      </c>
      <c r="AB396">
        <v>-2.462791860708208</v>
      </c>
      <c r="AC396">
        <v>-2.3327686879378984</v>
      </c>
      <c r="AD396">
        <v>-1.4226064785457349</v>
      </c>
      <c r="AE396">
        <v>-1.9771170683014645</v>
      </c>
      <c r="AF396">
        <v>-9.9429485059648215E-2</v>
      </c>
      <c r="AG396">
        <v>-2.6157602992615123</v>
      </c>
      <c r="AH396">
        <v>-2.7304866281764912</v>
      </c>
      <c r="AI396">
        <v>-2.688420307574332</v>
      </c>
      <c r="AJ396">
        <v>-2.5507487128763575</v>
      </c>
      <c r="AK396">
        <v>-0.52391690204506869</v>
      </c>
      <c r="AL396" s="5">
        <v>0</v>
      </c>
      <c r="AO396" s="14">
        <f t="array" ref="AO396:BF413">MMULT(O396:S413,U396:AL400)</f>
        <v>7.6170777956627012</v>
      </c>
      <c r="AP396" s="5">
        <v>0.51944603389456456</v>
      </c>
      <c r="AQ396" s="5">
        <v>2.8212784248584675</v>
      </c>
      <c r="AR396" s="5">
        <v>6.0775840218803268</v>
      </c>
      <c r="AS396" s="5">
        <v>8.6328339530344831</v>
      </c>
      <c r="AT396" s="5">
        <v>5.9593260834163413</v>
      </c>
      <c r="AU396" s="5">
        <v>4.5515859118242163</v>
      </c>
      <c r="AV396" s="5">
        <v>4.3688859105428781</v>
      </c>
      <c r="AW396" s="5">
        <v>6.4632995452640953</v>
      </c>
      <c r="AX396" s="5">
        <v>4.5454568444132706</v>
      </c>
      <c r="AY396" s="5">
        <v>5.1089374913582892</v>
      </c>
      <c r="AZ396" s="5">
        <v>-2.9561866091155586</v>
      </c>
      <c r="BA396" s="5">
        <v>5.3217574553869298</v>
      </c>
      <c r="BB396" s="5">
        <v>5.1162440848840252</v>
      </c>
      <c r="BC396" s="5">
        <v>3.2668070836553276</v>
      </c>
      <c r="BD396" s="5">
        <v>1.9414928131359193</v>
      </c>
      <c r="BE396" s="5">
        <v>5.0104905223444147</v>
      </c>
      <c r="BF396" s="5">
        <v>0</v>
      </c>
      <c r="BG396">
        <v>1</v>
      </c>
      <c r="BH396" t="s">
        <v>80</v>
      </c>
      <c r="BI396">
        <f>INDEX(AO396:BF413,1,BG396)</f>
        <v>7.6170777956627012</v>
      </c>
    </row>
    <row r="397" spans="1:61">
      <c r="A397" t="s">
        <v>82</v>
      </c>
      <c r="B397">
        <v>0.24474950168528764</v>
      </c>
      <c r="C397">
        <v>-0.71418004773090082</v>
      </c>
      <c r="D397">
        <v>-0.2954200452750686</v>
      </c>
      <c r="E397">
        <v>-8.6804636603381446E-2</v>
      </c>
      <c r="F397">
        <v>0</v>
      </c>
      <c r="H397">
        <v>1.3465753778528724</v>
      </c>
      <c r="I397">
        <v>2.4364933112390665</v>
      </c>
      <c r="J397">
        <v>-0.94328622773352067</v>
      </c>
      <c r="K397">
        <v>-2.3345225948670816</v>
      </c>
      <c r="L397">
        <v>-0.22702785271694198</v>
      </c>
      <c r="O397" s="5">
        <v>2.2323820603097952</v>
      </c>
      <c r="P397">
        <v>-0.92920821101136286</v>
      </c>
      <c r="Q397">
        <v>-1.178575825537671</v>
      </c>
      <c r="R397">
        <v>-0.64393809426119542</v>
      </c>
      <c r="S397" s="5">
        <v>-0.13274437801125241</v>
      </c>
      <c r="U397" s="5">
        <v>-2.1478303657684892</v>
      </c>
      <c r="V397">
        <v>-0.71418004773090082</v>
      </c>
      <c r="W397">
        <v>-0.26451112878922256</v>
      </c>
      <c r="X397">
        <v>-2.4070512719819277</v>
      </c>
      <c r="Y397">
        <v>-2.7509157394079171</v>
      </c>
      <c r="Z397">
        <v>-2.7932375200141921</v>
      </c>
      <c r="AA397">
        <v>-0.92578895076227941</v>
      </c>
      <c r="AB397">
        <v>-2.269505485011531</v>
      </c>
      <c r="AC397">
        <v>-1.9944139110707395</v>
      </c>
      <c r="AD397">
        <v>-2.5922090621343834</v>
      </c>
      <c r="AE397">
        <v>-2.253634817284178</v>
      </c>
      <c r="AF397">
        <v>0.25393068363765359</v>
      </c>
      <c r="AG397">
        <v>-1.9573823530402485</v>
      </c>
      <c r="AH397">
        <v>-3.1053606519854755</v>
      </c>
      <c r="AI397">
        <v>-2.7562059619837012</v>
      </c>
      <c r="AJ397">
        <v>-1.6399689984931811</v>
      </c>
      <c r="AK397">
        <v>-2.1160890303137823</v>
      </c>
      <c r="AL397" s="5">
        <v>0</v>
      </c>
      <c r="AO397" s="5">
        <v>0.51944603389456401</v>
      </c>
      <c r="AP397" s="14">
        <v>1.6140680973318955</v>
      </c>
      <c r="AQ397">
        <v>-2.5729939872870502</v>
      </c>
      <c r="AR397">
        <v>-0.22454640248210692</v>
      </c>
      <c r="AS397">
        <v>0.51064729752529392</v>
      </c>
      <c r="AT397">
        <v>3.2653320725759918</v>
      </c>
      <c r="AU397">
        <v>-0.34012377367821967</v>
      </c>
      <c r="AV397">
        <v>0.56773350078313756</v>
      </c>
      <c r="AW397">
        <v>-0.58668118835402039</v>
      </c>
      <c r="AX397">
        <v>1.5487964216922054</v>
      </c>
      <c r="AY397">
        <v>0.70976806479736043</v>
      </c>
      <c r="AZ397">
        <v>8.0674536995077567E-2</v>
      </c>
      <c r="BA397">
        <v>5.6907333224765988E-2</v>
      </c>
      <c r="BB397">
        <v>2.6109668109263051</v>
      </c>
      <c r="BC397">
        <v>1.1595893190353541</v>
      </c>
      <c r="BD397">
        <v>0.21355035319655508</v>
      </c>
      <c r="BE397">
        <v>1.8344011029493958</v>
      </c>
      <c r="BF397" s="5">
        <v>0</v>
      </c>
      <c r="BG397">
        <v>2</v>
      </c>
      <c r="BH397" t="s">
        <v>82</v>
      </c>
      <c r="BI397">
        <f>INDEX(AO397:BF414,1,BG397)</f>
        <v>1.6140680973318955</v>
      </c>
    </row>
    <row r="398" spans="1:61">
      <c r="A398" t="s">
        <v>57</v>
      </c>
      <c r="B398">
        <v>-1.7132465117970139</v>
      </c>
      <c r="C398">
        <v>-0.26451112878922256</v>
      </c>
      <c r="D398">
        <v>-0.21485094201823163</v>
      </c>
      <c r="E398">
        <v>-1.0850579575422712</v>
      </c>
      <c r="F398">
        <v>-0.40613846605344772</v>
      </c>
      <c r="H398">
        <v>-3.1501534945213336</v>
      </c>
      <c r="I398">
        <v>-0.94328622773352089</v>
      </c>
      <c r="J398">
        <v>3.0502761853737885</v>
      </c>
      <c r="K398">
        <v>2.0752440069132065</v>
      </c>
      <c r="L398">
        <v>-0.3069606869438114</v>
      </c>
      <c r="O398" s="5">
        <v>-6.5473935695219225</v>
      </c>
      <c r="P398">
        <v>-0.12353216792341894</v>
      </c>
      <c r="Q398">
        <v>2.8640529981306231</v>
      </c>
      <c r="R398">
        <v>2.4497333936966674</v>
      </c>
      <c r="S398" s="5">
        <v>1.2353655326660866</v>
      </c>
      <c r="U398" s="5">
        <v>-0.1020541974586604</v>
      </c>
      <c r="V398">
        <v>-0.2954200452750686</v>
      </c>
      <c r="W398">
        <v>-0.21485094201823163</v>
      </c>
      <c r="X398">
        <v>-0.26319240397233434</v>
      </c>
      <c r="Y398">
        <v>-4.2970188403646858E-2</v>
      </c>
      <c r="Z398">
        <v>-0.1987371213668645</v>
      </c>
      <c r="AA398">
        <v>-0.1020541974586604</v>
      </c>
      <c r="AB398">
        <v>-2.1861083350355091</v>
      </c>
      <c r="AC398">
        <v>-0.80031975901791386</v>
      </c>
      <c r="AD398">
        <v>-0.26319240397233434</v>
      </c>
      <c r="AE398">
        <v>-1.4932140470267119</v>
      </c>
      <c r="AF398">
        <v>0</v>
      </c>
      <c r="AG398">
        <v>-1.235392916604833</v>
      </c>
      <c r="AH398">
        <v>-3.3248183277321384</v>
      </c>
      <c r="AI398">
        <v>-2.0464552227236585</v>
      </c>
      <c r="AJ398">
        <v>-2.3794741828519181</v>
      </c>
      <c r="AK398">
        <v>0</v>
      </c>
      <c r="AL398" s="5">
        <v>0</v>
      </c>
      <c r="AO398" s="5">
        <v>2.8212784248584724</v>
      </c>
      <c r="AP398">
        <v>-2.5729939872870502</v>
      </c>
      <c r="AQ398" s="14">
        <v>7.4747981677464228</v>
      </c>
      <c r="AR398">
        <v>5.5796064935280807</v>
      </c>
      <c r="AS398">
        <v>4.1466935145397841</v>
      </c>
      <c r="AT398">
        <v>-2.409022442143268</v>
      </c>
      <c r="AU398">
        <v>2.0300937169674893</v>
      </c>
      <c r="AV398">
        <v>4.0031748750685319</v>
      </c>
      <c r="AW398">
        <v>4.952043652919345</v>
      </c>
      <c r="AX398">
        <v>1.1021771075071507</v>
      </c>
      <c r="AY398">
        <v>3.3756333441028143</v>
      </c>
      <c r="AZ398">
        <v>-1.1327062746584007</v>
      </c>
      <c r="BA398">
        <v>1.3357946323248537</v>
      </c>
      <c r="BB398">
        <v>-0.72321655966317655</v>
      </c>
      <c r="BC398">
        <v>3.3120377403855947</v>
      </c>
      <c r="BD398">
        <v>2.8928701335171767</v>
      </c>
      <c r="BE398">
        <v>-0.55264286106909322</v>
      </c>
      <c r="BF398" s="5">
        <v>0</v>
      </c>
      <c r="BG398">
        <v>3</v>
      </c>
      <c r="BH398" t="s">
        <v>57</v>
      </c>
      <c r="BI398">
        <f t="shared" ref="BI398:BI413" si="61">INDEX(AO398:BF415,1,BG398)</f>
        <v>7.4747981677464228</v>
      </c>
    </row>
    <row r="399" spans="1:61">
      <c r="A399" t="s">
        <v>58</v>
      </c>
      <c r="B399">
        <v>-2.1645034055292633</v>
      </c>
      <c r="C399">
        <v>-2.4070512719819277</v>
      </c>
      <c r="D399">
        <v>-0.26319240397233434</v>
      </c>
      <c r="E399">
        <v>-3.1162864540614033</v>
      </c>
      <c r="F399">
        <v>-0.40613846605344772</v>
      </c>
      <c r="H399">
        <v>-4.9630961056663043</v>
      </c>
      <c r="I399">
        <v>-2.3345225948670816</v>
      </c>
      <c r="J399">
        <v>2.0752440069132061</v>
      </c>
      <c r="K399">
        <v>5.5690985441700311</v>
      </c>
      <c r="L399">
        <v>0.44841377395161464</v>
      </c>
      <c r="O399" s="5">
        <v>-2.5779521087747712</v>
      </c>
      <c r="P399">
        <v>-1.1639196623082404</v>
      </c>
      <c r="Q399">
        <v>1.9438605140505909</v>
      </c>
      <c r="R399">
        <v>-1.7212588917196638</v>
      </c>
      <c r="S399" s="5">
        <v>1.4649094156077056</v>
      </c>
      <c r="U399" s="5">
        <v>-1.4322765039557981</v>
      </c>
      <c r="V399">
        <v>-8.6804636603381446E-2</v>
      </c>
      <c r="W399">
        <v>-1.0850579575422712</v>
      </c>
      <c r="X399">
        <v>-3.1162864540614033</v>
      </c>
      <c r="Y399">
        <v>-2.4218493612343499</v>
      </c>
      <c r="Z399">
        <v>-1.3107500127110638</v>
      </c>
      <c r="AA399">
        <v>-0.82464404773212596</v>
      </c>
      <c r="AB399">
        <v>-1.8923410779537209</v>
      </c>
      <c r="AC399">
        <v>-2.456571215875702</v>
      </c>
      <c r="AD399">
        <v>-3.0728841357597125</v>
      </c>
      <c r="AE399">
        <v>-1.7621341230486482</v>
      </c>
      <c r="AF399">
        <v>-0.920129147995846</v>
      </c>
      <c r="AG399">
        <v>-3.3593394365508722</v>
      </c>
      <c r="AH399">
        <v>-2.3263642609706299</v>
      </c>
      <c r="AI399">
        <v>-3.2725347999474907</v>
      </c>
      <c r="AJ399">
        <v>-2.1180331331225135</v>
      </c>
      <c r="AK399">
        <v>-1.5277616042195181</v>
      </c>
      <c r="AL399" s="5">
        <v>0</v>
      </c>
      <c r="AO399" s="5">
        <v>6.0775840218803436</v>
      </c>
      <c r="AP399">
        <v>-0.22454640248210778</v>
      </c>
      <c r="AQ399">
        <v>5.5796064935280887</v>
      </c>
      <c r="AR399" s="26">
        <v>12.638970805934855</v>
      </c>
      <c r="AS399">
        <v>10.176789383019408</v>
      </c>
      <c r="AT399">
        <v>5.3262391795092032</v>
      </c>
      <c r="AU399">
        <v>2.5724577372502013</v>
      </c>
      <c r="AV399">
        <v>6.2133325743026999</v>
      </c>
      <c r="AW399">
        <v>8.3304863111990581</v>
      </c>
      <c r="AX399">
        <v>11.164676256295186</v>
      </c>
      <c r="AY399">
        <v>6.3630620362756449</v>
      </c>
      <c r="AZ399">
        <v>2.1395060756151256</v>
      </c>
      <c r="BA399">
        <v>7.3452754172526307</v>
      </c>
      <c r="BB399">
        <v>3.7325757161812074</v>
      </c>
      <c r="BC399">
        <v>10.901043140911469</v>
      </c>
      <c r="BD399">
        <v>5.124993389482988</v>
      </c>
      <c r="BE399">
        <v>5.8483074947553968</v>
      </c>
      <c r="BF399" s="5">
        <v>0</v>
      </c>
      <c r="BG399">
        <v>4</v>
      </c>
      <c r="BH399" t="s">
        <v>58</v>
      </c>
      <c r="BI399">
        <f t="shared" si="61"/>
        <v>12.638970805934855</v>
      </c>
    </row>
    <row r="400" spans="1:61">
      <c r="A400" t="s">
        <v>59</v>
      </c>
      <c r="B400">
        <v>-1.6979496679416834</v>
      </c>
      <c r="C400">
        <v>-2.7509157394079171</v>
      </c>
      <c r="D400">
        <v>-4.2970188403646858E-2</v>
      </c>
      <c r="E400">
        <v>-2.4218493612343499</v>
      </c>
      <c r="F400">
        <v>-1.0153461651336189</v>
      </c>
      <c r="H400">
        <v>-1.4163096703069014</v>
      </c>
      <c r="I400">
        <v>-0.22702785271694204</v>
      </c>
      <c r="J400">
        <v>-0.30696068694381135</v>
      </c>
      <c r="K400">
        <v>0.44841377395161469</v>
      </c>
      <c r="L400">
        <v>2.0450397873559725</v>
      </c>
      <c r="O400" s="5">
        <v>-2.8249845211356579</v>
      </c>
      <c r="P400">
        <v>-3.0640979128084531</v>
      </c>
      <c r="Q400">
        <v>3.0983750520450459</v>
      </c>
      <c r="R400">
        <v>0.81717575121722752</v>
      </c>
      <c r="S400" s="5">
        <v>-0.11986673137725523</v>
      </c>
      <c r="U400" s="5">
        <v>-1.2184153981603427</v>
      </c>
      <c r="V400">
        <v>0</v>
      </c>
      <c r="W400">
        <v>-0.40613846605344772</v>
      </c>
      <c r="X400">
        <v>-0.40613846605344772</v>
      </c>
      <c r="Y400">
        <v>-1.0153461651336189</v>
      </c>
      <c r="Z400">
        <v>-0.20306923302672342</v>
      </c>
      <c r="AA400">
        <v>-1.4214846311870666</v>
      </c>
      <c r="AB400">
        <v>-1.2184153981603427</v>
      </c>
      <c r="AC400">
        <v>-1.8276230972405143</v>
      </c>
      <c r="AD400">
        <v>-0.20306923302672342</v>
      </c>
      <c r="AE400">
        <v>-1.0153461651336189</v>
      </c>
      <c r="AF400">
        <v>0.40613846605344772</v>
      </c>
      <c r="AG400">
        <v>-3.4521769614543052</v>
      </c>
      <c r="AH400">
        <v>-3.0460384954008575</v>
      </c>
      <c r="AI400">
        <v>-0.60920769908017114</v>
      </c>
      <c r="AJ400">
        <v>-1.6245538642137904</v>
      </c>
      <c r="AK400">
        <v>-0.40613846605344772</v>
      </c>
      <c r="AL400" s="5">
        <v>0</v>
      </c>
      <c r="AO400" s="5">
        <v>8.6328339530344955</v>
      </c>
      <c r="AP400">
        <v>0.51064729752529436</v>
      </c>
      <c r="AQ400">
        <v>4.1466935145397859</v>
      </c>
      <c r="AR400">
        <v>10.176789383019404</v>
      </c>
      <c r="AS400" s="14">
        <v>11.235248600232229</v>
      </c>
      <c r="AT400">
        <v>7.4471894109040546</v>
      </c>
      <c r="AU400">
        <v>4.5990128996543973</v>
      </c>
      <c r="AV400">
        <v>5.7376246079701341</v>
      </c>
      <c r="AW400">
        <v>8.4330449401066403</v>
      </c>
      <c r="AX400">
        <v>8.6594097232157434</v>
      </c>
      <c r="AY400">
        <v>6.5458786539100835</v>
      </c>
      <c r="AZ400">
        <v>-1.2977714396369346</v>
      </c>
      <c r="BA400">
        <v>7.2280133875003685</v>
      </c>
      <c r="BB400">
        <v>5.3912476083346954</v>
      </c>
      <c r="BC400">
        <v>7.0981325354614428</v>
      </c>
      <c r="BD400">
        <v>3.3222724163895121</v>
      </c>
      <c r="BE400">
        <v>6.7641938735434675</v>
      </c>
      <c r="BF400" s="5">
        <v>0</v>
      </c>
      <c r="BG400">
        <v>5</v>
      </c>
      <c r="BH400" t="s">
        <v>59</v>
      </c>
      <c r="BI400">
        <f t="shared" si="61"/>
        <v>11.235248600232229</v>
      </c>
    </row>
    <row r="401" spans="1:61">
      <c r="A401" t="s">
        <v>60</v>
      </c>
      <c r="B401">
        <v>-0.19503475915546353</v>
      </c>
      <c r="C401">
        <v>-2.7932375200141921</v>
      </c>
      <c r="D401">
        <v>-0.1987371213668645</v>
      </c>
      <c r="E401">
        <v>-1.3107500127110638</v>
      </c>
      <c r="F401">
        <v>-0.20306923302672342</v>
      </c>
      <c r="O401" s="5">
        <v>2.1973489050124426</v>
      </c>
      <c r="P401">
        <v>-3.774789656372795</v>
      </c>
      <c r="Q401">
        <v>-1.4783034103463065E-2</v>
      </c>
      <c r="R401">
        <v>-0.31433069184510626</v>
      </c>
      <c r="S401" s="5">
        <v>-3.1666206003318764E-2</v>
      </c>
      <c r="AO401" s="5">
        <v>5.9593260834163448</v>
      </c>
      <c r="AP401">
        <v>3.2653320725759931</v>
      </c>
      <c r="AQ401">
        <v>-2.409022442143268</v>
      </c>
      <c r="AR401">
        <v>5.3262391795091997</v>
      </c>
      <c r="AS401">
        <v>7.447189410904052</v>
      </c>
      <c r="AT401" s="14">
        <v>10.536702012012547</v>
      </c>
      <c r="AU401">
        <v>1.7920441252489265</v>
      </c>
      <c r="AV401">
        <v>3.821013618808677</v>
      </c>
      <c r="AW401">
        <v>3.2444670535860478</v>
      </c>
      <c r="AX401">
        <v>7.6353041778074733</v>
      </c>
      <c r="AY401">
        <v>4.7707006054447936</v>
      </c>
      <c r="AZ401">
        <v>-0.90065222080839413</v>
      </c>
      <c r="BA401">
        <v>2.8244923221379232</v>
      </c>
      <c r="BB401">
        <v>6.5991065386978356</v>
      </c>
      <c r="BC401">
        <v>5.5749025786687261</v>
      </c>
      <c r="BD401">
        <v>1.338035246489699</v>
      </c>
      <c r="BE401">
        <v>7.3296459789267905</v>
      </c>
      <c r="BF401" s="5">
        <v>0</v>
      </c>
      <c r="BG401">
        <v>6</v>
      </c>
      <c r="BH401" t="s">
        <v>60</v>
      </c>
      <c r="BI401">
        <f t="shared" si="61"/>
        <v>10.536702012012547</v>
      </c>
    </row>
    <row r="402" spans="1:61">
      <c r="A402" t="s">
        <v>153</v>
      </c>
      <c r="B402">
        <v>-0.91398642035599642</v>
      </c>
      <c r="C402">
        <v>-0.92578895076227941</v>
      </c>
      <c r="D402">
        <v>-0.1020541974586604</v>
      </c>
      <c r="E402">
        <v>-0.82464404773212596</v>
      </c>
      <c r="F402">
        <v>-1.4214846311870666</v>
      </c>
      <c r="H402" t="s">
        <v>397</v>
      </c>
      <c r="O402" s="5">
        <v>-1.6628771840681962</v>
      </c>
      <c r="P402">
        <v>-1.1422971109076154</v>
      </c>
      <c r="Q402">
        <v>2.166190275922335</v>
      </c>
      <c r="R402">
        <v>1.2557530517088624</v>
      </c>
      <c r="S402" s="5">
        <v>-1.7407800677054528</v>
      </c>
      <c r="AO402" s="5">
        <v>4.5515859118242208</v>
      </c>
      <c r="AP402">
        <v>-0.34012377367821911</v>
      </c>
      <c r="AQ402">
        <v>2.0300937169674902</v>
      </c>
      <c r="AR402">
        <v>2.5724577372501987</v>
      </c>
      <c r="AS402">
        <v>4.5990128996543937</v>
      </c>
      <c r="AT402">
        <v>1.7920441252489272</v>
      </c>
      <c r="AU402" s="14">
        <v>3.7952472315790029</v>
      </c>
      <c r="AV402">
        <v>1.6969234913200153</v>
      </c>
      <c r="AW402">
        <v>4.5203192537159138</v>
      </c>
      <c r="AX402">
        <v>1.2512831936336009</v>
      </c>
      <c r="AY402">
        <v>2.1821267189420479</v>
      </c>
      <c r="AZ402">
        <v>-1.9871779961571172</v>
      </c>
      <c r="BA402">
        <v>5.7004843000770116</v>
      </c>
      <c r="BB402">
        <v>3.2666633639024867</v>
      </c>
      <c r="BC402">
        <v>0.13690855231076982</v>
      </c>
      <c r="BD402">
        <v>1.1287842643863177</v>
      </c>
      <c r="BE402">
        <v>2.07691829816119</v>
      </c>
      <c r="BF402" s="5">
        <v>0</v>
      </c>
      <c r="BG402">
        <v>7</v>
      </c>
      <c r="BH402" t="s">
        <v>153</v>
      </c>
      <c r="BI402">
        <f t="shared" si="61"/>
        <v>3.7952472315790029</v>
      </c>
    </row>
    <row r="403" spans="1:61">
      <c r="A403" t="s">
        <v>62</v>
      </c>
      <c r="B403">
        <v>-2.462791860708208</v>
      </c>
      <c r="C403">
        <v>-2.269505485011531</v>
      </c>
      <c r="D403">
        <v>-2.1861083350355091</v>
      </c>
      <c r="E403">
        <v>-1.8923410779537209</v>
      </c>
      <c r="F403">
        <v>-1.2184153981603427</v>
      </c>
      <c r="O403" s="5">
        <v>-3.4929101782654941</v>
      </c>
      <c r="P403">
        <v>-2.0895166944449581</v>
      </c>
      <c r="Q403">
        <v>-0.32233239239715694</v>
      </c>
      <c r="R403">
        <v>1.8995881169012694</v>
      </c>
      <c r="S403" s="5">
        <v>1.334106430387779</v>
      </c>
      <c r="AO403" s="5">
        <v>4.3688859105428861</v>
      </c>
      <c r="AP403">
        <v>0.56773350078313833</v>
      </c>
      <c r="AQ403">
        <v>4.0031748750685301</v>
      </c>
      <c r="AR403">
        <v>6.2133325743026919</v>
      </c>
      <c r="AS403">
        <v>5.7376246079701314</v>
      </c>
      <c r="AT403">
        <v>3.8210136188086796</v>
      </c>
      <c r="AU403">
        <v>1.6969234913200149</v>
      </c>
      <c r="AV403" s="14">
        <v>8.8289694435802453</v>
      </c>
      <c r="AW403">
        <v>5.4687644227068741</v>
      </c>
      <c r="AX403">
        <v>4.3622060381348495</v>
      </c>
      <c r="AY403">
        <v>7.3943022730257004</v>
      </c>
      <c r="AZ403">
        <v>-1.3893285986658215</v>
      </c>
      <c r="BA403">
        <v>2.6378732742200475</v>
      </c>
      <c r="BB403">
        <v>8.6148706559888275</v>
      </c>
      <c r="BC403">
        <v>8.7799717076391524</v>
      </c>
      <c r="BD403">
        <v>6.9125420204914221</v>
      </c>
      <c r="BE403">
        <v>2.8076483074678871</v>
      </c>
      <c r="BF403" s="5">
        <v>0</v>
      </c>
      <c r="BG403">
        <v>8</v>
      </c>
      <c r="BH403" t="s">
        <v>62</v>
      </c>
      <c r="BI403">
        <f t="shared" si="61"/>
        <v>8.8289694435802453</v>
      </c>
    </row>
    <row r="404" spans="1:61">
      <c r="A404" t="s">
        <v>63</v>
      </c>
      <c r="B404">
        <v>-2.3327686879378984</v>
      </c>
      <c r="C404">
        <v>-1.9944139110707395</v>
      </c>
      <c r="D404">
        <v>-0.80031975901791386</v>
      </c>
      <c r="E404">
        <v>-2.456571215875702</v>
      </c>
      <c r="F404">
        <v>-1.8276230972405143</v>
      </c>
      <c r="O404" s="5">
        <v>-2.8511796309171493</v>
      </c>
      <c r="P404">
        <v>-1.0958520684003934</v>
      </c>
      <c r="Q404">
        <v>2.2517100554160465</v>
      </c>
      <c r="R404">
        <v>7.2482193542464768E-2</v>
      </c>
      <c r="S404" s="5">
        <v>-0.83674525806171518</v>
      </c>
      <c r="AO404" s="5">
        <v>6.4632995452641033</v>
      </c>
      <c r="AP404">
        <v>-0.58668118835402061</v>
      </c>
      <c r="AQ404">
        <v>4.952043652919345</v>
      </c>
      <c r="AR404">
        <v>8.3304863111990457</v>
      </c>
      <c r="AS404">
        <v>8.433044940106635</v>
      </c>
      <c r="AT404">
        <v>3.2444670535860483</v>
      </c>
      <c r="AU404">
        <v>4.520319253715912</v>
      </c>
      <c r="AV404">
        <v>5.4687644227068706</v>
      </c>
      <c r="AW404" s="14">
        <v>8.3858344172745785</v>
      </c>
      <c r="AX404">
        <v>6.251339129504589</v>
      </c>
      <c r="AY404">
        <v>5.4663439468533488</v>
      </c>
      <c r="AZ404">
        <v>-0.40130655695577799</v>
      </c>
      <c r="BA404">
        <v>9.4663577434087713</v>
      </c>
      <c r="BB404">
        <v>6.0817351716560806</v>
      </c>
      <c r="BC404">
        <v>6.3500905743475187</v>
      </c>
      <c r="BD404">
        <v>4.9177383035843212</v>
      </c>
      <c r="BE404">
        <v>4.041800663495752</v>
      </c>
      <c r="BF404" s="5">
        <v>0</v>
      </c>
      <c r="BG404">
        <v>9</v>
      </c>
      <c r="BH404" t="s">
        <v>63</v>
      </c>
      <c r="BI404">
        <f t="shared" si="61"/>
        <v>8.3858344172745785</v>
      </c>
    </row>
    <row r="405" spans="1:61">
      <c r="A405" t="s">
        <v>64</v>
      </c>
      <c r="B405">
        <v>-1.4226064785457349</v>
      </c>
      <c r="C405">
        <v>-2.5922090621343834</v>
      </c>
      <c r="D405">
        <v>-0.26319240397233434</v>
      </c>
      <c r="E405">
        <v>-3.0728841357597125</v>
      </c>
      <c r="F405">
        <v>-0.20306923302672342</v>
      </c>
      <c r="O405" s="5">
        <v>2.224893466760081</v>
      </c>
      <c r="P405">
        <v>-0.76346130942961898</v>
      </c>
      <c r="Q405">
        <v>-0.19083575997813754</v>
      </c>
      <c r="R405">
        <v>-4.6383387672883218</v>
      </c>
      <c r="S405" s="5">
        <v>0.89093645753751005</v>
      </c>
      <c r="AO405" s="5">
        <v>4.5454568444132741</v>
      </c>
      <c r="AP405">
        <v>1.5487964216922059</v>
      </c>
      <c r="AQ405">
        <v>1.1021771075071454</v>
      </c>
      <c r="AR405">
        <v>11.164676256295168</v>
      </c>
      <c r="AS405">
        <v>8.659409723215731</v>
      </c>
      <c r="AT405">
        <v>7.6353041778074733</v>
      </c>
      <c r="AU405">
        <v>1.2512831936335971</v>
      </c>
      <c r="AV405">
        <v>4.362206038134838</v>
      </c>
      <c r="AW405">
        <v>6.2513391295045837</v>
      </c>
      <c r="AX405" s="14">
        <v>12.936285818609861</v>
      </c>
      <c r="AY405">
        <v>4.8754128783302724</v>
      </c>
      <c r="AZ405">
        <v>4.2146280003295917</v>
      </c>
      <c r="BA405">
        <v>8.4164388681848106</v>
      </c>
      <c r="BB405">
        <v>5.0069138737512038</v>
      </c>
      <c r="BC405">
        <v>11.149704352829751</v>
      </c>
      <c r="BD405">
        <v>4.4077784233229886</v>
      </c>
      <c r="BE405">
        <v>7.174325119278369</v>
      </c>
      <c r="BF405" s="5">
        <v>0</v>
      </c>
      <c r="BG405">
        <v>10</v>
      </c>
      <c r="BH405" t="s">
        <v>64</v>
      </c>
      <c r="BI405">
        <f t="shared" si="61"/>
        <v>12.936285818609861</v>
      </c>
    </row>
    <row r="406" spans="1:61">
      <c r="A406" t="s">
        <v>65</v>
      </c>
      <c r="B406">
        <v>-1.9771170683014645</v>
      </c>
      <c r="C406">
        <v>-2.253634817284178</v>
      </c>
      <c r="D406">
        <v>-1.4932140470267119</v>
      </c>
      <c r="E406">
        <v>-1.7621341230486482</v>
      </c>
      <c r="F406">
        <v>-1.0153461651336189</v>
      </c>
      <c r="O406" s="5">
        <v>-2.9514538846800011</v>
      </c>
      <c r="P406">
        <v>-2.4005212908992259</v>
      </c>
      <c r="Q406">
        <v>0.45414275806256621</v>
      </c>
      <c r="R406">
        <v>1.7062061364542147</v>
      </c>
      <c r="S406" s="5">
        <v>0.90361738820710658</v>
      </c>
      <c r="AO406" s="5">
        <v>5.1089374913582972</v>
      </c>
      <c r="AP406">
        <v>0.70976806479736076</v>
      </c>
      <c r="AQ406">
        <v>3.3756333441028161</v>
      </c>
      <c r="AR406">
        <v>6.363062036275636</v>
      </c>
      <c r="AS406">
        <v>6.5458786539100808</v>
      </c>
      <c r="AT406">
        <v>4.7707006054447945</v>
      </c>
      <c r="AU406">
        <v>2.1821267189420479</v>
      </c>
      <c r="AV406">
        <v>7.3943022730256986</v>
      </c>
      <c r="AW406">
        <v>5.4663439468533506</v>
      </c>
      <c r="AX406">
        <v>4.8754128783302804</v>
      </c>
      <c r="AY406" s="14">
        <v>6.6430873629483589</v>
      </c>
      <c r="AZ406">
        <v>-1.519040691248996</v>
      </c>
      <c r="BA406">
        <v>3.0068164724989535</v>
      </c>
      <c r="BB406">
        <v>7.281737234108606</v>
      </c>
      <c r="BC406">
        <v>7.487587207839999</v>
      </c>
      <c r="BD406">
        <v>5.3028004778903526</v>
      </c>
      <c r="BE406">
        <v>3.6523633423928272</v>
      </c>
      <c r="BF406" s="5">
        <v>0</v>
      </c>
      <c r="BG406">
        <v>11</v>
      </c>
      <c r="BH406" t="s">
        <v>65</v>
      </c>
      <c r="BI406">
        <f t="shared" si="61"/>
        <v>6.6430873629483589</v>
      </c>
    </row>
    <row r="407" spans="1:61">
      <c r="A407" t="s">
        <v>66</v>
      </c>
      <c r="B407">
        <v>-9.9429485059648215E-2</v>
      </c>
      <c r="C407">
        <v>0.25393068363765359</v>
      </c>
      <c r="D407">
        <v>0</v>
      </c>
      <c r="E407">
        <v>-0.920129147995846</v>
      </c>
      <c r="F407">
        <v>0.40613846605344772</v>
      </c>
      <c r="O407" s="5">
        <v>3.5888979192196855</v>
      </c>
      <c r="P407">
        <v>2.5406686581258264</v>
      </c>
      <c r="Q407">
        <v>-1.9604722193538549</v>
      </c>
      <c r="R407">
        <v>-5.041500644636332</v>
      </c>
      <c r="S407" s="5">
        <v>0.50114434183773615</v>
      </c>
      <c r="AO407" s="5">
        <v>-2.9561866091155582</v>
      </c>
      <c r="AP407">
        <v>8.0674536995077428E-2</v>
      </c>
      <c r="AQ407">
        <v>-1.132706274658402</v>
      </c>
      <c r="AR407">
        <v>2.139506075615127</v>
      </c>
      <c r="AS407">
        <v>-1.2977714396369335</v>
      </c>
      <c r="AT407">
        <v>-0.9006522208083938</v>
      </c>
      <c r="AU407">
        <v>-1.9871779961571168</v>
      </c>
      <c r="AV407">
        <v>-1.389328598665823</v>
      </c>
      <c r="AW407">
        <v>-0.40130655695577799</v>
      </c>
      <c r="AX407">
        <v>4.2146280003295953</v>
      </c>
      <c r="AY407">
        <v>-1.5190406912489958</v>
      </c>
      <c r="AZ407" s="14">
        <v>5.1306771442500745</v>
      </c>
      <c r="BA407">
        <v>3.2672697851233243</v>
      </c>
      <c r="BB407">
        <v>-0.96905432872678299</v>
      </c>
      <c r="BC407">
        <v>3.5541317736404294</v>
      </c>
      <c r="BD407">
        <v>1.2078278782239129</v>
      </c>
      <c r="BE407">
        <v>0.24211176154232505</v>
      </c>
      <c r="BF407" s="5">
        <v>0</v>
      </c>
      <c r="BG407">
        <v>12</v>
      </c>
      <c r="BH407" t="s">
        <v>66</v>
      </c>
      <c r="BI407">
        <f t="shared" si="61"/>
        <v>5.1306771442500745</v>
      </c>
    </row>
    <row r="408" spans="1:61">
      <c r="A408" t="s">
        <v>94</v>
      </c>
      <c r="B408">
        <v>-2.6157602992615123</v>
      </c>
      <c r="C408">
        <v>-1.9573823530402485</v>
      </c>
      <c r="D408">
        <v>-1.235392916604833</v>
      </c>
      <c r="E408">
        <v>-3.3593394365508722</v>
      </c>
      <c r="F408">
        <v>-3.4521769614543052</v>
      </c>
      <c r="O408" s="5">
        <v>3.231638913464205</v>
      </c>
      <c r="P408">
        <v>1.5000558412162512</v>
      </c>
      <c r="Q408">
        <v>0.40636224913136032</v>
      </c>
      <c r="R408">
        <v>-5.2684147268822885</v>
      </c>
      <c r="S408" s="5">
        <v>-4.0378893359637118</v>
      </c>
      <c r="AO408" s="5">
        <v>5.3217574553869396</v>
      </c>
      <c r="AP408">
        <v>5.69073332247646E-2</v>
      </c>
      <c r="AQ408">
        <v>1.335794632324856</v>
      </c>
      <c r="AR408">
        <v>7.345275417252612</v>
      </c>
      <c r="AS408">
        <v>7.2280133875003596</v>
      </c>
      <c r="AT408">
        <v>2.824492322137921</v>
      </c>
      <c r="AU408">
        <v>5.7004843000770098</v>
      </c>
      <c r="AV408">
        <v>2.6378732742200421</v>
      </c>
      <c r="AW408">
        <v>9.4663577434087713</v>
      </c>
      <c r="AX408">
        <v>8.4164388681848141</v>
      </c>
      <c r="AY408">
        <v>3.0068164724989508</v>
      </c>
      <c r="AZ408">
        <v>3.2672697851233221</v>
      </c>
      <c r="BA408" s="14">
        <v>19.746509250924607</v>
      </c>
      <c r="BB408">
        <v>9.7225762110912335</v>
      </c>
      <c r="BC408">
        <v>6.0469151241550261</v>
      </c>
      <c r="BD408">
        <v>6.0483733192778448</v>
      </c>
      <c r="BE408">
        <v>4.8214619573110156</v>
      </c>
      <c r="BF408" s="5">
        <v>0</v>
      </c>
      <c r="BG408">
        <v>13</v>
      </c>
      <c r="BH408" t="s">
        <v>94</v>
      </c>
      <c r="BI408">
        <f t="shared" si="61"/>
        <v>19.746509250924607</v>
      </c>
    </row>
    <row r="409" spans="1:61">
      <c r="A409" t="s">
        <v>96</v>
      </c>
      <c r="B409">
        <v>-2.7304866281764912</v>
      </c>
      <c r="C409">
        <v>-3.1053606519854755</v>
      </c>
      <c r="D409">
        <v>-3.3248183277321384</v>
      </c>
      <c r="E409">
        <v>-2.3263642609706299</v>
      </c>
      <c r="F409">
        <v>-3.0460384954008575</v>
      </c>
      <c r="O409" s="5">
        <v>1.7067869449706716</v>
      </c>
      <c r="P409">
        <v>-1.9842556723096521</v>
      </c>
      <c r="Q409">
        <v>-2.5036776585890417</v>
      </c>
      <c r="R409">
        <v>-0.42024458685870347</v>
      </c>
      <c r="S409" s="5">
        <v>-1.6796372000546489</v>
      </c>
      <c r="AO409" s="5">
        <v>5.1162440848840296</v>
      </c>
      <c r="AP409">
        <v>2.6109668109263047</v>
      </c>
      <c r="AQ409">
        <v>-0.72321655966318177</v>
      </c>
      <c r="AR409">
        <v>3.732575716181183</v>
      </c>
      <c r="AS409">
        <v>5.3912476083346812</v>
      </c>
      <c r="AT409">
        <v>6.599106538697832</v>
      </c>
      <c r="AU409">
        <v>3.2666633639024818</v>
      </c>
      <c r="AV409">
        <v>8.6148706559888151</v>
      </c>
      <c r="AW409">
        <v>6.0817351716560726</v>
      </c>
      <c r="AX409">
        <v>5.0069138737512038</v>
      </c>
      <c r="AY409">
        <v>7.2817372341085944</v>
      </c>
      <c r="AZ409">
        <v>-0.96905432872678388</v>
      </c>
      <c r="BA409">
        <v>9.7225762110912228</v>
      </c>
      <c r="BB409" s="14">
        <v>15.919625481299317</v>
      </c>
      <c r="BC409">
        <v>8.4026337999134348</v>
      </c>
      <c r="BD409">
        <v>8.4767225982378527</v>
      </c>
      <c r="BE409">
        <v>4.6288459529926769</v>
      </c>
      <c r="BF409" s="5">
        <v>0</v>
      </c>
      <c r="BG409">
        <v>14</v>
      </c>
      <c r="BH409" t="s">
        <v>96</v>
      </c>
      <c r="BI409">
        <f t="shared" si="61"/>
        <v>15.919625481299317</v>
      </c>
    </row>
    <row r="410" spans="1:61">
      <c r="A410" t="s">
        <v>98</v>
      </c>
      <c r="B410">
        <v>-2.688420307574332</v>
      </c>
      <c r="C410">
        <v>-2.7562059619837012</v>
      </c>
      <c r="D410">
        <v>-2.0464552227236585</v>
      </c>
      <c r="E410">
        <v>-3.2725347999474907</v>
      </c>
      <c r="F410">
        <v>-0.60920769908017114</v>
      </c>
      <c r="O410" s="5">
        <v>-0.29047646668856419</v>
      </c>
      <c r="P410">
        <v>-0.62713140625416308</v>
      </c>
      <c r="Q410">
        <v>-1.777731296128974</v>
      </c>
      <c r="R410">
        <v>-2.9678263966970708</v>
      </c>
      <c r="S410" s="5">
        <v>2.3482488382137974</v>
      </c>
      <c r="AO410" s="5">
        <v>3.266807083655332</v>
      </c>
      <c r="AP410">
        <v>1.1595893190353561</v>
      </c>
      <c r="AQ410">
        <v>3.3120377403855876</v>
      </c>
      <c r="AR410">
        <v>10.901043140911446</v>
      </c>
      <c r="AS410">
        <v>7.0981325354614295</v>
      </c>
      <c r="AT410">
        <v>5.5749025786687287</v>
      </c>
      <c r="AU410">
        <v>0.13690855231076471</v>
      </c>
      <c r="AV410">
        <v>8.7799717076391364</v>
      </c>
      <c r="AW410">
        <v>6.3500905743475071</v>
      </c>
      <c r="AX410">
        <v>11.149704352829755</v>
      </c>
      <c r="AY410">
        <v>7.4875872078399883</v>
      </c>
      <c r="AZ410">
        <v>3.5541317736404268</v>
      </c>
      <c r="BA410">
        <v>6.0469151241550154</v>
      </c>
      <c r="BB410">
        <v>8.4026337999134384</v>
      </c>
      <c r="BC410" s="14">
        <v>14.429217540143378</v>
      </c>
      <c r="BD410">
        <v>8.4705721782559866</v>
      </c>
      <c r="BE410">
        <v>5.0596684556831679</v>
      </c>
      <c r="BF410" s="5">
        <v>0</v>
      </c>
      <c r="BG410">
        <v>15</v>
      </c>
      <c r="BH410" t="s">
        <v>98</v>
      </c>
      <c r="BI410">
        <f t="shared" si="61"/>
        <v>14.429217540143378</v>
      </c>
    </row>
    <row r="411" spans="1:61">
      <c r="A411" t="s">
        <v>100</v>
      </c>
      <c r="B411">
        <v>-2.5507487128763575</v>
      </c>
      <c r="C411">
        <v>-1.6399689984931811</v>
      </c>
      <c r="D411">
        <v>-2.3794741828519181</v>
      </c>
      <c r="E411">
        <v>-2.1180331331225135</v>
      </c>
      <c r="F411">
        <v>-1.6245538642137904</v>
      </c>
      <c r="O411" s="5">
        <v>-0.99931593810787334</v>
      </c>
      <c r="P411">
        <v>0.12739149998150523</v>
      </c>
      <c r="Q411">
        <v>-1.572604687782964</v>
      </c>
      <c r="R411">
        <v>-0.97384141971054827</v>
      </c>
      <c r="S411" s="5">
        <v>0.44334121895509426</v>
      </c>
      <c r="AO411" s="5">
        <v>1.9414928131359273</v>
      </c>
      <c r="AP411">
        <v>0.21355035319655333</v>
      </c>
      <c r="AQ411">
        <v>2.8928701335171767</v>
      </c>
      <c r="AR411">
        <v>5.1249933894829756</v>
      </c>
      <c r="AS411">
        <v>3.3222724163895063</v>
      </c>
      <c r="AT411">
        <v>1.3380352464896983</v>
      </c>
      <c r="AU411">
        <v>1.1287842643863166</v>
      </c>
      <c r="AV411">
        <v>6.912542020491415</v>
      </c>
      <c r="AW411">
        <v>4.9177383035843221</v>
      </c>
      <c r="AX411">
        <v>4.4077784233229957</v>
      </c>
      <c r="AY411">
        <v>5.3028004778903464</v>
      </c>
      <c r="AZ411">
        <v>1.2078278782239145</v>
      </c>
      <c r="BA411">
        <v>6.0483733192778422</v>
      </c>
      <c r="BB411">
        <v>8.476722598237858</v>
      </c>
      <c r="BC411">
        <v>8.4705721782559937</v>
      </c>
      <c r="BD411" s="14">
        <v>7.4244546895909975</v>
      </c>
      <c r="BE411">
        <v>1.5617263618193695</v>
      </c>
      <c r="BF411" s="5">
        <v>0</v>
      </c>
      <c r="BG411">
        <v>16</v>
      </c>
      <c r="BH411" t="s">
        <v>100</v>
      </c>
      <c r="BI411">
        <f t="shared" si="61"/>
        <v>7.4244546895909975</v>
      </c>
    </row>
    <row r="412" spans="1:61">
      <c r="A412" t="s">
        <v>102</v>
      </c>
      <c r="B412">
        <v>-0.52391690204506869</v>
      </c>
      <c r="C412">
        <v>-2.1160890303137823</v>
      </c>
      <c r="D412">
        <v>0</v>
      </c>
      <c r="E412">
        <v>-1.5277616042195181</v>
      </c>
      <c r="F412">
        <v>-0.40613846605344772</v>
      </c>
      <c r="O412" s="5">
        <v>1.3851747947817996</v>
      </c>
      <c r="P412">
        <v>-2.202531640206026</v>
      </c>
      <c r="Q412">
        <v>0.60068672815444746</v>
      </c>
      <c r="R412">
        <v>-1.1500654179572034</v>
      </c>
      <c r="S412" s="5">
        <v>-0.29319894538779234</v>
      </c>
      <c r="AO412" s="5">
        <v>5.0104905223444192</v>
      </c>
      <c r="AP412">
        <v>1.8344011029493963</v>
      </c>
      <c r="AQ412">
        <v>-0.55264286106909344</v>
      </c>
      <c r="AR412">
        <v>5.8483074947553924</v>
      </c>
      <c r="AS412">
        <v>6.7641938735434639</v>
      </c>
      <c r="AT412">
        <v>7.3296459789267905</v>
      </c>
      <c r="AU412">
        <v>2.0769182981611896</v>
      </c>
      <c r="AV412">
        <v>2.8076483074678849</v>
      </c>
      <c r="AW412">
        <v>4.041800663495752</v>
      </c>
      <c r="AX412">
        <v>7.1743251192783726</v>
      </c>
      <c r="AY412">
        <v>3.6523633423928268</v>
      </c>
      <c r="AZ412">
        <v>0.24211176154232475</v>
      </c>
      <c r="BA412">
        <v>4.8214619573110191</v>
      </c>
      <c r="BB412">
        <v>4.6288459529926822</v>
      </c>
      <c r="BC412">
        <v>5.0596684556831688</v>
      </c>
      <c r="BD412">
        <v>1.5617263618193702</v>
      </c>
      <c r="BE412" s="14">
        <v>5.8111417133099739</v>
      </c>
      <c r="BF412" s="5">
        <v>0</v>
      </c>
      <c r="BG412">
        <v>17</v>
      </c>
      <c r="BH412" t="s">
        <v>102</v>
      </c>
      <c r="BI412">
        <f t="shared" si="61"/>
        <v>5.8111417133099739</v>
      </c>
    </row>
    <row r="413" spans="1:61">
      <c r="A413" t="s">
        <v>151</v>
      </c>
      <c r="B413">
        <v>0</v>
      </c>
      <c r="C413">
        <v>0</v>
      </c>
      <c r="D413">
        <v>0</v>
      </c>
      <c r="E413">
        <v>0</v>
      </c>
      <c r="F413">
        <v>0</v>
      </c>
      <c r="H413" s="5"/>
      <c r="I413" s="5"/>
      <c r="J413" s="5"/>
      <c r="K413" s="5"/>
      <c r="L413" s="5"/>
      <c r="M413" s="5"/>
      <c r="N413" s="5"/>
      <c r="O413" s="5">
        <v>0</v>
      </c>
      <c r="P413" s="5">
        <v>0</v>
      </c>
      <c r="Q413" s="5">
        <v>0</v>
      </c>
      <c r="R413" s="5">
        <v>0</v>
      </c>
      <c r="S413" s="5">
        <v>0</v>
      </c>
      <c r="AO413" s="5">
        <v>0</v>
      </c>
      <c r="AP413" s="5">
        <v>0</v>
      </c>
      <c r="AQ413" s="5">
        <v>0</v>
      </c>
      <c r="AR413" s="5">
        <v>0</v>
      </c>
      <c r="AS413" s="5">
        <v>0</v>
      </c>
      <c r="AT413" s="5">
        <v>0</v>
      </c>
      <c r="AU413" s="5">
        <v>0</v>
      </c>
      <c r="AV413" s="5">
        <v>0</v>
      </c>
      <c r="AW413" s="5">
        <v>0</v>
      </c>
      <c r="AX413" s="5">
        <v>0</v>
      </c>
      <c r="AY413" s="5">
        <v>0</v>
      </c>
      <c r="AZ413" s="5">
        <v>0</v>
      </c>
      <c r="BA413" s="5">
        <v>0</v>
      </c>
      <c r="BB413" s="5">
        <v>0</v>
      </c>
      <c r="BC413" s="5">
        <v>0</v>
      </c>
      <c r="BD413" s="5">
        <v>0</v>
      </c>
      <c r="BE413" s="5">
        <v>0</v>
      </c>
      <c r="BF413" s="14">
        <v>0</v>
      </c>
      <c r="BG413">
        <v>18</v>
      </c>
      <c r="BH413" t="s">
        <v>151</v>
      </c>
      <c r="BI413">
        <f t="shared" si="61"/>
        <v>0</v>
      </c>
    </row>
    <row r="415" spans="1:61">
      <c r="B415" s="16" t="s">
        <v>445</v>
      </c>
    </row>
    <row r="416" spans="1:61">
      <c r="C416" t="s">
        <v>80</v>
      </c>
      <c r="D416" t="s">
        <v>82</v>
      </c>
      <c r="E416" t="s">
        <v>57</v>
      </c>
      <c r="F416" t="s">
        <v>58</v>
      </c>
      <c r="G416" t="s">
        <v>59</v>
      </c>
      <c r="H416" t="s">
        <v>60</v>
      </c>
      <c r="I416" t="s">
        <v>153</v>
      </c>
      <c r="J416" t="s">
        <v>62</v>
      </c>
      <c r="K416" t="s">
        <v>63</v>
      </c>
      <c r="L416" t="s">
        <v>64</v>
      </c>
      <c r="M416" t="s">
        <v>65</v>
      </c>
      <c r="N416" t="s">
        <v>415</v>
      </c>
      <c r="O416" t="s">
        <v>94</v>
      </c>
      <c r="P416" t="s">
        <v>96</v>
      </c>
      <c r="Q416" t="s">
        <v>98</v>
      </c>
      <c r="R416" t="s">
        <v>100</v>
      </c>
      <c r="S416" t="s">
        <v>102</v>
      </c>
      <c r="T416" t="s">
        <v>151</v>
      </c>
      <c r="U416" s="33" t="s">
        <v>446</v>
      </c>
      <c r="W416" t="s">
        <v>80</v>
      </c>
      <c r="X416" t="s">
        <v>82</v>
      </c>
      <c r="Y416" t="s">
        <v>57</v>
      </c>
      <c r="Z416" t="s">
        <v>58</v>
      </c>
      <c r="AA416" t="s">
        <v>59</v>
      </c>
      <c r="AB416" t="s">
        <v>60</v>
      </c>
      <c r="AC416" t="s">
        <v>153</v>
      </c>
      <c r="AD416" t="s">
        <v>62</v>
      </c>
      <c r="AE416" t="s">
        <v>63</v>
      </c>
      <c r="AF416" t="s">
        <v>64</v>
      </c>
      <c r="AG416" t="s">
        <v>65</v>
      </c>
      <c r="AH416" t="s">
        <v>415</v>
      </c>
      <c r="AI416" t="s">
        <v>94</v>
      </c>
      <c r="AJ416" t="s">
        <v>96</v>
      </c>
      <c r="AK416" t="s">
        <v>98</v>
      </c>
      <c r="AL416" s="5" t="s">
        <v>100</v>
      </c>
      <c r="AM416" t="s">
        <v>102</v>
      </c>
      <c r="AN416" t="s">
        <v>151</v>
      </c>
    </row>
    <row r="417" spans="2:40">
      <c r="B417" t="s">
        <v>80</v>
      </c>
      <c r="C417">
        <v>0</v>
      </c>
      <c r="D417">
        <v>8.1922538252054746</v>
      </c>
      <c r="E417">
        <v>9.4493191136921872</v>
      </c>
      <c r="F417">
        <v>8.1008805578368772</v>
      </c>
      <c r="G417">
        <v>1.5866584898259446</v>
      </c>
      <c r="H417">
        <v>6.2351276408425642</v>
      </c>
      <c r="I417">
        <v>2.3091532035932665</v>
      </c>
      <c r="J417">
        <v>7.7082754181571751</v>
      </c>
      <c r="K417">
        <v>3.0763131224090761</v>
      </c>
      <c r="L417">
        <v>11.462449925446016</v>
      </c>
      <c r="M417">
        <v>4.0422901758944718</v>
      </c>
      <c r="N417">
        <v>18.660128158143898</v>
      </c>
      <c r="O417">
        <v>16.720072135813435</v>
      </c>
      <c r="P417">
        <v>13.30421510719396</v>
      </c>
      <c r="Q417">
        <v>15.512681168495419</v>
      </c>
      <c r="R417">
        <v>11.15854685898185</v>
      </c>
      <c r="S417">
        <v>3.4072384642838407</v>
      </c>
      <c r="T417">
        <v>7.6170777956627012</v>
      </c>
      <c r="V417" t="s">
        <v>80</v>
      </c>
      <c r="W417">
        <f>+C417^0.5</f>
        <v>0</v>
      </c>
      <c r="X417">
        <f t="shared" ref="X417:X434" si="62">+D417^0.5</f>
        <v>2.8622113522948429</v>
      </c>
      <c r="Y417">
        <f t="shared" ref="Y417:Y434" si="63">+E417^0.5</f>
        <v>3.0739744816267081</v>
      </c>
      <c r="Z417">
        <f t="shared" ref="Z417:Z434" si="64">+F417^0.5</f>
        <v>2.8462045881905391</v>
      </c>
      <c r="AA417">
        <f t="shared" ref="AA417:AA434" si="65">+G417^0.5</f>
        <v>1.2596263294429602</v>
      </c>
      <c r="AB417">
        <f t="shared" ref="AB417:AB434" si="66">+H417^0.5</f>
        <v>2.4970237565635141</v>
      </c>
      <c r="AC417">
        <f t="shared" ref="AC417:AC434" si="67">+I417^0.5</f>
        <v>1.5195898142568824</v>
      </c>
      <c r="AD417">
        <f t="shared" ref="AD417:AD434" si="68">+J417^0.5</f>
        <v>2.7763781115253692</v>
      </c>
      <c r="AE417">
        <f t="shared" ref="AE417:AE434" si="69">+K417^0.5</f>
        <v>1.7539421662099</v>
      </c>
      <c r="AF417">
        <f t="shared" ref="AF417:AF434" si="70">+L417^0.5</f>
        <v>3.3856240082806028</v>
      </c>
      <c r="AG417">
        <f t="shared" ref="AG417:AG434" si="71">+M417^0.5</f>
        <v>2.01054474605627</v>
      </c>
      <c r="AH417">
        <f t="shared" ref="AH417:AH434" si="72">+N417^0.5</f>
        <v>4.3197370473379397</v>
      </c>
      <c r="AI417">
        <f t="shared" ref="AI417:AI434" si="73">+O417^0.5</f>
        <v>4.0890184807375762</v>
      </c>
      <c r="AJ417">
        <f t="shared" ref="AJ417:AJ434" si="74">+P417^0.5</f>
        <v>3.6474943601318919</v>
      </c>
      <c r="AK417">
        <f t="shared" ref="AK417:AK434" si="75">+Q417^0.5</f>
        <v>3.9386141177443901</v>
      </c>
      <c r="AL417">
        <f t="shared" ref="AL417:AL434" si="76">+R417^0.5</f>
        <v>3.3404411174247408</v>
      </c>
      <c r="AM417">
        <f t="shared" ref="AM417:AM434" si="77">+S417^0.5</f>
        <v>1.8458706520999353</v>
      </c>
      <c r="AN417">
        <f t="shared" ref="AN417:AN434" si="78">+T417^0.5</f>
        <v>2.7599053961436253</v>
      </c>
    </row>
    <row r="418" spans="2:40">
      <c r="B418" t="s">
        <v>82</v>
      </c>
      <c r="C418">
        <v>8.1922538252054746</v>
      </c>
      <c r="D418">
        <v>0</v>
      </c>
      <c r="E418">
        <v>14.234854239652428</v>
      </c>
      <c r="F418">
        <v>14.702131708230954</v>
      </c>
      <c r="G418">
        <v>11.828022102513527</v>
      </c>
      <c r="H418">
        <v>5.6201059641924598</v>
      </c>
      <c r="I418">
        <v>6.0895628762673386</v>
      </c>
      <c r="J418">
        <v>9.3075705393458641</v>
      </c>
      <c r="K418">
        <v>11.173264891314517</v>
      </c>
      <c r="L418">
        <v>11.452761072557347</v>
      </c>
      <c r="M418">
        <v>6.8376193306855297</v>
      </c>
      <c r="N418">
        <v>6.5833961675918147</v>
      </c>
      <c r="O418">
        <v>21.246762681806974</v>
      </c>
      <c r="P418">
        <v>12.311759956778598</v>
      </c>
      <c r="Q418">
        <v>13.724106999404579</v>
      </c>
      <c r="R418">
        <v>8.6114220805297848</v>
      </c>
      <c r="S418">
        <v>3.7564076047430759</v>
      </c>
      <c r="T418">
        <v>1.6140680973318955</v>
      </c>
      <c r="V418" t="s">
        <v>82</v>
      </c>
      <c r="W418">
        <f t="shared" ref="W418:W434" si="79">+C418^0.5</f>
        <v>2.8622113522948429</v>
      </c>
      <c r="X418">
        <f t="shared" si="62"/>
        <v>0</v>
      </c>
      <c r="Y418">
        <f t="shared" si="63"/>
        <v>3.7729105793342663</v>
      </c>
      <c r="Z418">
        <f t="shared" si="64"/>
        <v>3.8343358888119017</v>
      </c>
      <c r="AA418">
        <f t="shared" si="65"/>
        <v>3.439189163525834</v>
      </c>
      <c r="AB418">
        <f t="shared" si="66"/>
        <v>2.3706762672689958</v>
      </c>
      <c r="AC418">
        <f t="shared" si="67"/>
        <v>2.4677039685236433</v>
      </c>
      <c r="AD418">
        <f t="shared" si="68"/>
        <v>3.0508311227181788</v>
      </c>
      <c r="AE418">
        <f t="shared" si="69"/>
        <v>3.3426433987660897</v>
      </c>
      <c r="AF418">
        <f t="shared" si="70"/>
        <v>3.3841928243759023</v>
      </c>
      <c r="AG418">
        <f t="shared" si="71"/>
        <v>2.614884190683314</v>
      </c>
      <c r="AH418">
        <f t="shared" si="72"/>
        <v>2.565812964265286</v>
      </c>
      <c r="AI418">
        <f t="shared" si="73"/>
        <v>4.6094210788131491</v>
      </c>
      <c r="AJ418">
        <f t="shared" si="74"/>
        <v>3.5088117585271794</v>
      </c>
      <c r="AK418">
        <f t="shared" si="75"/>
        <v>3.7046061868172413</v>
      </c>
      <c r="AL418">
        <f t="shared" si="76"/>
        <v>2.9345224620932422</v>
      </c>
      <c r="AM418">
        <f t="shared" si="77"/>
        <v>1.9381454034058114</v>
      </c>
      <c r="AN418">
        <f t="shared" si="78"/>
        <v>1.2704597976055345</v>
      </c>
    </row>
    <row r="419" spans="2:40">
      <c r="B419" t="s">
        <v>57</v>
      </c>
      <c r="C419">
        <v>9.4493191136921872</v>
      </c>
      <c r="D419">
        <v>14.234854239652428</v>
      </c>
      <c r="E419">
        <v>0</v>
      </c>
      <c r="F419">
        <v>8.9545559866251097</v>
      </c>
      <c r="G419">
        <v>10.416659738899085</v>
      </c>
      <c r="H419">
        <v>22.829545064045512</v>
      </c>
      <c r="I419">
        <v>7.2098579653904515</v>
      </c>
      <c r="J419">
        <v>8.2974178611896061</v>
      </c>
      <c r="K419">
        <v>5.9565452791823148</v>
      </c>
      <c r="L419">
        <v>18.206729771341994</v>
      </c>
      <c r="M419">
        <v>7.3666188424891539</v>
      </c>
      <c r="N419">
        <v>14.870887861313301</v>
      </c>
      <c r="O419">
        <v>24.549718154021321</v>
      </c>
      <c r="P419">
        <v>24.840856768372106</v>
      </c>
      <c r="Q419">
        <v>15.279940227118624</v>
      </c>
      <c r="R419">
        <v>9.1135125903030758</v>
      </c>
      <c r="S419">
        <v>14.391225603194586</v>
      </c>
      <c r="T419">
        <v>7.4747981677464228</v>
      </c>
      <c r="V419" t="s">
        <v>57</v>
      </c>
      <c r="W419">
        <f t="shared" si="79"/>
        <v>3.0739744816267081</v>
      </c>
      <c r="X419">
        <f t="shared" si="62"/>
        <v>3.7729105793342663</v>
      </c>
      <c r="Y419">
        <f t="shared" si="63"/>
        <v>0</v>
      </c>
      <c r="Z419">
        <f t="shared" si="64"/>
        <v>2.9924164126379722</v>
      </c>
      <c r="AA419">
        <f t="shared" si="65"/>
        <v>3.2274850485941968</v>
      </c>
      <c r="AB419">
        <f t="shared" si="66"/>
        <v>4.7780273193071547</v>
      </c>
      <c r="AC419">
        <f t="shared" si="67"/>
        <v>2.6851178680628625</v>
      </c>
      <c r="AD419">
        <f t="shared" si="68"/>
        <v>2.880523886585495</v>
      </c>
      <c r="AE419">
        <f t="shared" si="69"/>
        <v>2.4406034661907525</v>
      </c>
      <c r="AF419">
        <f t="shared" si="70"/>
        <v>4.2669344700079463</v>
      </c>
      <c r="AG419">
        <f t="shared" si="71"/>
        <v>2.7141515879716729</v>
      </c>
      <c r="AH419">
        <f t="shared" si="72"/>
        <v>3.856279017565158</v>
      </c>
      <c r="AI419">
        <f t="shared" si="73"/>
        <v>4.9547672149175002</v>
      </c>
      <c r="AJ419">
        <f t="shared" si="74"/>
        <v>4.9840602693358464</v>
      </c>
      <c r="AK419">
        <f t="shared" si="75"/>
        <v>3.9089564115142834</v>
      </c>
      <c r="AL419">
        <f t="shared" si="76"/>
        <v>3.0188594850213013</v>
      </c>
      <c r="AM419">
        <f t="shared" si="77"/>
        <v>3.7935768877399316</v>
      </c>
      <c r="AN419">
        <f t="shared" si="78"/>
        <v>2.7340077117203645</v>
      </c>
    </row>
    <row r="420" spans="2:40">
      <c r="B420" t="s">
        <v>58</v>
      </c>
      <c r="C420">
        <v>8.100880557836879</v>
      </c>
      <c r="D420">
        <v>14.702131708230958</v>
      </c>
      <c r="E420">
        <v>8.9545559866251097</v>
      </c>
      <c r="F420">
        <v>0</v>
      </c>
      <c r="G420">
        <v>3.5206406401282742</v>
      </c>
      <c r="H420">
        <v>12.523194458928991</v>
      </c>
      <c r="I420">
        <v>11.28930256301345</v>
      </c>
      <c r="J420">
        <v>9.041275100909715</v>
      </c>
      <c r="K420">
        <v>4.3638326008113353</v>
      </c>
      <c r="L420">
        <v>3.2459041119543572</v>
      </c>
      <c r="M420">
        <v>6.5559340963319368</v>
      </c>
      <c r="N420">
        <v>13.490635798954674</v>
      </c>
      <c r="O420">
        <v>17.694929222354222</v>
      </c>
      <c r="P420">
        <v>21.093444854871784</v>
      </c>
      <c r="Q420">
        <v>5.2661020642553211</v>
      </c>
      <c r="R420">
        <v>9.8134387165598955</v>
      </c>
      <c r="S420">
        <v>6.7534975297340258</v>
      </c>
      <c r="T420">
        <v>12.638970805934855</v>
      </c>
      <c r="V420" t="s">
        <v>58</v>
      </c>
      <c r="W420">
        <f t="shared" si="79"/>
        <v>2.8462045881905396</v>
      </c>
      <c r="X420">
        <f t="shared" si="62"/>
        <v>3.8343358888119021</v>
      </c>
      <c r="Y420">
        <f t="shared" si="63"/>
        <v>2.9924164126379722</v>
      </c>
      <c r="Z420">
        <f t="shared" si="64"/>
        <v>0</v>
      </c>
      <c r="AA420">
        <f t="shared" si="65"/>
        <v>1.8763370273296518</v>
      </c>
      <c r="AB420">
        <f t="shared" si="66"/>
        <v>3.5388125775362829</v>
      </c>
      <c r="AC420">
        <f t="shared" si="67"/>
        <v>3.3599557382521352</v>
      </c>
      <c r="AD420">
        <f t="shared" si="68"/>
        <v>3.0068713143248607</v>
      </c>
      <c r="AE420">
        <f t="shared" si="69"/>
        <v>2.0889788416380228</v>
      </c>
      <c r="AF420">
        <f t="shared" si="70"/>
        <v>1.8016392846389526</v>
      </c>
      <c r="AG420">
        <f t="shared" si="71"/>
        <v>2.5604558376062525</v>
      </c>
      <c r="AH420">
        <f t="shared" si="72"/>
        <v>3.6729600867630832</v>
      </c>
      <c r="AI420">
        <f t="shared" si="73"/>
        <v>4.2065341104470102</v>
      </c>
      <c r="AJ420">
        <f t="shared" si="74"/>
        <v>4.5927600476044672</v>
      </c>
      <c r="AK420">
        <f t="shared" si="75"/>
        <v>2.294798915865031</v>
      </c>
      <c r="AL420">
        <f t="shared" si="76"/>
        <v>3.1326408534270085</v>
      </c>
      <c r="AM420">
        <f t="shared" si="77"/>
        <v>2.5987492240949348</v>
      </c>
      <c r="AN420">
        <f t="shared" si="78"/>
        <v>3.5551330222559683</v>
      </c>
    </row>
    <row r="421" spans="2:40">
      <c r="B421" t="s">
        <v>59</v>
      </c>
      <c r="C421" s="5">
        <v>1.5866584898259439</v>
      </c>
      <c r="D421">
        <v>11.828022102513527</v>
      </c>
      <c r="E421">
        <v>10.416659738899085</v>
      </c>
      <c r="F421">
        <v>3.5206406401282742</v>
      </c>
      <c r="G421">
        <v>0</v>
      </c>
      <c r="H421">
        <v>6.8775717904366616</v>
      </c>
      <c r="I421">
        <v>5.8324700325024361</v>
      </c>
      <c r="J421">
        <v>8.5889688278722041</v>
      </c>
      <c r="K421">
        <v>2.7549931372935283</v>
      </c>
      <c r="L421">
        <v>6.8527149724106122</v>
      </c>
      <c r="M421">
        <v>4.7865786553604197</v>
      </c>
      <c r="N421">
        <v>18.961468623756161</v>
      </c>
      <c r="O421">
        <v>16.525731076156109</v>
      </c>
      <c r="P421">
        <v>16.372378864862171</v>
      </c>
      <c r="Q421">
        <v>11.468201069452737</v>
      </c>
      <c r="R421">
        <v>12.01515845704421</v>
      </c>
      <c r="S421">
        <v>3.5180025664552672</v>
      </c>
      <c r="T421">
        <v>11.235248600232229</v>
      </c>
      <c r="V421" t="s">
        <v>59</v>
      </c>
      <c r="W421">
        <f t="shared" si="79"/>
        <v>1.2596263294429597</v>
      </c>
      <c r="X421">
        <f t="shared" si="62"/>
        <v>3.439189163525834</v>
      </c>
      <c r="Y421">
        <f t="shared" si="63"/>
        <v>3.2274850485941968</v>
      </c>
      <c r="Z421">
        <f t="shared" si="64"/>
        <v>1.8763370273296518</v>
      </c>
      <c r="AA421">
        <f t="shared" si="65"/>
        <v>0</v>
      </c>
      <c r="AB421">
        <f t="shared" si="66"/>
        <v>2.6225124957636829</v>
      </c>
      <c r="AC421">
        <f t="shared" si="67"/>
        <v>2.4150507308341238</v>
      </c>
      <c r="AD421">
        <f t="shared" si="68"/>
        <v>2.9306942569760164</v>
      </c>
      <c r="AE421">
        <f t="shared" si="69"/>
        <v>1.659817199963155</v>
      </c>
      <c r="AF421">
        <f t="shared" si="70"/>
        <v>2.6177690830954918</v>
      </c>
      <c r="AG421">
        <f t="shared" si="71"/>
        <v>2.1878250970679578</v>
      </c>
      <c r="AH421">
        <f t="shared" si="72"/>
        <v>4.3544768484579359</v>
      </c>
      <c r="AI421">
        <f t="shared" si="73"/>
        <v>4.0651852449988191</v>
      </c>
      <c r="AJ421">
        <f t="shared" si="74"/>
        <v>4.0462796325590462</v>
      </c>
      <c r="AK421">
        <f t="shared" si="75"/>
        <v>3.3864732494813445</v>
      </c>
      <c r="AL421">
        <f t="shared" si="76"/>
        <v>3.4662888594351466</v>
      </c>
      <c r="AM421">
        <f t="shared" si="77"/>
        <v>1.8756339105633772</v>
      </c>
      <c r="AN421">
        <f t="shared" si="78"/>
        <v>3.3519022360791237</v>
      </c>
    </row>
    <row r="422" spans="2:40">
      <c r="B422" t="s">
        <v>60</v>
      </c>
      <c r="C422">
        <v>6.2351276408425624</v>
      </c>
      <c r="D422">
        <v>5.6201059641924598</v>
      </c>
      <c r="E422" s="16">
        <v>22.829545064045512</v>
      </c>
      <c r="F422">
        <v>12.523194458928991</v>
      </c>
      <c r="G422">
        <v>6.8775717904366616</v>
      </c>
      <c r="H422">
        <v>0</v>
      </c>
      <c r="I422">
        <v>10.747860993093695</v>
      </c>
      <c r="J422">
        <v>11.723644217975435</v>
      </c>
      <c r="K422">
        <v>12.433602322115025</v>
      </c>
      <c r="L422">
        <v>8.2023794750074668</v>
      </c>
      <c r="M422">
        <v>7.6383881640713183</v>
      </c>
      <c r="N422">
        <v>17.468683597879409</v>
      </c>
      <c r="O422">
        <v>24.634226618661316</v>
      </c>
      <c r="P422">
        <v>13.258114415916207</v>
      </c>
      <c r="Q422">
        <v>13.816114394818486</v>
      </c>
      <c r="R422">
        <v>15.285086208624145</v>
      </c>
      <c r="S422">
        <v>1.6885517674689394</v>
      </c>
      <c r="T422">
        <v>10.536702012012547</v>
      </c>
      <c r="V422" t="s">
        <v>60</v>
      </c>
      <c r="W422">
        <f t="shared" si="79"/>
        <v>2.4970237565635141</v>
      </c>
      <c r="X422">
        <f t="shared" si="62"/>
        <v>2.3706762672689958</v>
      </c>
      <c r="Y422">
        <f t="shared" si="63"/>
        <v>4.7780273193071547</v>
      </c>
      <c r="Z422">
        <f t="shared" si="64"/>
        <v>3.5388125775362829</v>
      </c>
      <c r="AA422">
        <f t="shared" si="65"/>
        <v>2.6225124957636829</v>
      </c>
      <c r="AB422">
        <f t="shared" si="66"/>
        <v>0</v>
      </c>
      <c r="AC422">
        <f t="shared" si="67"/>
        <v>3.2783930504278609</v>
      </c>
      <c r="AD422">
        <f t="shared" si="68"/>
        <v>3.4239807560755122</v>
      </c>
      <c r="AE422">
        <f t="shared" si="69"/>
        <v>3.5261313534970622</v>
      </c>
      <c r="AF422">
        <f t="shared" si="70"/>
        <v>2.8639796568773783</v>
      </c>
      <c r="AG422">
        <f t="shared" si="71"/>
        <v>2.763763405950538</v>
      </c>
      <c r="AH422">
        <f t="shared" si="72"/>
        <v>4.179555430650419</v>
      </c>
      <c r="AI422">
        <f t="shared" si="73"/>
        <v>4.9632878839194206</v>
      </c>
      <c r="AJ422">
        <f t="shared" si="74"/>
        <v>3.6411693747910445</v>
      </c>
      <c r="AK422">
        <f t="shared" si="75"/>
        <v>3.7170034160353533</v>
      </c>
      <c r="AL422">
        <f t="shared" si="76"/>
        <v>3.9096145856879736</v>
      </c>
      <c r="AM422">
        <f t="shared" si="77"/>
        <v>1.2994428681049965</v>
      </c>
      <c r="AN422">
        <f t="shared" si="78"/>
        <v>3.2460286523708546</v>
      </c>
    </row>
    <row r="423" spans="2:40">
      <c r="B423" t="s">
        <v>153</v>
      </c>
      <c r="C423">
        <v>2.3091532035932678</v>
      </c>
      <c r="D423">
        <v>6.0895628762673386</v>
      </c>
      <c r="E423">
        <v>7.2098579653904515</v>
      </c>
      <c r="F423">
        <v>11.28930256301345</v>
      </c>
      <c r="G423">
        <v>5.8324700325024361</v>
      </c>
      <c r="H423">
        <v>10.747860993093695</v>
      </c>
      <c r="I423">
        <v>0</v>
      </c>
      <c r="J423">
        <v>9.2303696925192131</v>
      </c>
      <c r="K423">
        <v>3.14044314142176</v>
      </c>
      <c r="L423">
        <v>14.228966662921668</v>
      </c>
      <c r="M423">
        <v>6.0740811566432633</v>
      </c>
      <c r="N423">
        <v>12.900280368143314</v>
      </c>
      <c r="O423">
        <v>12.140787882349585</v>
      </c>
      <c r="P423">
        <v>13.181545985073356</v>
      </c>
      <c r="Q423">
        <v>17.950647667100856</v>
      </c>
      <c r="R423">
        <v>8.9621333923973712</v>
      </c>
      <c r="S423">
        <v>5.4525523485665959</v>
      </c>
      <c r="T423" s="5">
        <v>3.7952472315790029</v>
      </c>
      <c r="V423" t="s">
        <v>153</v>
      </c>
      <c r="W423">
        <f t="shared" si="79"/>
        <v>1.5195898142568829</v>
      </c>
      <c r="X423">
        <f t="shared" si="62"/>
        <v>2.4677039685236433</v>
      </c>
      <c r="Y423">
        <f t="shared" si="63"/>
        <v>2.6851178680628625</v>
      </c>
      <c r="Z423">
        <f t="shared" si="64"/>
        <v>3.3599557382521352</v>
      </c>
      <c r="AA423">
        <f t="shared" si="65"/>
        <v>2.4150507308341238</v>
      </c>
      <c r="AB423">
        <f t="shared" si="66"/>
        <v>3.2783930504278609</v>
      </c>
      <c r="AC423">
        <f t="shared" si="67"/>
        <v>0</v>
      </c>
      <c r="AD423">
        <f t="shared" si="68"/>
        <v>3.0381523484708945</v>
      </c>
      <c r="AE423">
        <f t="shared" si="69"/>
        <v>1.772129549841591</v>
      </c>
      <c r="AF423">
        <f t="shared" si="70"/>
        <v>3.7721302552962919</v>
      </c>
      <c r="AG423">
        <f t="shared" si="71"/>
        <v>2.4645651049715167</v>
      </c>
      <c r="AH423">
        <f t="shared" si="72"/>
        <v>3.591696029474559</v>
      </c>
      <c r="AI423">
        <f t="shared" si="73"/>
        <v>3.4843633396001605</v>
      </c>
      <c r="AJ423">
        <f t="shared" si="74"/>
        <v>3.6306398864488552</v>
      </c>
      <c r="AK423">
        <f t="shared" si="75"/>
        <v>4.236820466706237</v>
      </c>
      <c r="AL423">
        <f t="shared" si="76"/>
        <v>2.9936822463977988</v>
      </c>
      <c r="AM423">
        <f t="shared" si="77"/>
        <v>2.3350700950007037</v>
      </c>
      <c r="AN423">
        <f t="shared" si="78"/>
        <v>1.9481394281670403</v>
      </c>
    </row>
    <row r="424" spans="2:40">
      <c r="B424" t="s">
        <v>62</v>
      </c>
      <c r="C424">
        <v>7.7082754181571751</v>
      </c>
      <c r="D424">
        <v>9.3075705393458641</v>
      </c>
      <c r="E424">
        <v>8.2974178611896079</v>
      </c>
      <c r="F424">
        <v>9.041275100909715</v>
      </c>
      <c r="G424">
        <v>8.5889688278722023</v>
      </c>
      <c r="H424">
        <v>11.723644217975435</v>
      </c>
      <c r="I424">
        <v>9.2303696925192131</v>
      </c>
      <c r="J424">
        <v>0</v>
      </c>
      <c r="K424">
        <v>6.277275015441079</v>
      </c>
      <c r="L424">
        <v>13.040843185920421</v>
      </c>
      <c r="M424">
        <v>0.68345226047720586</v>
      </c>
      <c r="N424">
        <v>16.738303785161964</v>
      </c>
      <c r="O424">
        <v>23.29973214606477</v>
      </c>
      <c r="P424">
        <v>7.5188536129019212</v>
      </c>
      <c r="Q424">
        <v>5.6982435684453359</v>
      </c>
      <c r="R424">
        <v>2.4283400921884053</v>
      </c>
      <c r="S424">
        <v>9.024814541954445</v>
      </c>
      <c r="T424">
        <v>8.8289694435802453</v>
      </c>
      <c r="V424" t="s">
        <v>62</v>
      </c>
      <c r="W424">
        <f t="shared" si="79"/>
        <v>2.7763781115253692</v>
      </c>
      <c r="X424">
        <f t="shared" si="62"/>
        <v>3.0508311227181788</v>
      </c>
      <c r="Y424">
        <f t="shared" si="63"/>
        <v>2.8805238865854954</v>
      </c>
      <c r="Z424">
        <f t="shared" si="64"/>
        <v>3.0068713143248607</v>
      </c>
      <c r="AA424">
        <f t="shared" si="65"/>
        <v>2.9306942569760159</v>
      </c>
      <c r="AB424">
        <f t="shared" si="66"/>
        <v>3.4239807560755122</v>
      </c>
      <c r="AC424">
        <f t="shared" si="67"/>
        <v>3.0381523484708945</v>
      </c>
      <c r="AD424">
        <f t="shared" si="68"/>
        <v>0</v>
      </c>
      <c r="AE424">
        <f t="shared" si="69"/>
        <v>2.5054490646271534</v>
      </c>
      <c r="AF424">
        <f t="shared" si="70"/>
        <v>3.611210764538733</v>
      </c>
      <c r="AG424">
        <f t="shared" si="71"/>
        <v>0.82671171545902622</v>
      </c>
      <c r="AH424">
        <f t="shared" si="72"/>
        <v>4.0912472163341542</v>
      </c>
      <c r="AI424">
        <f t="shared" si="73"/>
        <v>4.8269796090375987</v>
      </c>
      <c r="AJ424">
        <f t="shared" si="74"/>
        <v>2.7420528100133157</v>
      </c>
      <c r="AK424">
        <f t="shared" si="75"/>
        <v>2.3870994048102263</v>
      </c>
      <c r="AL424">
        <f t="shared" si="76"/>
        <v>1.5583132201802066</v>
      </c>
      <c r="AM424">
        <f t="shared" si="77"/>
        <v>3.0041329101679981</v>
      </c>
      <c r="AN424">
        <f t="shared" si="78"/>
        <v>2.9713581816368495</v>
      </c>
    </row>
    <row r="425" spans="2:40">
      <c r="B425" t="s">
        <v>63</v>
      </c>
      <c r="C425">
        <v>3.0763131224090761</v>
      </c>
      <c r="D425">
        <v>11.173264891314517</v>
      </c>
      <c r="E425">
        <v>5.9565452791823112</v>
      </c>
      <c r="F425">
        <v>4.3638326008113353</v>
      </c>
      <c r="G425">
        <v>2.7549931372935283</v>
      </c>
      <c r="H425">
        <v>12.433602322115025</v>
      </c>
      <c r="I425">
        <v>3.14044314142176</v>
      </c>
      <c r="J425">
        <v>6.277275015441079</v>
      </c>
      <c r="K425">
        <v>0</v>
      </c>
      <c r="L425">
        <v>8.8194419768752645</v>
      </c>
      <c r="M425">
        <v>4.096233886516238</v>
      </c>
      <c r="N425">
        <v>14.319124675436218</v>
      </c>
      <c r="O425">
        <v>9.1996281813816445</v>
      </c>
      <c r="P425">
        <v>12.141989555261739</v>
      </c>
      <c r="Q425">
        <v>10.11487080872293</v>
      </c>
      <c r="R425">
        <v>5.9748124996969336</v>
      </c>
      <c r="S425">
        <v>6.1133748035930475</v>
      </c>
      <c r="T425">
        <v>8.3858344172745785</v>
      </c>
      <c r="V425" t="s">
        <v>63</v>
      </c>
      <c r="W425">
        <f t="shared" si="79"/>
        <v>1.7539421662099</v>
      </c>
      <c r="X425">
        <f t="shared" si="62"/>
        <v>3.3426433987660897</v>
      </c>
      <c r="Y425">
        <f t="shared" si="63"/>
        <v>2.4406034661907516</v>
      </c>
      <c r="Z425">
        <f t="shared" si="64"/>
        <v>2.0889788416380228</v>
      </c>
      <c r="AA425">
        <f t="shared" si="65"/>
        <v>1.659817199963155</v>
      </c>
      <c r="AB425">
        <f t="shared" si="66"/>
        <v>3.5261313534970622</v>
      </c>
      <c r="AC425">
        <f t="shared" si="67"/>
        <v>1.772129549841591</v>
      </c>
      <c r="AD425">
        <f t="shared" si="68"/>
        <v>2.5054490646271534</v>
      </c>
      <c r="AE425">
        <f t="shared" si="69"/>
        <v>0</v>
      </c>
      <c r="AF425">
        <f t="shared" si="70"/>
        <v>2.9697545314175824</v>
      </c>
      <c r="AG425">
        <f t="shared" si="71"/>
        <v>2.0239154840349034</v>
      </c>
      <c r="AH425">
        <f t="shared" si="72"/>
        <v>3.7840619280656886</v>
      </c>
      <c r="AI425">
        <f t="shared" si="73"/>
        <v>3.0330888845171757</v>
      </c>
      <c r="AJ425">
        <f t="shared" si="74"/>
        <v>3.4845357732790947</v>
      </c>
      <c r="AK425">
        <f t="shared" si="75"/>
        <v>3.1803884682099652</v>
      </c>
      <c r="AL425">
        <f t="shared" si="76"/>
        <v>2.4443429586899081</v>
      </c>
      <c r="AM425">
        <f t="shared" si="77"/>
        <v>2.4725239743211889</v>
      </c>
      <c r="AN425">
        <f t="shared" si="78"/>
        <v>2.8958305228853738</v>
      </c>
    </row>
    <row r="426" spans="2:40">
      <c r="B426" t="s">
        <v>64</v>
      </c>
      <c r="C426">
        <v>11.462449925446016</v>
      </c>
      <c r="D426">
        <v>11.452761072557351</v>
      </c>
      <c r="E426">
        <v>18.20672977134199</v>
      </c>
      <c r="F426">
        <v>3.2459041119543572</v>
      </c>
      <c r="G426">
        <v>6.8527149724106122</v>
      </c>
      <c r="H426">
        <v>8.2023794750074686</v>
      </c>
      <c r="I426">
        <v>14.228966662921668</v>
      </c>
      <c r="J426">
        <v>13.040843185920421</v>
      </c>
      <c r="K426">
        <v>8.8194419768752645</v>
      </c>
      <c r="L426">
        <v>0</v>
      </c>
      <c r="M426">
        <v>9.8285474248976694</v>
      </c>
      <c r="N426">
        <v>9.6377069622007578</v>
      </c>
      <c r="O426">
        <v>15.849917333164843</v>
      </c>
      <c r="P426">
        <v>18.842083552406766</v>
      </c>
      <c r="Q426">
        <v>5.0660946530937316</v>
      </c>
      <c r="R426">
        <v>11.545183661554873</v>
      </c>
      <c r="S426">
        <v>4.3987772933630955</v>
      </c>
      <c r="T426">
        <v>12.936285818609861</v>
      </c>
      <c r="V426" t="s">
        <v>64</v>
      </c>
      <c r="W426">
        <f t="shared" si="79"/>
        <v>3.3856240082806028</v>
      </c>
      <c r="X426">
        <f t="shared" si="62"/>
        <v>3.3841928243759027</v>
      </c>
      <c r="Y426">
        <f t="shared" si="63"/>
        <v>4.2669344700079463</v>
      </c>
      <c r="Z426">
        <f t="shared" si="64"/>
        <v>1.8016392846389526</v>
      </c>
      <c r="AA426">
        <f t="shared" si="65"/>
        <v>2.6177690830954918</v>
      </c>
      <c r="AB426">
        <f t="shared" si="66"/>
        <v>2.8639796568773788</v>
      </c>
      <c r="AC426">
        <f t="shared" si="67"/>
        <v>3.7721302552962919</v>
      </c>
      <c r="AD426">
        <f t="shared" si="68"/>
        <v>3.611210764538733</v>
      </c>
      <c r="AE426">
        <f t="shared" si="69"/>
        <v>2.9697545314175824</v>
      </c>
      <c r="AF426">
        <f t="shared" si="70"/>
        <v>0</v>
      </c>
      <c r="AG426">
        <f t="shared" si="71"/>
        <v>3.1350514230069129</v>
      </c>
      <c r="AH426">
        <f t="shared" si="72"/>
        <v>3.1044656484169315</v>
      </c>
      <c r="AI426">
        <f t="shared" si="73"/>
        <v>3.9811954653300865</v>
      </c>
      <c r="AJ426">
        <f t="shared" si="74"/>
        <v>4.3407468887746461</v>
      </c>
      <c r="AK426">
        <f t="shared" si="75"/>
        <v>2.2507986700488631</v>
      </c>
      <c r="AL426">
        <f t="shared" si="76"/>
        <v>3.3978204280913484</v>
      </c>
      <c r="AM426">
        <f t="shared" si="77"/>
        <v>2.0973262248308191</v>
      </c>
      <c r="AN426">
        <f t="shared" si="78"/>
        <v>3.5967048556435461</v>
      </c>
    </row>
    <row r="427" spans="2:40">
      <c r="B427" t="s">
        <v>65</v>
      </c>
      <c r="C427">
        <v>4.0422901758944709</v>
      </c>
      <c r="D427">
        <v>6.8376193306855297</v>
      </c>
      <c r="E427">
        <v>7.3666188424891539</v>
      </c>
      <c r="F427">
        <v>6.5559340963319377</v>
      </c>
      <c r="G427">
        <v>4.7865786553604197</v>
      </c>
      <c r="H427">
        <v>7.6383881640713183</v>
      </c>
      <c r="I427">
        <v>6.0740811566432633</v>
      </c>
      <c r="J427">
        <v>0.68345226047720586</v>
      </c>
      <c r="K427">
        <v>4.096233886516238</v>
      </c>
      <c r="L427">
        <v>9.8285474248976694</v>
      </c>
      <c r="M427">
        <v>0</v>
      </c>
      <c r="N427">
        <v>14.811845889696416</v>
      </c>
      <c r="O427">
        <v>20.375963668875066</v>
      </c>
      <c r="P427">
        <v>7.9992383760304797</v>
      </c>
      <c r="Q427">
        <v>6.0971304874117536</v>
      </c>
      <c r="R427">
        <v>3.4619410967586592</v>
      </c>
      <c r="S427">
        <v>5.1495023914726747</v>
      </c>
      <c r="T427">
        <v>6.6430873629483589</v>
      </c>
      <c r="V427" t="s">
        <v>65</v>
      </c>
      <c r="W427">
        <f t="shared" si="79"/>
        <v>2.01054474605627</v>
      </c>
      <c r="X427">
        <f t="shared" si="62"/>
        <v>2.614884190683314</v>
      </c>
      <c r="Y427">
        <f t="shared" si="63"/>
        <v>2.7141515879716729</v>
      </c>
      <c r="Z427">
        <f t="shared" si="64"/>
        <v>2.5604558376062529</v>
      </c>
      <c r="AA427">
        <f t="shared" si="65"/>
        <v>2.1878250970679578</v>
      </c>
      <c r="AB427">
        <f t="shared" si="66"/>
        <v>2.763763405950538</v>
      </c>
      <c r="AC427">
        <f t="shared" si="67"/>
        <v>2.4645651049715167</v>
      </c>
      <c r="AD427">
        <f t="shared" si="68"/>
        <v>0.82671171545902622</v>
      </c>
      <c r="AE427">
        <f t="shared" si="69"/>
        <v>2.0239154840349034</v>
      </c>
      <c r="AF427">
        <f t="shared" si="70"/>
        <v>3.1350514230069129</v>
      </c>
      <c r="AG427">
        <f t="shared" si="71"/>
        <v>0</v>
      </c>
      <c r="AH427">
        <f t="shared" si="72"/>
        <v>3.8486161005868609</v>
      </c>
      <c r="AI427">
        <f t="shared" si="73"/>
        <v>4.5139742654201145</v>
      </c>
      <c r="AJ427">
        <f t="shared" si="74"/>
        <v>2.8282924841731769</v>
      </c>
      <c r="AK427">
        <f t="shared" si="75"/>
        <v>2.4692368228689108</v>
      </c>
      <c r="AL427">
        <f t="shared" si="76"/>
        <v>1.8606292206559207</v>
      </c>
      <c r="AM427">
        <f t="shared" si="77"/>
        <v>2.2692515046756441</v>
      </c>
      <c r="AN427">
        <f t="shared" si="78"/>
        <v>2.5774187403191511</v>
      </c>
    </row>
    <row r="428" spans="2:40">
      <c r="B428" t="s">
        <v>66</v>
      </c>
      <c r="C428">
        <v>18.660128158143898</v>
      </c>
      <c r="D428">
        <v>6.5833961675918165</v>
      </c>
      <c r="E428">
        <v>14.870887861313308</v>
      </c>
      <c r="F428">
        <v>13.490635798954674</v>
      </c>
      <c r="G428">
        <v>18.961468623756168</v>
      </c>
      <c r="H428">
        <v>17.468683597879419</v>
      </c>
      <c r="I428">
        <v>12.900280368143317</v>
      </c>
      <c r="J428">
        <v>16.738303785161971</v>
      </c>
      <c r="K428">
        <v>14.319124675436218</v>
      </c>
      <c r="L428">
        <v>9.6377069622007578</v>
      </c>
      <c r="M428">
        <v>14.811845889696416</v>
      </c>
      <c r="N428">
        <v>0</v>
      </c>
      <c r="O428">
        <v>18.342646824928035</v>
      </c>
      <c r="P428">
        <v>22.988411283002975</v>
      </c>
      <c r="Q428">
        <v>12.451631137112598</v>
      </c>
      <c r="R428">
        <v>10.139476077393246</v>
      </c>
      <c r="S428">
        <v>10.457595334475398</v>
      </c>
      <c r="T428">
        <v>5.1306771442500745</v>
      </c>
      <c r="V428" t="s">
        <v>66</v>
      </c>
      <c r="W428">
        <f t="shared" si="79"/>
        <v>4.3197370473379397</v>
      </c>
      <c r="X428">
        <f t="shared" si="62"/>
        <v>2.5658129642652865</v>
      </c>
      <c r="Y428">
        <f t="shared" si="63"/>
        <v>3.8562790175651589</v>
      </c>
      <c r="Z428">
        <f t="shared" si="64"/>
        <v>3.6729600867630832</v>
      </c>
      <c r="AA428">
        <f t="shared" si="65"/>
        <v>4.3544768484579368</v>
      </c>
      <c r="AB428">
        <f t="shared" si="66"/>
        <v>4.1795554306504199</v>
      </c>
      <c r="AC428">
        <f t="shared" si="67"/>
        <v>3.5916960294745599</v>
      </c>
      <c r="AD428">
        <f t="shared" si="68"/>
        <v>4.0912472163341551</v>
      </c>
      <c r="AE428">
        <f t="shared" si="69"/>
        <v>3.7840619280656886</v>
      </c>
      <c r="AF428">
        <f t="shared" si="70"/>
        <v>3.1044656484169315</v>
      </c>
      <c r="AG428">
        <f t="shared" si="71"/>
        <v>3.8486161005868609</v>
      </c>
      <c r="AH428">
        <f t="shared" si="72"/>
        <v>0</v>
      </c>
      <c r="AI428">
        <f t="shared" si="73"/>
        <v>4.2828316363041914</v>
      </c>
      <c r="AJ428">
        <f t="shared" si="74"/>
        <v>4.7946231638162109</v>
      </c>
      <c r="AK428">
        <f t="shared" si="75"/>
        <v>3.5286868856718638</v>
      </c>
      <c r="AL428">
        <f t="shared" si="76"/>
        <v>3.1842543989752525</v>
      </c>
      <c r="AM428">
        <f t="shared" si="77"/>
        <v>3.2338205476611406</v>
      </c>
      <c r="AN428">
        <f t="shared" si="78"/>
        <v>2.2650998088936554</v>
      </c>
    </row>
    <row r="429" spans="2:40">
      <c r="B429" t="s">
        <v>94</v>
      </c>
      <c r="C429">
        <v>16.720072135813432</v>
      </c>
      <c r="D429">
        <v>21.246762681806977</v>
      </c>
      <c r="E429" s="16">
        <v>24.549718154021324</v>
      </c>
      <c r="F429">
        <v>17.694929222354222</v>
      </c>
      <c r="G429">
        <v>16.525731076156109</v>
      </c>
      <c r="H429">
        <v>24.634226618661323</v>
      </c>
      <c r="I429">
        <v>12.140787882349585</v>
      </c>
      <c r="J429">
        <v>23.29973214606477</v>
      </c>
      <c r="K429">
        <v>9.1996281813816445</v>
      </c>
      <c r="L429">
        <v>15.849917333164843</v>
      </c>
      <c r="M429">
        <v>20.37596366887507</v>
      </c>
      <c r="N429">
        <v>18.342646824928035</v>
      </c>
      <c r="O429">
        <v>0</v>
      </c>
      <c r="P429">
        <v>16.220982310041471</v>
      </c>
      <c r="Q429">
        <v>22.081896542757946</v>
      </c>
      <c r="R429">
        <v>15.074217301959925</v>
      </c>
      <c r="S429">
        <v>15.914727049612544</v>
      </c>
      <c r="T429">
        <v>19.746509250924607</v>
      </c>
      <c r="V429" t="s">
        <v>94</v>
      </c>
      <c r="W429">
        <f t="shared" si="79"/>
        <v>4.0890184807375753</v>
      </c>
      <c r="X429">
        <f t="shared" si="62"/>
        <v>4.6094210788131491</v>
      </c>
      <c r="Y429">
        <f t="shared" si="63"/>
        <v>4.9547672149175002</v>
      </c>
      <c r="Z429">
        <f t="shared" si="64"/>
        <v>4.2065341104470102</v>
      </c>
      <c r="AA429">
        <f t="shared" si="65"/>
        <v>4.0651852449988191</v>
      </c>
      <c r="AB429">
        <f t="shared" si="66"/>
        <v>4.9632878839194206</v>
      </c>
      <c r="AC429">
        <f t="shared" si="67"/>
        <v>3.4843633396001605</v>
      </c>
      <c r="AD429">
        <f t="shared" si="68"/>
        <v>4.8269796090375987</v>
      </c>
      <c r="AE429">
        <f t="shared" si="69"/>
        <v>3.0330888845171757</v>
      </c>
      <c r="AF429">
        <f t="shared" si="70"/>
        <v>3.9811954653300865</v>
      </c>
      <c r="AG429">
        <f t="shared" si="71"/>
        <v>4.5139742654201154</v>
      </c>
      <c r="AH429">
        <f t="shared" si="72"/>
        <v>4.2828316363041914</v>
      </c>
      <c r="AI429">
        <f t="shared" si="73"/>
        <v>0</v>
      </c>
      <c r="AJ429">
        <f t="shared" si="74"/>
        <v>4.0275280644635449</v>
      </c>
      <c r="AK429">
        <f t="shared" si="75"/>
        <v>4.6991378510060704</v>
      </c>
      <c r="AL429">
        <f t="shared" si="76"/>
        <v>3.8825529361439393</v>
      </c>
      <c r="AM429">
        <f t="shared" si="77"/>
        <v>3.9893266411278665</v>
      </c>
      <c r="AN429">
        <f t="shared" si="78"/>
        <v>4.44370445134739</v>
      </c>
    </row>
    <row r="430" spans="2:40">
      <c r="B430" t="s">
        <v>96</v>
      </c>
      <c r="C430">
        <v>13.304215107193961</v>
      </c>
      <c r="D430">
        <v>12.311759956778602</v>
      </c>
      <c r="E430">
        <v>24.840856768372113</v>
      </c>
      <c r="F430">
        <v>21.093444854871784</v>
      </c>
      <c r="G430">
        <v>16.372378864862174</v>
      </c>
      <c r="H430">
        <v>13.258114415916207</v>
      </c>
      <c r="I430">
        <v>13.181545985073356</v>
      </c>
      <c r="J430">
        <v>7.518853612901923</v>
      </c>
      <c r="K430">
        <v>12.141989555261741</v>
      </c>
      <c r="L430">
        <v>18.84208355240677</v>
      </c>
      <c r="M430">
        <v>7.9992383760304797</v>
      </c>
      <c r="N430">
        <v>22.988411283002975</v>
      </c>
      <c r="O430">
        <v>16.220982310041471</v>
      </c>
      <c r="P430">
        <v>0</v>
      </c>
      <c r="Q430">
        <v>13.54357542161582</v>
      </c>
      <c r="R430">
        <v>6.3906349744146027</v>
      </c>
      <c r="S430">
        <v>12.47307528862394</v>
      </c>
      <c r="T430">
        <v>15.919625481299317</v>
      </c>
      <c r="V430" t="s">
        <v>96</v>
      </c>
      <c r="W430">
        <f t="shared" si="79"/>
        <v>3.6474943601318923</v>
      </c>
      <c r="X430">
        <f t="shared" si="62"/>
        <v>3.5088117585271799</v>
      </c>
      <c r="Y430">
        <f t="shared" si="63"/>
        <v>4.9840602693358464</v>
      </c>
      <c r="Z430">
        <f t="shared" si="64"/>
        <v>4.5927600476044672</v>
      </c>
      <c r="AA430">
        <f t="shared" si="65"/>
        <v>4.0462796325590471</v>
      </c>
      <c r="AB430">
        <f t="shared" si="66"/>
        <v>3.6411693747910445</v>
      </c>
      <c r="AC430">
        <f t="shared" si="67"/>
        <v>3.6306398864488552</v>
      </c>
      <c r="AD430">
        <f t="shared" si="68"/>
        <v>2.7420528100133161</v>
      </c>
      <c r="AE430">
        <f t="shared" si="69"/>
        <v>3.4845357732790951</v>
      </c>
      <c r="AF430">
        <f t="shared" si="70"/>
        <v>4.3407468887746461</v>
      </c>
      <c r="AG430">
        <f t="shared" si="71"/>
        <v>2.8282924841731769</v>
      </c>
      <c r="AH430">
        <f t="shared" si="72"/>
        <v>4.7946231638162109</v>
      </c>
      <c r="AI430">
        <f t="shared" si="73"/>
        <v>4.0275280644635449</v>
      </c>
      <c r="AJ430">
        <f t="shared" si="74"/>
        <v>0</v>
      </c>
      <c r="AK430">
        <f t="shared" si="75"/>
        <v>3.6801597005586348</v>
      </c>
      <c r="AL430">
        <f t="shared" si="76"/>
        <v>2.5279705248310558</v>
      </c>
      <c r="AM430">
        <f t="shared" si="77"/>
        <v>3.5317241240821655</v>
      </c>
      <c r="AN430">
        <f t="shared" si="78"/>
        <v>3.9899405360605709</v>
      </c>
    </row>
    <row r="431" spans="2:40">
      <c r="B431" t="s">
        <v>98</v>
      </c>
      <c r="C431">
        <v>15.512681168495412</v>
      </c>
      <c r="D431">
        <v>13.724106999404578</v>
      </c>
      <c r="E431">
        <v>15.279940227118615</v>
      </c>
      <c r="F431">
        <v>5.2661020642553211</v>
      </c>
      <c r="G431">
        <v>11.468201069452736</v>
      </c>
      <c r="H431">
        <v>13.816114394818486</v>
      </c>
      <c r="I431">
        <v>17.950647667100856</v>
      </c>
      <c r="J431">
        <v>5.6982435684453359</v>
      </c>
      <c r="K431">
        <v>10.11487080872293</v>
      </c>
      <c r="L431">
        <v>5.0660946530937325</v>
      </c>
      <c r="M431">
        <v>6.0971304874117536</v>
      </c>
      <c r="N431">
        <v>12.451631137112598</v>
      </c>
      <c r="O431">
        <v>22.081896542757946</v>
      </c>
      <c r="P431">
        <v>13.54357542161582</v>
      </c>
      <c r="Q431">
        <v>0</v>
      </c>
      <c r="R431">
        <v>4.9125278732223965</v>
      </c>
      <c r="S431">
        <v>10.121022342087025</v>
      </c>
      <c r="T431">
        <v>14.429217540143378</v>
      </c>
      <c r="V431" t="s">
        <v>98</v>
      </c>
      <c r="W431">
        <f t="shared" si="79"/>
        <v>3.9386141177443892</v>
      </c>
      <c r="X431">
        <f t="shared" si="62"/>
        <v>3.7046061868172409</v>
      </c>
      <c r="Y431">
        <f t="shared" si="63"/>
        <v>3.9089564115142825</v>
      </c>
      <c r="Z431">
        <f t="shared" si="64"/>
        <v>2.294798915865031</v>
      </c>
      <c r="AA431">
        <f t="shared" si="65"/>
        <v>3.3864732494813445</v>
      </c>
      <c r="AB431">
        <f t="shared" si="66"/>
        <v>3.7170034160353533</v>
      </c>
      <c r="AC431">
        <f t="shared" si="67"/>
        <v>4.236820466706237</v>
      </c>
      <c r="AD431">
        <f t="shared" si="68"/>
        <v>2.3870994048102263</v>
      </c>
      <c r="AE431">
        <f t="shared" si="69"/>
        <v>3.1803884682099652</v>
      </c>
      <c r="AF431">
        <f t="shared" si="70"/>
        <v>2.2507986700488636</v>
      </c>
      <c r="AG431">
        <f t="shared" si="71"/>
        <v>2.4692368228689108</v>
      </c>
      <c r="AH431">
        <f t="shared" si="72"/>
        <v>3.5286868856718638</v>
      </c>
      <c r="AI431">
        <f t="shared" si="73"/>
        <v>4.6991378510060704</v>
      </c>
      <c r="AJ431">
        <f t="shared" si="74"/>
        <v>3.6801597005586348</v>
      </c>
      <c r="AK431">
        <f t="shared" si="75"/>
        <v>0</v>
      </c>
      <c r="AL431">
        <f t="shared" si="76"/>
        <v>2.2164223138252321</v>
      </c>
      <c r="AM431">
        <f t="shared" si="77"/>
        <v>3.1813554253002012</v>
      </c>
      <c r="AN431">
        <f t="shared" si="78"/>
        <v>3.7985809903361778</v>
      </c>
    </row>
    <row r="432" spans="2:40">
      <c r="B432" t="s">
        <v>100</v>
      </c>
      <c r="C432">
        <v>11.158546858981852</v>
      </c>
      <c r="D432">
        <v>8.6114220805297936</v>
      </c>
      <c r="E432">
        <v>9.1135125903030705</v>
      </c>
      <c r="F432">
        <v>9.8134387165598955</v>
      </c>
      <c r="G432">
        <v>12.015158457044206</v>
      </c>
      <c r="H432">
        <v>15.285086208624147</v>
      </c>
      <c r="I432">
        <v>8.9621333923973712</v>
      </c>
      <c r="J432">
        <v>2.4283400921884062</v>
      </c>
      <c r="K432">
        <v>5.9748124996969345</v>
      </c>
      <c r="L432">
        <v>11.545183661554875</v>
      </c>
      <c r="M432">
        <v>3.4619410967586592</v>
      </c>
      <c r="N432">
        <v>10.139476077393246</v>
      </c>
      <c r="O432">
        <v>15.074217301959925</v>
      </c>
      <c r="P432">
        <v>6.3906349744146027</v>
      </c>
      <c r="Q432">
        <v>4.9125278732223965</v>
      </c>
      <c r="R432">
        <v>0</v>
      </c>
      <c r="S432">
        <v>10.112143679262234</v>
      </c>
      <c r="T432">
        <v>7.4244546895909975</v>
      </c>
      <c r="V432" t="s">
        <v>100</v>
      </c>
      <c r="W432">
        <f t="shared" si="79"/>
        <v>3.3404411174247408</v>
      </c>
      <c r="X432">
        <f t="shared" si="62"/>
        <v>2.934522462093244</v>
      </c>
      <c r="Y432">
        <f t="shared" si="63"/>
        <v>3.0188594850213004</v>
      </c>
      <c r="Z432">
        <f t="shared" si="64"/>
        <v>3.1326408534270085</v>
      </c>
      <c r="AA432">
        <f t="shared" si="65"/>
        <v>3.4662888594351462</v>
      </c>
      <c r="AB432">
        <f t="shared" si="66"/>
        <v>3.9096145856879736</v>
      </c>
      <c r="AC432">
        <f t="shared" si="67"/>
        <v>2.9936822463977988</v>
      </c>
      <c r="AD432">
        <f t="shared" si="68"/>
        <v>1.558313220180207</v>
      </c>
      <c r="AE432">
        <f t="shared" si="69"/>
        <v>2.4443429586899081</v>
      </c>
      <c r="AF432">
        <f t="shared" si="70"/>
        <v>3.3978204280913484</v>
      </c>
      <c r="AG432">
        <f t="shared" si="71"/>
        <v>1.8606292206559207</v>
      </c>
      <c r="AH432">
        <f t="shared" si="72"/>
        <v>3.1842543989752525</v>
      </c>
      <c r="AI432">
        <f t="shared" si="73"/>
        <v>3.8825529361439393</v>
      </c>
      <c r="AJ432">
        <f t="shared" si="74"/>
        <v>2.5279705248310558</v>
      </c>
      <c r="AK432">
        <f t="shared" si="75"/>
        <v>2.2164223138252321</v>
      </c>
      <c r="AL432">
        <f t="shared" si="76"/>
        <v>0</v>
      </c>
      <c r="AM432">
        <f t="shared" si="77"/>
        <v>3.1799596977418179</v>
      </c>
      <c r="AN432">
        <f t="shared" si="78"/>
        <v>2.7247852556836469</v>
      </c>
    </row>
    <row r="433" spans="2:40">
      <c r="B433" t="s">
        <v>102</v>
      </c>
      <c r="C433" s="5">
        <v>3.4072384642838385</v>
      </c>
      <c r="D433">
        <v>3.756407604743075</v>
      </c>
      <c r="E433">
        <v>14.391225603194581</v>
      </c>
      <c r="F433">
        <v>6.753497529734025</v>
      </c>
      <c r="G433">
        <v>3.5180025664552659</v>
      </c>
      <c r="H433">
        <v>1.6885517674689412</v>
      </c>
      <c r="I433">
        <v>5.452552348566595</v>
      </c>
      <c r="J433">
        <v>9.0248145419544468</v>
      </c>
      <c r="K433">
        <v>6.1133748035930484</v>
      </c>
      <c r="L433">
        <v>4.3987772933630946</v>
      </c>
      <c r="M433">
        <v>5.149502391472673</v>
      </c>
      <c r="N433">
        <v>10.457595334475396</v>
      </c>
      <c r="O433">
        <v>15.914727049612544</v>
      </c>
      <c r="P433">
        <v>12.47307528862394</v>
      </c>
      <c r="Q433">
        <v>10.121022342087025</v>
      </c>
      <c r="R433">
        <v>10.112143679262234</v>
      </c>
      <c r="S433">
        <v>0</v>
      </c>
      <c r="T433">
        <v>5.8111417133099739</v>
      </c>
      <c r="V433" t="s">
        <v>102</v>
      </c>
      <c r="W433">
        <f t="shared" si="79"/>
        <v>1.8458706520999348</v>
      </c>
      <c r="X433">
        <f t="shared" si="62"/>
        <v>1.9381454034058112</v>
      </c>
      <c r="Y433">
        <f t="shared" si="63"/>
        <v>3.7935768877399312</v>
      </c>
      <c r="Z433">
        <f t="shared" si="64"/>
        <v>2.5987492240949348</v>
      </c>
      <c r="AA433">
        <f t="shared" si="65"/>
        <v>1.875633910563377</v>
      </c>
      <c r="AB433">
        <f t="shared" si="66"/>
        <v>1.2994428681049972</v>
      </c>
      <c r="AC433">
        <f t="shared" si="67"/>
        <v>2.3350700950007037</v>
      </c>
      <c r="AD433">
        <f t="shared" si="68"/>
        <v>3.0041329101679985</v>
      </c>
      <c r="AE433">
        <f t="shared" si="69"/>
        <v>2.4725239743211893</v>
      </c>
      <c r="AF433">
        <f t="shared" si="70"/>
        <v>2.0973262248308191</v>
      </c>
      <c r="AG433">
        <f t="shared" si="71"/>
        <v>2.2692515046756436</v>
      </c>
      <c r="AH433">
        <f t="shared" si="72"/>
        <v>3.2338205476611401</v>
      </c>
      <c r="AI433">
        <f t="shared" si="73"/>
        <v>3.9893266411278665</v>
      </c>
      <c r="AJ433">
        <f t="shared" si="74"/>
        <v>3.5317241240821655</v>
      </c>
      <c r="AK433">
        <f t="shared" si="75"/>
        <v>3.1813554253002012</v>
      </c>
      <c r="AL433">
        <f t="shared" si="76"/>
        <v>3.1799596977418179</v>
      </c>
      <c r="AM433">
        <f t="shared" si="77"/>
        <v>0</v>
      </c>
      <c r="AN433">
        <f t="shared" si="78"/>
        <v>2.4106309782523692</v>
      </c>
    </row>
    <row r="434" spans="2:40">
      <c r="B434" t="s">
        <v>151</v>
      </c>
      <c r="C434">
        <v>7.6170777956627003</v>
      </c>
      <c r="D434">
        <v>1.6140680973318982</v>
      </c>
      <c r="E434">
        <v>7.474798167746421</v>
      </c>
      <c r="F434">
        <v>12.638970805934855</v>
      </c>
      <c r="G434">
        <v>11.235248600232216</v>
      </c>
      <c r="H434">
        <v>10.536702012012549</v>
      </c>
      <c r="I434">
        <v>3.7952472315790056</v>
      </c>
      <c r="J434">
        <v>8.8289694435802399</v>
      </c>
      <c r="K434">
        <v>8.3858344172745838</v>
      </c>
      <c r="L434">
        <v>12.936285818609859</v>
      </c>
      <c r="M434">
        <v>6.6430873629483589</v>
      </c>
      <c r="N434">
        <v>5.1306771442500736</v>
      </c>
      <c r="O434">
        <v>19.746509250924607</v>
      </c>
      <c r="P434">
        <v>15.919625481299317</v>
      </c>
      <c r="Q434">
        <v>14.429217540143378</v>
      </c>
      <c r="R434">
        <v>7.4244546895909975</v>
      </c>
      <c r="S434">
        <v>5.8111417133099739</v>
      </c>
      <c r="T434">
        <v>0</v>
      </c>
      <c r="V434" t="s">
        <v>151</v>
      </c>
      <c r="W434">
        <f t="shared" si="79"/>
        <v>2.7599053961436253</v>
      </c>
      <c r="X434">
        <f t="shared" si="62"/>
        <v>1.2704597976055354</v>
      </c>
      <c r="Y434">
        <f t="shared" si="63"/>
        <v>2.7340077117203641</v>
      </c>
      <c r="Z434">
        <f t="shared" si="64"/>
        <v>3.5551330222559683</v>
      </c>
      <c r="AA434">
        <f t="shared" si="65"/>
        <v>3.3519022360791215</v>
      </c>
      <c r="AB434">
        <f t="shared" si="66"/>
        <v>3.246028652370855</v>
      </c>
      <c r="AC434">
        <f t="shared" si="67"/>
        <v>1.948139428167041</v>
      </c>
      <c r="AD434">
        <f t="shared" si="68"/>
        <v>2.9713581816368486</v>
      </c>
      <c r="AE434">
        <f t="shared" si="69"/>
        <v>2.8958305228853747</v>
      </c>
      <c r="AF434">
        <f t="shared" si="70"/>
        <v>3.5967048556435457</v>
      </c>
      <c r="AG434">
        <f t="shared" si="71"/>
        <v>2.5774187403191511</v>
      </c>
      <c r="AH434">
        <f t="shared" si="72"/>
        <v>2.2650998088936554</v>
      </c>
      <c r="AI434">
        <f t="shared" si="73"/>
        <v>4.44370445134739</v>
      </c>
      <c r="AJ434">
        <f t="shared" si="74"/>
        <v>3.9899405360605709</v>
      </c>
      <c r="AK434">
        <f t="shared" si="75"/>
        <v>3.7985809903361778</v>
      </c>
      <c r="AL434">
        <f t="shared" si="76"/>
        <v>2.7247852556836469</v>
      </c>
      <c r="AM434">
        <f t="shared" si="77"/>
        <v>2.4106309782523692</v>
      </c>
      <c r="AN434">
        <f t="shared" si="78"/>
        <v>0</v>
      </c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EEC6A-57C1-48DC-84FF-2A765B81212F}">
  <dimension ref="B2:AI67"/>
  <sheetViews>
    <sheetView topLeftCell="A43" workbookViewId="0">
      <selection activeCell="L56" sqref="L56"/>
    </sheetView>
  </sheetViews>
  <sheetFormatPr defaultRowHeight="18.75"/>
  <sheetData>
    <row r="2" spans="2:35">
      <c r="B2" t="s">
        <v>78</v>
      </c>
      <c r="C2" t="s">
        <v>48</v>
      </c>
      <c r="D2" t="s">
        <v>51</v>
      </c>
      <c r="E2" t="s">
        <v>54</v>
      </c>
      <c r="F2" t="s">
        <v>67</v>
      </c>
      <c r="G2" t="s">
        <v>235</v>
      </c>
      <c r="H2" t="s">
        <v>210</v>
      </c>
      <c r="K2" t="s">
        <v>78</v>
      </c>
      <c r="L2" t="s">
        <v>48</v>
      </c>
      <c r="M2" t="s">
        <v>51</v>
      </c>
      <c r="N2" t="s">
        <v>54</v>
      </c>
      <c r="O2" t="s">
        <v>67</v>
      </c>
      <c r="P2" t="s">
        <v>235</v>
      </c>
      <c r="Q2" t="s">
        <v>210</v>
      </c>
      <c r="S2" t="s">
        <v>69</v>
      </c>
      <c r="U2" t="s">
        <v>78</v>
      </c>
      <c r="V2" t="s">
        <v>48</v>
      </c>
      <c r="W2" t="s">
        <v>51</v>
      </c>
      <c r="X2" t="s">
        <v>54</v>
      </c>
      <c r="Y2" t="s">
        <v>67</v>
      </c>
      <c r="Z2" t="s">
        <v>50</v>
      </c>
      <c r="AA2" t="s">
        <v>224</v>
      </c>
      <c r="AC2" t="s">
        <v>71</v>
      </c>
      <c r="AD2" t="s">
        <v>48</v>
      </c>
      <c r="AE2" t="s">
        <v>51</v>
      </c>
      <c r="AF2" t="s">
        <v>54</v>
      </c>
      <c r="AG2" t="s">
        <v>67</v>
      </c>
      <c r="AH2" t="s">
        <v>50</v>
      </c>
      <c r="AI2" t="s">
        <v>224</v>
      </c>
    </row>
    <row r="3" spans="2:35">
      <c r="B3" t="s">
        <v>80</v>
      </c>
      <c r="C3">
        <v>720</v>
      </c>
      <c r="D3">
        <v>33.4</v>
      </c>
      <c r="E3">
        <v>98</v>
      </c>
      <c r="F3">
        <v>33.4</v>
      </c>
      <c r="G3">
        <v>10</v>
      </c>
      <c r="H3">
        <v>-9</v>
      </c>
      <c r="K3" t="s">
        <v>80</v>
      </c>
      <c r="L3">
        <f>(C3-C$21)/C$22</f>
        <v>0.30168775381346236</v>
      </c>
      <c r="M3">
        <f t="shared" ref="M3:Q18" si="0">(D3-D$21)/D$22</f>
        <v>-0.34592177620546155</v>
      </c>
      <c r="N3">
        <f t="shared" si="0"/>
        <v>0.72840437425903204</v>
      </c>
      <c r="O3">
        <f t="shared" si="0"/>
        <v>0.40026582433781538</v>
      </c>
      <c r="P3">
        <f t="shared" si="0"/>
        <v>0.23691410519784434</v>
      </c>
      <c r="Q3">
        <f t="shared" si="0"/>
        <v>-1.1163126113028761</v>
      </c>
      <c r="S3">
        <f>-P3</f>
        <v>-0.23691410519784434</v>
      </c>
      <c r="U3" t="s">
        <v>80</v>
      </c>
      <c r="V3">
        <v>0.30168775381346236</v>
      </c>
      <c r="W3">
        <v>-0.34592177620546155</v>
      </c>
      <c r="X3">
        <v>0.72840437425903204</v>
      </c>
      <c r="Y3">
        <v>0.40026582433781538</v>
      </c>
      <c r="Z3">
        <v>-0.23691410519784434</v>
      </c>
      <c r="AA3">
        <v>-1.1163126113028761</v>
      </c>
      <c r="AC3" t="s">
        <v>80</v>
      </c>
      <c r="AD3">
        <f>_xlfn.NORM.DIST(V3,0,1,TRUE+V3)</f>
        <v>0.6185549476927088</v>
      </c>
      <c r="AE3">
        <f t="shared" ref="AE3:AE20" si="1">_xlfn.NORM.DIST(W3,0,1,TRUE+W3)</f>
        <v>0.36470075137773794</v>
      </c>
      <c r="AF3">
        <f t="shared" ref="AF3:AF20" si="2">_xlfn.NORM.DIST(X3,0,1,TRUE+X3)</f>
        <v>0.76681695681442619</v>
      </c>
      <c r="AG3">
        <f t="shared" ref="AG3:AG20" si="3">_xlfn.NORM.DIST(Y3,0,1,TRUE+Y3)</f>
        <v>0.65551963157095561</v>
      </c>
      <c r="AH3">
        <f t="shared" ref="AH3:AH20" si="4">_xlfn.NORM.DIST(Z3,0,1,TRUE+Z3)</f>
        <v>0.40636171355091821</v>
      </c>
      <c r="AI3">
        <f t="shared" ref="AI3:AI20" si="5">_xlfn.NORM.DIST(AA3,0,1,TRUE+AA3)</f>
        <v>0.13214417261301378</v>
      </c>
    </row>
    <row r="4" spans="2:35">
      <c r="B4" t="s">
        <v>82</v>
      </c>
      <c r="C4">
        <v>1098</v>
      </c>
      <c r="D4">
        <v>60.5</v>
      </c>
      <c r="E4">
        <v>94.4</v>
      </c>
      <c r="F4">
        <v>48.9</v>
      </c>
      <c r="G4">
        <v>4</v>
      </c>
      <c r="H4">
        <v>10</v>
      </c>
      <c r="K4" t="s">
        <v>82</v>
      </c>
      <c r="L4">
        <f t="shared" ref="L4:L20" si="6">(C4-C$21)/C$22</f>
        <v>1.747239498142193</v>
      </c>
      <c r="M4">
        <f t="shared" si="0"/>
        <v>1.0877285418321263</v>
      </c>
      <c r="N4">
        <f t="shared" si="0"/>
        <v>0.53503852644262373</v>
      </c>
      <c r="O4">
        <f t="shared" si="0"/>
        <v>1.7457376916902321</v>
      </c>
      <c r="P4">
        <f t="shared" si="0"/>
        <v>-0.98150129296249866</v>
      </c>
      <c r="Q4">
        <f t="shared" si="0"/>
        <v>1.2403473458920846</v>
      </c>
      <c r="S4">
        <f t="shared" ref="S4:S20" si="7">-P4</f>
        <v>0.98150129296249866</v>
      </c>
      <c r="U4" t="s">
        <v>82</v>
      </c>
      <c r="V4">
        <v>1.747239498142193</v>
      </c>
      <c r="W4">
        <v>1.0877285418321263</v>
      </c>
      <c r="X4">
        <v>0.53503852644262373</v>
      </c>
      <c r="Y4">
        <v>1.7457376916902321</v>
      </c>
      <c r="Z4">
        <v>0.98150129296249866</v>
      </c>
      <c r="AA4">
        <v>1.2403473458920846</v>
      </c>
      <c r="AC4" t="s">
        <v>82</v>
      </c>
      <c r="AD4">
        <f t="shared" ref="AD4:AD20" si="8">_xlfn.NORM.DIST(V4,0,1,TRUE+V4)</f>
        <v>0.95970209853137622</v>
      </c>
      <c r="AE4">
        <f t="shared" si="1"/>
        <v>0.86164251815270865</v>
      </c>
      <c r="AF4">
        <f t="shared" si="2"/>
        <v>0.70368839158173402</v>
      </c>
      <c r="AG4">
        <f t="shared" si="3"/>
        <v>0.95957172881095254</v>
      </c>
      <c r="AH4">
        <f t="shared" si="4"/>
        <v>0.8368272014414011</v>
      </c>
      <c r="AI4">
        <f t="shared" si="5"/>
        <v>0.89257652629717554</v>
      </c>
    </row>
    <row r="5" spans="2:35">
      <c r="B5" t="s">
        <v>57</v>
      </c>
      <c r="C5">
        <v>586</v>
      </c>
      <c r="D5">
        <v>69</v>
      </c>
      <c r="E5">
        <v>95.9</v>
      </c>
      <c r="F5">
        <v>37.4</v>
      </c>
      <c r="G5">
        <v>6</v>
      </c>
      <c r="H5">
        <v>7</v>
      </c>
      <c r="K5" t="s">
        <v>57</v>
      </c>
      <c r="L5">
        <f t="shared" si="6"/>
        <v>-0.21075651534010878</v>
      </c>
      <c r="M5">
        <f t="shared" si="0"/>
        <v>1.537397460773805</v>
      </c>
      <c r="N5">
        <f t="shared" si="0"/>
        <v>0.6156076296994607</v>
      </c>
      <c r="O5">
        <f t="shared" si="0"/>
        <v>0.74748437075134222</v>
      </c>
      <c r="P5">
        <f t="shared" si="0"/>
        <v>-0.57536282690905094</v>
      </c>
      <c r="Q5">
        <f t="shared" si="0"/>
        <v>0.8682431421244593</v>
      </c>
      <c r="S5">
        <f t="shared" si="7"/>
        <v>0.57536282690905094</v>
      </c>
      <c r="U5" t="s">
        <v>57</v>
      </c>
      <c r="V5">
        <v>-0.21075651534010878</v>
      </c>
      <c r="W5">
        <v>1.537397460773805</v>
      </c>
      <c r="X5">
        <v>0.6156076296994607</v>
      </c>
      <c r="Y5">
        <v>0.74748437075134222</v>
      </c>
      <c r="Z5">
        <v>0.57536282690905094</v>
      </c>
      <c r="AA5">
        <v>0.8682431421244593</v>
      </c>
      <c r="AC5" t="s">
        <v>57</v>
      </c>
      <c r="AD5">
        <f t="shared" si="8"/>
        <v>0.41653863602859137</v>
      </c>
      <c r="AE5">
        <f t="shared" si="1"/>
        <v>0.9379019960896734</v>
      </c>
      <c r="AF5">
        <f t="shared" si="2"/>
        <v>0.73092324276385257</v>
      </c>
      <c r="AG5">
        <f t="shared" si="3"/>
        <v>0.77261438319819775</v>
      </c>
      <c r="AH5">
        <f t="shared" si="4"/>
        <v>0.71747703042084754</v>
      </c>
      <c r="AI5">
        <f t="shared" si="5"/>
        <v>0.80736937945484166</v>
      </c>
    </row>
    <row r="6" spans="2:35">
      <c r="B6" t="s">
        <v>58</v>
      </c>
      <c r="C6">
        <v>468</v>
      </c>
      <c r="D6">
        <v>28.5</v>
      </c>
      <c r="E6">
        <v>95</v>
      </c>
      <c r="F6">
        <v>14</v>
      </c>
      <c r="G6">
        <v>6</v>
      </c>
      <c r="H6">
        <v>-6</v>
      </c>
      <c r="K6" t="s">
        <v>58</v>
      </c>
      <c r="L6">
        <f t="shared" si="6"/>
        <v>-0.66201340907235795</v>
      </c>
      <c r="M6">
        <f t="shared" si="0"/>
        <v>-0.60514268241889979</v>
      </c>
      <c r="N6">
        <f t="shared" si="0"/>
        <v>0.56726616774535821</v>
      </c>
      <c r="O6">
        <f t="shared" si="0"/>
        <v>-1.28374412576779</v>
      </c>
      <c r="P6">
        <f t="shared" si="0"/>
        <v>-0.57536282690905094</v>
      </c>
      <c r="Q6">
        <f t="shared" si="0"/>
        <v>-0.74420840753525075</v>
      </c>
      <c r="S6">
        <f t="shared" si="7"/>
        <v>0.57536282690905094</v>
      </c>
      <c r="U6" t="s">
        <v>58</v>
      </c>
      <c r="V6">
        <v>-0.66201340907235795</v>
      </c>
      <c r="W6">
        <v>-0.60514268241889979</v>
      </c>
      <c r="X6">
        <v>0.56726616774535821</v>
      </c>
      <c r="Y6">
        <v>-1.28374412576779</v>
      </c>
      <c r="Z6">
        <v>0.57536282690905094</v>
      </c>
      <c r="AA6">
        <v>-0.74420840753525075</v>
      </c>
      <c r="AC6" t="s">
        <v>58</v>
      </c>
      <c r="AD6">
        <f t="shared" si="8"/>
        <v>0.25398131406235097</v>
      </c>
      <c r="AE6">
        <f t="shared" si="1"/>
        <v>0.2725420981177209</v>
      </c>
      <c r="AF6">
        <f t="shared" si="2"/>
        <v>0.71473332039901516</v>
      </c>
      <c r="AG6">
        <f t="shared" si="3"/>
        <v>9.9615749747427138E-2</v>
      </c>
      <c r="AH6">
        <f t="shared" si="4"/>
        <v>0.71747703042084754</v>
      </c>
      <c r="AI6">
        <f t="shared" si="5"/>
        <v>0.22837520121158458</v>
      </c>
    </row>
    <row r="7" spans="2:35">
      <c r="B7" t="s">
        <v>59</v>
      </c>
      <c r="C7">
        <v>590</v>
      </c>
      <c r="D7">
        <v>22</v>
      </c>
      <c r="E7">
        <v>99.1</v>
      </c>
      <c r="F7">
        <v>22</v>
      </c>
      <c r="G7">
        <v>9</v>
      </c>
      <c r="H7">
        <v>4</v>
      </c>
      <c r="K7" t="s">
        <v>59</v>
      </c>
      <c r="L7">
        <f t="shared" si="6"/>
        <v>-0.19545967148477827</v>
      </c>
      <c r="M7">
        <f t="shared" si="0"/>
        <v>-0.94900714984488954</v>
      </c>
      <c r="N7">
        <f t="shared" si="0"/>
        <v>0.78748838331404558</v>
      </c>
      <c r="O7">
        <f t="shared" si="0"/>
        <v>-0.58930703294073616</v>
      </c>
      <c r="P7">
        <f t="shared" si="0"/>
        <v>3.3844872171120519E-2</v>
      </c>
      <c r="Q7">
        <f t="shared" si="0"/>
        <v>0.49613893835683387</v>
      </c>
      <c r="S7">
        <f t="shared" si="7"/>
        <v>-3.3844872171120519E-2</v>
      </c>
      <c r="U7" t="s">
        <v>59</v>
      </c>
      <c r="V7">
        <v>-0.19545967148477827</v>
      </c>
      <c r="W7">
        <v>-0.94900714984488954</v>
      </c>
      <c r="X7">
        <v>0.78748838331404558</v>
      </c>
      <c r="Y7">
        <v>-0.58930703294073616</v>
      </c>
      <c r="Z7">
        <v>-3.3844872171120519E-2</v>
      </c>
      <c r="AA7">
        <v>0.49613893835683387</v>
      </c>
      <c r="AC7" t="s">
        <v>59</v>
      </c>
      <c r="AD7">
        <f t="shared" si="8"/>
        <v>0.42251655311308295</v>
      </c>
      <c r="AE7">
        <f t="shared" si="1"/>
        <v>0.1713084878366056</v>
      </c>
      <c r="AF7">
        <f t="shared" si="2"/>
        <v>0.78450198696276696</v>
      </c>
      <c r="AG7">
        <f t="shared" si="3"/>
        <v>0.27782766393271263</v>
      </c>
      <c r="AH7">
        <f t="shared" si="4"/>
        <v>0.48650042680345162</v>
      </c>
      <c r="AI7">
        <f t="shared" si="5"/>
        <v>0.69010180575293356</v>
      </c>
    </row>
    <row r="8" spans="2:35">
      <c r="B8" t="s">
        <v>60</v>
      </c>
      <c r="C8">
        <v>983</v>
      </c>
      <c r="D8">
        <v>21.2</v>
      </c>
      <c r="E8">
        <v>96.2</v>
      </c>
      <c r="F8">
        <v>34.799999999999997</v>
      </c>
      <c r="G8">
        <v>5</v>
      </c>
      <c r="H8">
        <v>10</v>
      </c>
      <c r="K8" t="s">
        <v>60</v>
      </c>
      <c r="L8">
        <f t="shared" si="6"/>
        <v>1.3074552373014416</v>
      </c>
      <c r="M8">
        <f t="shared" si="0"/>
        <v>-0.99132893045116521</v>
      </c>
      <c r="N8">
        <f t="shared" si="0"/>
        <v>0.63172145035082794</v>
      </c>
      <c r="O8">
        <f t="shared" si="0"/>
        <v>0.52179231558254968</v>
      </c>
      <c r="P8">
        <f t="shared" si="0"/>
        <v>-0.7784320599357748</v>
      </c>
      <c r="Q8">
        <f t="shared" si="0"/>
        <v>1.2403473458920846</v>
      </c>
      <c r="S8">
        <f t="shared" si="7"/>
        <v>0.7784320599357748</v>
      </c>
      <c r="U8" t="s">
        <v>60</v>
      </c>
      <c r="V8">
        <v>1.3074552373014416</v>
      </c>
      <c r="W8">
        <v>-0.99132893045116521</v>
      </c>
      <c r="X8">
        <v>0.63172145035082794</v>
      </c>
      <c r="Y8">
        <v>0.52179231558254968</v>
      </c>
      <c r="Z8">
        <v>0.7784320599357748</v>
      </c>
      <c r="AA8">
        <v>1.2403473458920846</v>
      </c>
      <c r="AC8" t="s">
        <v>60</v>
      </c>
      <c r="AD8">
        <f t="shared" si="8"/>
        <v>0.90447092604175927</v>
      </c>
      <c r="AE8">
        <f t="shared" si="1"/>
        <v>0.16076249537888346</v>
      </c>
      <c r="AF8">
        <f t="shared" si="2"/>
        <v>0.73621554552657598</v>
      </c>
      <c r="AG8">
        <f t="shared" si="3"/>
        <v>0.69909252970140656</v>
      </c>
      <c r="AH8">
        <f t="shared" si="4"/>
        <v>0.7818428276644025</v>
      </c>
      <c r="AI8">
        <f t="shared" si="5"/>
        <v>0.89257652629717554</v>
      </c>
    </row>
    <row r="9" spans="2:35">
      <c r="B9" t="s">
        <v>153</v>
      </c>
      <c r="C9">
        <v>795</v>
      </c>
      <c r="D9">
        <v>56.5</v>
      </c>
      <c r="E9">
        <v>98</v>
      </c>
      <c r="F9">
        <v>40.4</v>
      </c>
      <c r="G9">
        <v>11</v>
      </c>
      <c r="H9">
        <v>-9</v>
      </c>
      <c r="K9" t="s">
        <v>153</v>
      </c>
      <c r="L9">
        <f t="shared" si="6"/>
        <v>0.58850357610090887</v>
      </c>
      <c r="M9">
        <f t="shared" si="0"/>
        <v>0.87611963880074795</v>
      </c>
      <c r="N9">
        <f t="shared" si="0"/>
        <v>0.72840437425903204</v>
      </c>
      <c r="O9">
        <f t="shared" si="0"/>
        <v>1.0078982805614873</v>
      </c>
      <c r="P9">
        <f t="shared" si="0"/>
        <v>0.43998333822456814</v>
      </c>
      <c r="Q9">
        <f t="shared" si="0"/>
        <v>-1.1163126113028761</v>
      </c>
      <c r="S9">
        <f t="shared" si="7"/>
        <v>-0.43998333822456814</v>
      </c>
      <c r="U9" t="s">
        <v>153</v>
      </c>
      <c r="V9">
        <v>0.58850357610090887</v>
      </c>
      <c r="W9">
        <v>0.87611963880074795</v>
      </c>
      <c r="X9">
        <v>0.72840437425903204</v>
      </c>
      <c r="Y9">
        <v>1.0078982805614873</v>
      </c>
      <c r="Z9">
        <v>-0.43998333822456814</v>
      </c>
      <c r="AA9">
        <v>-1.1163126113028761</v>
      </c>
      <c r="AC9" t="s">
        <v>153</v>
      </c>
      <c r="AD9">
        <f t="shared" si="8"/>
        <v>0.72190283288755841</v>
      </c>
      <c r="AE9">
        <f t="shared" si="1"/>
        <v>0.80951750125723243</v>
      </c>
      <c r="AF9">
        <f t="shared" si="2"/>
        <v>0.76681695681442619</v>
      </c>
      <c r="AG9">
        <f t="shared" si="3"/>
        <v>0.84324835140681709</v>
      </c>
      <c r="AH9">
        <f t="shared" si="4"/>
        <v>0.32997458749279773</v>
      </c>
      <c r="AI9">
        <f t="shared" si="5"/>
        <v>0.13214417261301378</v>
      </c>
    </row>
    <row r="10" spans="2:35">
      <c r="B10" t="s">
        <v>62</v>
      </c>
      <c r="C10">
        <v>390</v>
      </c>
      <c r="D10">
        <v>31.1</v>
      </c>
      <c r="E10">
        <v>59.2</v>
      </c>
      <c r="F10">
        <v>28.1</v>
      </c>
      <c r="G10">
        <v>10</v>
      </c>
      <c r="H10">
        <v>-8</v>
      </c>
      <c r="K10" t="s">
        <v>62</v>
      </c>
      <c r="L10">
        <f t="shared" si="6"/>
        <v>-0.96030186425130237</v>
      </c>
      <c r="M10">
        <f t="shared" si="0"/>
        <v>-0.46759689544850386</v>
      </c>
      <c r="N10">
        <f t="shared" si="0"/>
        <v>-1.3556497633178168</v>
      </c>
      <c r="O10">
        <f t="shared" si="0"/>
        <v>-5.9798749660107502E-2</v>
      </c>
      <c r="P10">
        <f t="shared" si="0"/>
        <v>0.23691410519784434</v>
      </c>
      <c r="Q10">
        <f t="shared" si="0"/>
        <v>-0.99227787671366774</v>
      </c>
      <c r="S10">
        <f t="shared" si="7"/>
        <v>-0.23691410519784434</v>
      </c>
      <c r="U10" t="s">
        <v>62</v>
      </c>
      <c r="V10">
        <v>-0.96030186425130237</v>
      </c>
      <c r="W10">
        <v>-0.46759689544850386</v>
      </c>
      <c r="X10">
        <v>-1.3556497633178168</v>
      </c>
      <c r="Y10">
        <v>-5.9798749660107502E-2</v>
      </c>
      <c r="Z10">
        <v>-0.23691410519784434</v>
      </c>
      <c r="AA10">
        <v>-0.99227787671366774</v>
      </c>
      <c r="AC10" t="s">
        <v>62</v>
      </c>
      <c r="AD10">
        <f t="shared" si="8"/>
        <v>0.16845165604287229</v>
      </c>
      <c r="AE10">
        <f t="shared" si="1"/>
        <v>0.32003644273512882</v>
      </c>
      <c r="AF10">
        <f t="shared" si="2"/>
        <v>8.7605315222371291E-2</v>
      </c>
      <c r="AG10">
        <f t="shared" si="3"/>
        <v>0.47615796071164807</v>
      </c>
      <c r="AH10">
        <f t="shared" si="4"/>
        <v>0.40636171355091821</v>
      </c>
      <c r="AI10">
        <f t="shared" si="5"/>
        <v>0.16053099612695329</v>
      </c>
    </row>
    <row r="11" spans="2:35">
      <c r="B11" t="s">
        <v>63</v>
      </c>
      <c r="C11">
        <v>424</v>
      </c>
      <c r="D11">
        <v>36.299999999999997</v>
      </c>
      <c r="E11">
        <v>85</v>
      </c>
      <c r="F11">
        <v>21.6</v>
      </c>
      <c r="G11">
        <v>13</v>
      </c>
      <c r="H11">
        <v>-1</v>
      </c>
      <c r="K11" t="s">
        <v>63</v>
      </c>
      <c r="L11">
        <f t="shared" si="6"/>
        <v>-0.83027869148099331</v>
      </c>
      <c r="M11">
        <f t="shared" si="0"/>
        <v>-0.19250532150771238</v>
      </c>
      <c r="N11">
        <f t="shared" si="0"/>
        <v>3.0138812699778542E-2</v>
      </c>
      <c r="O11">
        <f t="shared" si="0"/>
        <v>-0.62402888758208863</v>
      </c>
      <c r="P11">
        <f t="shared" si="0"/>
        <v>0.84612180427801587</v>
      </c>
      <c r="Q11">
        <f t="shared" si="0"/>
        <v>-0.12403473458920847</v>
      </c>
      <c r="S11">
        <f t="shared" si="7"/>
        <v>-0.84612180427801587</v>
      </c>
      <c r="U11" t="s">
        <v>63</v>
      </c>
      <c r="V11">
        <v>-0.83027869148099331</v>
      </c>
      <c r="W11">
        <v>-0.19250532150771238</v>
      </c>
      <c r="X11">
        <v>3.0138812699778542E-2</v>
      </c>
      <c r="Y11">
        <v>-0.62402888758208863</v>
      </c>
      <c r="Z11">
        <v>-0.84612180427801587</v>
      </c>
      <c r="AA11">
        <v>-0.12403473458920847</v>
      </c>
      <c r="AC11" t="s">
        <v>63</v>
      </c>
      <c r="AD11">
        <f t="shared" si="8"/>
        <v>0.20319061639649433</v>
      </c>
      <c r="AE11">
        <f t="shared" si="1"/>
        <v>0.42367319995440045</v>
      </c>
      <c r="AF11">
        <f t="shared" si="2"/>
        <v>0.51202182663906859</v>
      </c>
      <c r="AG11">
        <f t="shared" si="3"/>
        <v>0.2663043069208102</v>
      </c>
      <c r="AH11">
        <f t="shared" si="4"/>
        <v>0.19874239909074828</v>
      </c>
      <c r="AI11">
        <f t="shared" si="5"/>
        <v>0.45064388659001647</v>
      </c>
    </row>
    <row r="12" spans="2:35">
      <c r="B12" t="s">
        <v>64</v>
      </c>
      <c r="C12">
        <v>662</v>
      </c>
      <c r="D12">
        <v>25</v>
      </c>
      <c r="E12">
        <v>95</v>
      </c>
      <c r="F12">
        <v>14.5</v>
      </c>
      <c r="G12">
        <v>5</v>
      </c>
      <c r="H12">
        <v>8</v>
      </c>
      <c r="K12" t="s">
        <v>64</v>
      </c>
      <c r="L12">
        <f t="shared" si="6"/>
        <v>7.988351791117039E-2</v>
      </c>
      <c r="M12">
        <f t="shared" si="0"/>
        <v>-0.79030047257135583</v>
      </c>
      <c r="N12">
        <f t="shared" si="0"/>
        <v>0.56726616774535821</v>
      </c>
      <c r="O12">
        <f t="shared" si="0"/>
        <v>-1.240341807466099</v>
      </c>
      <c r="P12">
        <f t="shared" si="0"/>
        <v>-0.7784320599357748</v>
      </c>
      <c r="Q12">
        <f t="shared" si="0"/>
        <v>0.99227787671366774</v>
      </c>
      <c r="S12">
        <f t="shared" si="7"/>
        <v>0.7784320599357748</v>
      </c>
      <c r="U12" t="s">
        <v>64</v>
      </c>
      <c r="V12">
        <v>7.988351791117039E-2</v>
      </c>
      <c r="W12">
        <v>-0.79030047257135583</v>
      </c>
      <c r="X12">
        <v>0.56726616774535821</v>
      </c>
      <c r="Y12">
        <v>-1.240341807466099</v>
      </c>
      <c r="Z12">
        <v>0.7784320599357748</v>
      </c>
      <c r="AA12">
        <v>0.99227787671366774</v>
      </c>
      <c r="AC12" t="s">
        <v>64</v>
      </c>
      <c r="AD12">
        <f t="shared" si="8"/>
        <v>0.53183505063326997</v>
      </c>
      <c r="AE12">
        <f t="shared" si="1"/>
        <v>0.21467615545111685</v>
      </c>
      <c r="AF12">
        <f t="shared" si="2"/>
        <v>0.71473332039901516</v>
      </c>
      <c r="AG12">
        <f t="shared" si="3"/>
        <v>0.10742449752665842</v>
      </c>
      <c r="AH12">
        <f t="shared" si="4"/>
        <v>0.7818428276644025</v>
      </c>
      <c r="AI12">
        <f t="shared" si="5"/>
        <v>0.83946900387304668</v>
      </c>
    </row>
    <row r="13" spans="2:35">
      <c r="B13" t="s">
        <v>65</v>
      </c>
      <c r="C13">
        <v>517</v>
      </c>
      <c r="D13">
        <v>31.4</v>
      </c>
      <c r="E13">
        <v>72.099999999999994</v>
      </c>
      <c r="F13">
        <v>29.6</v>
      </c>
      <c r="G13">
        <v>9</v>
      </c>
      <c r="H13">
        <v>-9</v>
      </c>
      <c r="K13" t="s">
        <v>65</v>
      </c>
      <c r="L13">
        <f t="shared" si="6"/>
        <v>-0.4746270718445596</v>
      </c>
      <c r="M13">
        <f t="shared" si="0"/>
        <v>-0.45172622772115067</v>
      </c>
      <c r="N13">
        <f t="shared" si="0"/>
        <v>-0.66275547530901946</v>
      </c>
      <c r="O13">
        <f t="shared" si="0"/>
        <v>7.0408205244965077E-2</v>
      </c>
      <c r="P13">
        <f t="shared" si="0"/>
        <v>3.3844872171120519E-2</v>
      </c>
      <c r="Q13">
        <f t="shared" si="0"/>
        <v>-1.1163126113028761</v>
      </c>
      <c r="S13">
        <f t="shared" si="7"/>
        <v>-3.3844872171120519E-2</v>
      </c>
      <c r="U13" t="s">
        <v>65</v>
      </c>
      <c r="V13">
        <v>-0.4746270718445596</v>
      </c>
      <c r="W13">
        <v>-0.45172622772115067</v>
      </c>
      <c r="X13">
        <v>-0.66275547530901946</v>
      </c>
      <c r="Y13">
        <v>7.0408205244965077E-2</v>
      </c>
      <c r="Z13">
        <v>-3.3844872171120519E-2</v>
      </c>
      <c r="AA13">
        <v>-1.1163126113028761</v>
      </c>
      <c r="AC13" t="s">
        <v>65</v>
      </c>
      <c r="AD13">
        <f t="shared" si="8"/>
        <v>0.31752640343263611</v>
      </c>
      <c r="AE13">
        <f t="shared" si="1"/>
        <v>0.32573311061957111</v>
      </c>
      <c r="AF13">
        <f t="shared" si="2"/>
        <v>0.2537435869601905</v>
      </c>
      <c r="AG13">
        <f t="shared" si="3"/>
        <v>0.52806561969139465</v>
      </c>
      <c r="AH13">
        <f t="shared" si="4"/>
        <v>0.48650042680345162</v>
      </c>
      <c r="AI13">
        <f t="shared" si="5"/>
        <v>0.13214417261301378</v>
      </c>
    </row>
    <row r="14" spans="2:35">
      <c r="B14" t="s">
        <v>66</v>
      </c>
      <c r="C14">
        <v>1008</v>
      </c>
      <c r="D14">
        <v>78.8</v>
      </c>
      <c r="E14">
        <v>99.9</v>
      </c>
      <c r="F14">
        <v>39.299999999999997</v>
      </c>
      <c r="G14">
        <v>2</v>
      </c>
      <c r="H14">
        <v>10</v>
      </c>
      <c r="K14" t="s">
        <v>66</v>
      </c>
      <c r="L14">
        <f t="shared" si="6"/>
        <v>1.4030605113972572</v>
      </c>
      <c r="M14">
        <f t="shared" si="0"/>
        <v>2.0558392732006814</v>
      </c>
      <c r="N14">
        <f t="shared" si="0"/>
        <v>0.83045857171769255</v>
      </c>
      <c r="O14">
        <f t="shared" si="0"/>
        <v>0.91241318029776741</v>
      </c>
      <c r="P14">
        <f t="shared" si="0"/>
        <v>-1.3876397590159462</v>
      </c>
      <c r="Q14">
        <f t="shared" si="0"/>
        <v>1.2403473458920846</v>
      </c>
      <c r="S14">
        <f t="shared" si="7"/>
        <v>1.3876397590159462</v>
      </c>
      <c r="U14" t="s">
        <v>66</v>
      </c>
      <c r="V14">
        <v>1.4030605113972572</v>
      </c>
      <c r="W14">
        <v>2.0558392732006814</v>
      </c>
      <c r="X14">
        <v>0.83045857171769255</v>
      </c>
      <c r="Y14">
        <v>0.91241318029776741</v>
      </c>
      <c r="Z14">
        <v>1.3876397590159462</v>
      </c>
      <c r="AA14">
        <v>1.2403473458920846</v>
      </c>
      <c r="AC14" t="s">
        <v>66</v>
      </c>
      <c r="AD14">
        <f t="shared" si="8"/>
        <v>0.91970060234912021</v>
      </c>
      <c r="AE14">
        <f t="shared" si="1"/>
        <v>0.98010099444155296</v>
      </c>
      <c r="AF14">
        <f t="shared" si="2"/>
        <v>0.79686021919412298</v>
      </c>
      <c r="AG14">
        <f t="shared" si="3"/>
        <v>0.81922437310583229</v>
      </c>
      <c r="AH14">
        <f t="shared" si="4"/>
        <v>0.91737661589704766</v>
      </c>
      <c r="AI14">
        <f t="shared" si="5"/>
        <v>0.89257652629717554</v>
      </c>
    </row>
    <row r="15" spans="2:35">
      <c r="B15" t="s">
        <v>94</v>
      </c>
      <c r="C15">
        <v>350</v>
      </c>
      <c r="D15">
        <v>37</v>
      </c>
      <c r="E15">
        <v>76.900000000000006</v>
      </c>
      <c r="F15">
        <v>11.2</v>
      </c>
      <c r="G15">
        <v>21</v>
      </c>
      <c r="H15">
        <v>-6</v>
      </c>
      <c r="K15" t="s">
        <v>94</v>
      </c>
      <c r="L15">
        <f t="shared" si="6"/>
        <v>-1.1132703028046071</v>
      </c>
      <c r="M15">
        <f t="shared" si="0"/>
        <v>-0.15547376347722103</v>
      </c>
      <c r="N15">
        <f t="shared" si="0"/>
        <v>-0.40493434488714064</v>
      </c>
      <c r="O15">
        <f t="shared" si="0"/>
        <v>-1.5267971082572587</v>
      </c>
      <c r="P15">
        <f t="shared" si="0"/>
        <v>2.4706756684918063</v>
      </c>
      <c r="Q15">
        <f t="shared" si="0"/>
        <v>-0.74420840753525075</v>
      </c>
      <c r="S15">
        <f t="shared" si="7"/>
        <v>-2.4706756684918063</v>
      </c>
      <c r="U15" t="s">
        <v>94</v>
      </c>
      <c r="V15">
        <v>-1.1132703028046071</v>
      </c>
      <c r="W15">
        <v>-0.15547376347722103</v>
      </c>
      <c r="X15">
        <v>-0.40493434488714064</v>
      </c>
      <c r="Y15">
        <v>-1.5267971082572587</v>
      </c>
      <c r="Z15">
        <v>-2.4706756684918063</v>
      </c>
      <c r="AA15">
        <v>-0.74420840753525075</v>
      </c>
      <c r="AC15" t="s">
        <v>94</v>
      </c>
      <c r="AD15">
        <f t="shared" si="8"/>
        <v>0.13279617840461289</v>
      </c>
      <c r="AE15">
        <f t="shared" si="1"/>
        <v>0.43822391806604527</v>
      </c>
      <c r="AF15">
        <f t="shared" si="2"/>
        <v>0.34276288600015925</v>
      </c>
      <c r="AG15">
        <f t="shared" si="3"/>
        <v>6.3405735450042994E-2</v>
      </c>
      <c r="AH15">
        <f t="shared" si="4"/>
        <v>6.7429032657424616E-3</v>
      </c>
      <c r="AI15">
        <f t="shared" si="5"/>
        <v>0.22837520121158458</v>
      </c>
    </row>
    <row r="16" spans="2:35">
      <c r="B16" t="s">
        <v>96</v>
      </c>
      <c r="C16">
        <v>320</v>
      </c>
      <c r="D16">
        <v>15.3</v>
      </c>
      <c r="E16">
        <v>38</v>
      </c>
      <c r="F16">
        <v>23.1</v>
      </c>
      <c r="G16">
        <v>19</v>
      </c>
      <c r="H16">
        <v>-9</v>
      </c>
      <c r="K16" t="s">
        <v>96</v>
      </c>
      <c r="L16">
        <f t="shared" si="6"/>
        <v>-1.2279966317195858</v>
      </c>
      <c r="M16">
        <f t="shared" si="0"/>
        <v>-1.3034520624224479</v>
      </c>
      <c r="N16">
        <f t="shared" si="0"/>
        <v>-2.4943597560144459</v>
      </c>
      <c r="O16">
        <f t="shared" si="0"/>
        <v>-0.49382193267701613</v>
      </c>
      <c r="P16">
        <f t="shared" si="0"/>
        <v>2.0645372024383586</v>
      </c>
      <c r="Q16">
        <f t="shared" si="0"/>
        <v>-1.1163126113028761</v>
      </c>
      <c r="S16">
        <f t="shared" si="7"/>
        <v>-2.0645372024383586</v>
      </c>
      <c r="U16" t="s">
        <v>96</v>
      </c>
      <c r="V16">
        <v>-1.2279966317195858</v>
      </c>
      <c r="W16">
        <v>-1.3034520624224479</v>
      </c>
      <c r="X16">
        <v>-2.4943597560144459</v>
      </c>
      <c r="Y16">
        <v>-0.49382193267701613</v>
      </c>
      <c r="Z16">
        <v>-2.0645372024383586</v>
      </c>
      <c r="AA16">
        <v>-1.1163126113028761</v>
      </c>
      <c r="AC16" t="s">
        <v>96</v>
      </c>
      <c r="AD16">
        <f t="shared" si="8"/>
        <v>0.1097241162037494</v>
      </c>
      <c r="AE16">
        <f t="shared" si="1"/>
        <v>9.6210236096342147E-2</v>
      </c>
      <c r="AF16">
        <f t="shared" si="2"/>
        <v>6.3092289957638187E-3</v>
      </c>
      <c r="AG16">
        <f t="shared" si="3"/>
        <v>0.31071597106276982</v>
      </c>
      <c r="AH16">
        <f t="shared" si="4"/>
        <v>1.9483405182489741E-2</v>
      </c>
      <c r="AI16">
        <f t="shared" si="5"/>
        <v>0.13214417261301378</v>
      </c>
    </row>
    <row r="17" spans="2:35">
      <c r="B17" t="s">
        <v>98</v>
      </c>
      <c r="C17">
        <v>331</v>
      </c>
      <c r="D17">
        <v>21.9</v>
      </c>
      <c r="E17">
        <v>61.8</v>
      </c>
      <c r="F17">
        <v>12.2</v>
      </c>
      <c r="G17">
        <v>7</v>
      </c>
      <c r="H17">
        <v>-4</v>
      </c>
      <c r="K17" t="s">
        <v>98</v>
      </c>
      <c r="L17">
        <f t="shared" si="6"/>
        <v>-1.1859303111174271</v>
      </c>
      <c r="M17">
        <f t="shared" si="0"/>
        <v>-0.95429737242067403</v>
      </c>
      <c r="N17">
        <f t="shared" si="0"/>
        <v>-1.2159966510059663</v>
      </c>
      <c r="O17">
        <f t="shared" si="0"/>
        <v>-1.439992471653877</v>
      </c>
      <c r="P17">
        <f t="shared" si="0"/>
        <v>-0.37229359388232713</v>
      </c>
      <c r="Q17">
        <f t="shared" si="0"/>
        <v>-0.49613893835683387</v>
      </c>
      <c r="S17">
        <f t="shared" si="7"/>
        <v>0.37229359388232713</v>
      </c>
      <c r="U17" t="s">
        <v>98</v>
      </c>
      <c r="V17">
        <v>-1.1859303111174271</v>
      </c>
      <c r="W17">
        <v>-0.95429737242067403</v>
      </c>
      <c r="X17">
        <v>-1.2159966510059663</v>
      </c>
      <c r="Y17">
        <v>-1.439992471653877</v>
      </c>
      <c r="Z17">
        <v>0.37229359388232713</v>
      </c>
      <c r="AA17">
        <v>-0.49613893835683387</v>
      </c>
      <c r="AC17" t="s">
        <v>98</v>
      </c>
      <c r="AD17">
        <f t="shared" si="8"/>
        <v>0.1178249108595322</v>
      </c>
      <c r="AE17">
        <f t="shared" si="1"/>
        <v>0.1699665688574673</v>
      </c>
      <c r="AF17">
        <f t="shared" si="2"/>
        <v>0.11199309888552686</v>
      </c>
      <c r="AG17">
        <f t="shared" si="3"/>
        <v>7.4934764499680312E-2</v>
      </c>
      <c r="AH17">
        <f t="shared" si="4"/>
        <v>0.6451628661342661</v>
      </c>
      <c r="AI17">
        <f t="shared" si="5"/>
        <v>0.30989819424706644</v>
      </c>
    </row>
    <row r="18" spans="2:35">
      <c r="B18" t="s">
        <v>100</v>
      </c>
      <c r="C18">
        <v>367</v>
      </c>
      <c r="D18">
        <v>43</v>
      </c>
      <c r="E18">
        <v>55.6</v>
      </c>
      <c r="F18">
        <v>25.5</v>
      </c>
      <c r="G18">
        <v>12</v>
      </c>
      <c r="H18">
        <v>-8</v>
      </c>
      <c r="K18" t="s">
        <v>100</v>
      </c>
      <c r="L18">
        <f t="shared" si="6"/>
        <v>-1.0482587164194526</v>
      </c>
      <c r="M18">
        <f t="shared" si="0"/>
        <v>0.16193959106984634</v>
      </c>
      <c r="N18">
        <f t="shared" si="0"/>
        <v>-1.5490156111342255</v>
      </c>
      <c r="O18">
        <f t="shared" si="0"/>
        <v>-0.2854908048289001</v>
      </c>
      <c r="P18">
        <f t="shared" si="0"/>
        <v>0.643052571251292</v>
      </c>
      <c r="Q18">
        <f t="shared" si="0"/>
        <v>-0.99227787671366774</v>
      </c>
      <c r="S18">
        <f t="shared" si="7"/>
        <v>-0.643052571251292</v>
      </c>
      <c r="U18" t="s">
        <v>100</v>
      </c>
      <c r="V18">
        <v>-1.0482587164194526</v>
      </c>
      <c r="W18">
        <v>0.16193959106984634</v>
      </c>
      <c r="X18">
        <v>-1.5490156111342255</v>
      </c>
      <c r="Y18">
        <v>-0.2854908048289001</v>
      </c>
      <c r="Z18">
        <v>-0.643052571251292</v>
      </c>
      <c r="AA18">
        <v>-0.99227787671366774</v>
      </c>
      <c r="AC18" t="s">
        <v>100</v>
      </c>
      <c r="AD18">
        <f t="shared" si="8"/>
        <v>0.14725971232814877</v>
      </c>
      <c r="AE18">
        <f t="shared" si="1"/>
        <v>0.56432328744255689</v>
      </c>
      <c r="AF18">
        <f t="shared" si="2"/>
        <v>6.0688983678645475E-2</v>
      </c>
      <c r="AG18">
        <f t="shared" si="3"/>
        <v>0.38763407405008105</v>
      </c>
      <c r="AH18">
        <f t="shared" si="4"/>
        <v>0.26009499415606574</v>
      </c>
      <c r="AI18">
        <f t="shared" si="5"/>
        <v>0.16053099612695329</v>
      </c>
    </row>
    <row r="19" spans="2:35">
      <c r="B19" t="s">
        <v>102</v>
      </c>
      <c r="C19">
        <v>897</v>
      </c>
      <c r="D19">
        <v>34</v>
      </c>
      <c r="E19">
        <v>99.9</v>
      </c>
      <c r="F19">
        <v>32.299999999999997</v>
      </c>
      <c r="G19">
        <v>6</v>
      </c>
      <c r="H19">
        <v>10</v>
      </c>
      <c r="K19" t="s">
        <v>102</v>
      </c>
      <c r="L19">
        <f t="shared" si="6"/>
        <v>0.97857309441183626</v>
      </c>
      <c r="M19">
        <f t="shared" ref="M19:Q20" si="9">(D19-D$21)/D$22</f>
        <v>-0.31418044075075474</v>
      </c>
      <c r="N19">
        <f t="shared" si="9"/>
        <v>0.83045857171769255</v>
      </c>
      <c r="O19">
        <f t="shared" si="9"/>
        <v>0.30478072407409534</v>
      </c>
      <c r="P19">
        <f t="shared" si="9"/>
        <v>-0.57536282690905094</v>
      </c>
      <c r="Q19">
        <f t="shared" si="9"/>
        <v>1.2403473458920846</v>
      </c>
      <c r="S19">
        <f t="shared" si="7"/>
        <v>0.57536282690905094</v>
      </c>
      <c r="U19" t="s">
        <v>102</v>
      </c>
      <c r="V19">
        <v>0.97857309441183626</v>
      </c>
      <c r="W19">
        <v>-0.31418044075075474</v>
      </c>
      <c r="X19">
        <v>0.83045857171769255</v>
      </c>
      <c r="Y19">
        <v>0.30478072407409534</v>
      </c>
      <c r="Z19">
        <v>0.57536282690905094</v>
      </c>
      <c r="AA19">
        <v>1.2403473458920846</v>
      </c>
      <c r="AC19" t="s">
        <v>102</v>
      </c>
      <c r="AD19">
        <f t="shared" si="8"/>
        <v>0.83610452060160056</v>
      </c>
      <c r="AE19">
        <f t="shared" si="1"/>
        <v>0.3766919985650764</v>
      </c>
      <c r="AF19">
        <f t="shared" si="2"/>
        <v>0.79686021919412298</v>
      </c>
      <c r="AG19">
        <f t="shared" si="3"/>
        <v>0.61973341827561557</v>
      </c>
      <c r="AH19">
        <f t="shared" si="4"/>
        <v>0.71747703042084754</v>
      </c>
      <c r="AI19">
        <f t="shared" si="5"/>
        <v>0.89257652629717554</v>
      </c>
    </row>
    <row r="20" spans="2:35">
      <c r="B20" t="s">
        <v>151</v>
      </c>
      <c r="C20">
        <v>1034</v>
      </c>
      <c r="D20">
        <v>74</v>
      </c>
      <c r="E20">
        <v>99.9</v>
      </c>
      <c r="F20">
        <v>49.9</v>
      </c>
      <c r="G20">
        <v>4</v>
      </c>
      <c r="H20">
        <v>10</v>
      </c>
      <c r="K20" t="s">
        <v>151</v>
      </c>
      <c r="L20">
        <f t="shared" si="6"/>
        <v>1.5024899964569052</v>
      </c>
      <c r="M20">
        <f t="shared" si="9"/>
        <v>1.8019085895630278</v>
      </c>
      <c r="N20">
        <f t="shared" si="9"/>
        <v>0.83045857171769255</v>
      </c>
      <c r="O20">
        <f t="shared" si="9"/>
        <v>1.8325423282936137</v>
      </c>
      <c r="P20">
        <f t="shared" si="9"/>
        <v>-0.98150129296249866</v>
      </c>
      <c r="Q20">
        <f t="shared" si="9"/>
        <v>1.2403473458920846</v>
      </c>
      <c r="S20">
        <f t="shared" si="7"/>
        <v>0.98150129296249866</v>
      </c>
      <c r="U20" t="s">
        <v>151</v>
      </c>
      <c r="V20">
        <v>1.5024899964569052</v>
      </c>
      <c r="W20">
        <v>1.8019085895630278</v>
      </c>
      <c r="X20">
        <v>0.83045857171769255</v>
      </c>
      <c r="Y20">
        <v>1.8325423282936137</v>
      </c>
      <c r="Z20">
        <v>0.98150129296249866</v>
      </c>
      <c r="AA20">
        <v>1.2403473458920846</v>
      </c>
      <c r="AC20" t="s">
        <v>151</v>
      </c>
      <c r="AD20">
        <f t="shared" si="8"/>
        <v>0.93351469523743591</v>
      </c>
      <c r="AE20">
        <f t="shared" si="1"/>
        <v>0.96422010570653838</v>
      </c>
      <c r="AF20">
        <f t="shared" si="2"/>
        <v>0.79686021919412298</v>
      </c>
      <c r="AG20">
        <f t="shared" si="3"/>
        <v>0.96656466927479046</v>
      </c>
      <c r="AH20">
        <f t="shared" si="4"/>
        <v>0.8368272014414011</v>
      </c>
      <c r="AI20">
        <f t="shared" si="5"/>
        <v>0.89257652629717554</v>
      </c>
    </row>
    <row r="21" spans="2:35">
      <c r="C21">
        <f t="shared" ref="C21:H21" si="10">AVERAGE(C3:C20)</f>
        <v>641.11111111111109</v>
      </c>
      <c r="D21">
        <f t="shared" si="10"/>
        <v>39.93888888888889</v>
      </c>
      <c r="E21">
        <f t="shared" si="10"/>
        <v>84.438888888888911</v>
      </c>
      <c r="F21">
        <f t="shared" si="10"/>
        <v>28.788888888888891</v>
      </c>
      <c r="G21">
        <f t="shared" si="10"/>
        <v>8.8333333333333339</v>
      </c>
      <c r="H21">
        <f t="shared" si="10"/>
        <v>0</v>
      </c>
    </row>
    <row r="22" spans="2:35">
      <c r="C22">
        <f t="shared" ref="C22:H22" si="11">_xlfn.STDEV.P(C3:C20)</f>
        <v>261.49185007246592</v>
      </c>
      <c r="D22">
        <f t="shared" si="11"/>
        <v>18.902796350713388</v>
      </c>
      <c r="E22">
        <f t="shared" si="11"/>
        <v>18.617558584688762</v>
      </c>
      <c r="F22">
        <f t="shared" si="11"/>
        <v>11.520121955801635</v>
      </c>
      <c r="G22">
        <f t="shared" si="11"/>
        <v>4.924428900898052</v>
      </c>
      <c r="H22">
        <f t="shared" si="11"/>
        <v>8.0622577482985491</v>
      </c>
    </row>
    <row r="34" spans="3:9">
      <c r="D34" s="121" t="s">
        <v>366</v>
      </c>
      <c r="E34" s="121"/>
      <c r="F34" s="121"/>
      <c r="G34" s="121"/>
      <c r="H34" s="121"/>
    </row>
    <row r="35" spans="3:9">
      <c r="C35" t="s">
        <v>364</v>
      </c>
      <c r="D35">
        <v>1</v>
      </c>
      <c r="E35">
        <v>2</v>
      </c>
      <c r="F35">
        <v>3</v>
      </c>
      <c r="G35">
        <v>4</v>
      </c>
      <c r="H35">
        <v>5</v>
      </c>
    </row>
    <row r="36" spans="3:9">
      <c r="C36" t="s">
        <v>365</v>
      </c>
      <c r="D36">
        <v>3.3382816813871701</v>
      </c>
      <c r="E36">
        <v>0.87064577391634601</v>
      </c>
      <c r="F36">
        <v>0.39612657627977799</v>
      </c>
      <c r="G36">
        <v>0.33096415173226201</v>
      </c>
      <c r="H36">
        <v>6.3981816684440099E-2</v>
      </c>
      <c r="I36">
        <f>SUM(D36:H36)</f>
        <v>4.9999999999999964</v>
      </c>
    </row>
    <row r="37" spans="3:9">
      <c r="C37" t="s">
        <v>449</v>
      </c>
      <c r="D37">
        <f>+D36/$I$36</f>
        <v>0.66765633627743448</v>
      </c>
      <c r="E37">
        <f>+E36/$I$36</f>
        <v>0.17412915478326932</v>
      </c>
      <c r="F37">
        <f>+F36/$I$36</f>
        <v>7.922531525595565E-2</v>
      </c>
      <c r="G37">
        <f>+G36/$I$36</f>
        <v>6.6192830346452444E-2</v>
      </c>
      <c r="H37">
        <f>+H36/$I$36</f>
        <v>1.2796363336888029E-2</v>
      </c>
    </row>
    <row r="38" spans="3:9">
      <c r="C38" t="s">
        <v>450</v>
      </c>
      <c r="D38">
        <f>+D37</f>
        <v>0.66765633627743448</v>
      </c>
      <c r="E38">
        <f>+D38+E37</f>
        <v>0.84178549106070377</v>
      </c>
      <c r="F38">
        <f>+E38+F37</f>
        <v>0.92101080631665944</v>
      </c>
      <c r="G38">
        <f>+F38+G37</f>
        <v>0.98720363666311184</v>
      </c>
      <c r="H38">
        <f>+G38+H37</f>
        <v>0.99999999999999989</v>
      </c>
    </row>
    <row r="40" spans="3:9">
      <c r="C40" s="121" t="s">
        <v>372</v>
      </c>
      <c r="D40" s="121"/>
      <c r="E40" s="121"/>
      <c r="F40" s="121"/>
      <c r="G40" s="121"/>
      <c r="H40" s="121"/>
    </row>
    <row r="41" spans="3:9">
      <c r="D41" t="s">
        <v>367</v>
      </c>
      <c r="E41" t="s">
        <v>368</v>
      </c>
      <c r="F41" t="s">
        <v>369</v>
      </c>
      <c r="G41" t="s">
        <v>370</v>
      </c>
      <c r="H41" t="s">
        <v>371</v>
      </c>
    </row>
    <row r="42" spans="3:9">
      <c r="C42" t="s">
        <v>48</v>
      </c>
      <c r="D42">
        <v>-0.513457179106246</v>
      </c>
      <c r="E42">
        <v>0.14081710091868299</v>
      </c>
      <c r="F42">
        <v>-0.168017303718205</v>
      </c>
      <c r="G42">
        <v>-0.42142286563322701</v>
      </c>
      <c r="H42">
        <v>0.71463642734320298</v>
      </c>
    </row>
    <row r="43" spans="3:9">
      <c r="C43" t="s">
        <v>51</v>
      </c>
      <c r="D43">
        <v>-0.39560951877240702</v>
      </c>
      <c r="E43">
        <v>-0.62645845423732804</v>
      </c>
      <c r="F43">
        <v>0.127469600941685</v>
      </c>
      <c r="G43">
        <v>0.61687302300639302</v>
      </c>
      <c r="H43">
        <v>0.23294224196989799</v>
      </c>
    </row>
    <row r="44" spans="3:9">
      <c r="C44" t="s">
        <v>54</v>
      </c>
      <c r="D44">
        <v>-0.439677540329179</v>
      </c>
      <c r="E44">
        <v>0.40638111287465201</v>
      </c>
      <c r="F44">
        <v>-0.62818953130361699</v>
      </c>
      <c r="G44">
        <v>0.38099227144032899</v>
      </c>
      <c r="H44">
        <v>-0.31899977036374599</v>
      </c>
    </row>
    <row r="45" spans="3:9">
      <c r="C45" t="s">
        <v>67</v>
      </c>
      <c r="D45">
        <v>-0.46505228124218601</v>
      </c>
      <c r="E45">
        <v>-0.43521099083553499</v>
      </c>
      <c r="F45">
        <v>6.4955905489695702E-3</v>
      </c>
      <c r="G45">
        <v>-0.53026507909579701</v>
      </c>
      <c r="H45">
        <v>-0.55954849866864798</v>
      </c>
    </row>
    <row r="46" spans="3:9">
      <c r="C46" t="s">
        <v>50</v>
      </c>
      <c r="D46">
        <v>-0.41263163974959899</v>
      </c>
      <c r="E46">
        <v>0.48287279252215698</v>
      </c>
      <c r="F46">
        <v>0.748904137090318</v>
      </c>
      <c r="G46">
        <v>0.124636578911243</v>
      </c>
      <c r="H46">
        <v>-0.142046868201024</v>
      </c>
    </row>
    <row r="48" spans="3:9">
      <c r="D48" s="121" t="s">
        <v>373</v>
      </c>
      <c r="E48" s="121"/>
      <c r="F48" s="121"/>
      <c r="G48" s="121"/>
      <c r="H48" s="121"/>
    </row>
    <row r="49" spans="3:15">
      <c r="C49" t="s">
        <v>438</v>
      </c>
      <c r="D49" t="s">
        <v>367</v>
      </c>
      <c r="E49" t="s">
        <v>368</v>
      </c>
      <c r="F49" t="s">
        <v>369</v>
      </c>
      <c r="G49" t="s">
        <v>370</v>
      </c>
      <c r="H49" t="s">
        <v>371</v>
      </c>
      <c r="I49" t="s">
        <v>224</v>
      </c>
      <c r="K49" t="s">
        <v>374</v>
      </c>
      <c r="L49" t="s">
        <v>368</v>
      </c>
      <c r="M49" t="s">
        <v>369</v>
      </c>
      <c r="N49" t="s">
        <v>370</v>
      </c>
      <c r="O49" t="s">
        <v>371</v>
      </c>
    </row>
    <row r="50" spans="3:15">
      <c r="C50" t="s">
        <v>80</v>
      </c>
      <c r="D50">
        <v>-0.46959393441297298</v>
      </c>
      <c r="E50">
        <v>0.14718867022628501</v>
      </c>
      <c r="F50">
        <v>-0.91418135255800204</v>
      </c>
      <c r="G50">
        <v>-0.42495734379439598</v>
      </c>
      <c r="H50">
        <v>-0.24997789403517401</v>
      </c>
      <c r="I50">
        <v>-1.1163126109999999</v>
      </c>
      <c r="K50">
        <f>CORREL(D50:D67,I50:I67)</f>
        <v>-0.71735766912274435</v>
      </c>
      <c r="L50">
        <f>CORREL(E50:E67,I50:I67)</f>
        <v>0.34516874325527636</v>
      </c>
      <c r="M50">
        <f>CORREL(F50:F67,I50:I67)</f>
        <v>0.1405259793704112</v>
      </c>
      <c r="N50">
        <f>CORREL(G50:G67,I50:I67)</f>
        <v>6.3227259581988146E-2</v>
      </c>
      <c r="O50">
        <f>CORREL(H50:H67,I50:I67)</f>
        <v>0.19577033173152175</v>
      </c>
    </row>
    <row r="51" spans="3:15">
      <c r="C51" t="s">
        <v>82</v>
      </c>
      <c r="D51">
        <v>-2.6431631818107402</v>
      </c>
      <c r="E51">
        <v>-0.50357752095411901</v>
      </c>
      <c r="F51">
        <v>0.387020873590183</v>
      </c>
      <c r="G51">
        <v>-0.27646154653588201</v>
      </c>
      <c r="H51">
        <v>0.1877266433701</v>
      </c>
      <c r="I51">
        <v>1.2403473460000001</v>
      </c>
    </row>
    <row r="52" spans="3:15">
      <c r="C52" t="s">
        <v>57</v>
      </c>
      <c r="D52">
        <v>-1.4652932709155</v>
      </c>
      <c r="E52">
        <v>-0.80074160905898395</v>
      </c>
      <c r="F52">
        <v>0.32646588857275</v>
      </c>
      <c r="G52">
        <v>0.88734536565049904</v>
      </c>
      <c r="H52">
        <v>-0.58805682593423703</v>
      </c>
      <c r="I52">
        <v>0.86824314199999997</v>
      </c>
    </row>
    <row r="53" spans="3:15">
      <c r="C53" t="s">
        <v>58</v>
      </c>
      <c r="D53">
        <v>0.686032665835966</v>
      </c>
      <c r="E53">
        <v>1.4141891660063901</v>
      </c>
      <c r="F53">
        <v>0.15296741713732301</v>
      </c>
      <c r="G53">
        <v>0.88402872422179402</v>
      </c>
      <c r="H53">
        <v>-0.22565839747576799</v>
      </c>
      <c r="I53">
        <v>-0.74420840799999999</v>
      </c>
    </row>
    <row r="54" spans="3:15">
      <c r="C54" t="s">
        <v>59</v>
      </c>
      <c r="D54">
        <v>0.51589437247111303</v>
      </c>
      <c r="E54">
        <v>1.1474403846918799</v>
      </c>
      <c r="F54">
        <v>-0.72664745083124205</v>
      </c>
      <c r="G54">
        <v>0.14238951243839201</v>
      </c>
      <c r="H54">
        <v>-0.209487954381641</v>
      </c>
      <c r="I54">
        <v>0.49613893799999997</v>
      </c>
    </row>
    <row r="55" spans="3:15">
      <c r="C55" t="s">
        <v>60</v>
      </c>
      <c r="D55">
        <v>-1.2252408043597001</v>
      </c>
      <c r="E55">
        <v>1.22528923412263</v>
      </c>
      <c r="F55">
        <v>-9.4706811421289006E-2</v>
      </c>
      <c r="G55">
        <v>-1.15830045384159</v>
      </c>
      <c r="H55">
        <v>-6.6946465497830796E-3</v>
      </c>
      <c r="I55">
        <v>1.2403473460000001</v>
      </c>
    </row>
    <row r="56" spans="3:15">
      <c r="C56" t="s">
        <v>153</v>
      </c>
      <c r="D56">
        <v>-1.3802282169848501</v>
      </c>
      <c r="E56">
        <v>-1.11280055064564</v>
      </c>
      <c r="F56">
        <v>-0.97949752022479497</v>
      </c>
      <c r="G56">
        <v>-1.5342795820277999E-2</v>
      </c>
      <c r="H56">
        <v>1.78609492844286E-2</v>
      </c>
      <c r="I56">
        <v>-1.1163126109999999</v>
      </c>
    </row>
    <row r="57" spans="3:15">
      <c r="C57" t="s">
        <v>62</v>
      </c>
      <c r="D57">
        <v>1.5620029472813499</v>
      </c>
      <c r="E57">
        <v>-0.62097727378825796</v>
      </c>
      <c r="F57">
        <v>0.71175170133628296</v>
      </c>
      <c r="G57">
        <v>-0.47954944558322499</v>
      </c>
      <c r="H57">
        <v>-0.238458943979525</v>
      </c>
      <c r="I57">
        <v>-0.99227787700000003</v>
      </c>
    </row>
    <row r="58" spans="3:15">
      <c r="C58" t="s">
        <v>63</v>
      </c>
      <c r="D58">
        <v>1.3694261675841299</v>
      </c>
      <c r="E58">
        <v>-0.30517619721681799</v>
      </c>
      <c r="F58">
        <v>-0.69782888280905797</v>
      </c>
      <c r="G58">
        <v>0.48766368068912402</v>
      </c>
      <c r="H58">
        <v>-4.9617319663431497E-2</v>
      </c>
      <c r="I58">
        <v>-0.12403473499999999</v>
      </c>
    </row>
    <row r="59" spans="3:15">
      <c r="C59" t="s">
        <v>64</v>
      </c>
      <c r="D59">
        <v>0.214302251386497</v>
      </c>
      <c r="E59">
        <v>1.7523205816890399</v>
      </c>
      <c r="F59">
        <v>0.15395191701425401</v>
      </c>
      <c r="G59">
        <v>0.41958121932624598</v>
      </c>
      <c r="H59">
        <v>0.29863704877074199</v>
      </c>
      <c r="I59">
        <v>0.99227787700000003</v>
      </c>
    </row>
    <row r="60" spans="3:15">
      <c r="C60" t="s">
        <v>65</v>
      </c>
      <c r="D60">
        <v>0.88159673224093904</v>
      </c>
      <c r="E60">
        <v>-0.28057214417187498</v>
      </c>
      <c r="F60">
        <v>0.50276402115944596</v>
      </c>
      <c r="G60">
        <v>-0.50619996676915502</v>
      </c>
      <c r="H60">
        <v>-0.213538717306619</v>
      </c>
      <c r="I60">
        <v>-1.1163126109999999</v>
      </c>
    </row>
    <row r="61" spans="3:15">
      <c r="C61" t="s">
        <v>66</v>
      </c>
      <c r="D61">
        <v>-2.7755364216343601</v>
      </c>
      <c r="E61">
        <v>-0.30508814851994698</v>
      </c>
      <c r="F61">
        <v>0.47241756917838401</v>
      </c>
      <c r="G61">
        <v>0.40750485225153499</v>
      </c>
      <c r="H61">
        <v>0.303656027706669</v>
      </c>
      <c r="I61">
        <v>1.2403473460000001</v>
      </c>
    </row>
    <row r="62" spans="3:15">
      <c r="C62" t="s">
        <v>94</v>
      </c>
      <c r="D62">
        <v>2.2914417016227802</v>
      </c>
      <c r="E62">
        <v>-0.63537438755341302</v>
      </c>
      <c r="F62">
        <v>-0.81250513163888904</v>
      </c>
      <c r="G62">
        <v>0.65736574021678096</v>
      </c>
      <c r="H62">
        <v>0.44610597493385501</v>
      </c>
      <c r="I62">
        <v>-0.74420840799999999</v>
      </c>
    </row>
    <row r="63" spans="3:15">
      <c r="C63" t="s">
        <v>96</v>
      </c>
      <c r="D63">
        <v>2.8726797477370698</v>
      </c>
      <c r="E63">
        <v>-0.722016557639096</v>
      </c>
      <c r="F63">
        <v>-0.20396950429562699</v>
      </c>
      <c r="G63">
        <v>-0.84476046916497605</v>
      </c>
      <c r="H63">
        <v>3.8119733792246799E-2</v>
      </c>
      <c r="I63">
        <v>-1.1163126109999999</v>
      </c>
    </row>
    <row r="64" spans="3:15">
      <c r="C64" t="s">
        <v>98</v>
      </c>
      <c r="D64">
        <v>2.0555485152142201</v>
      </c>
      <c r="E64">
        <v>0.66516271172400099</v>
      </c>
      <c r="F64">
        <v>1.24505573869708</v>
      </c>
      <c r="G64">
        <v>0.103767760508635</v>
      </c>
      <c r="H64">
        <v>0.112797768929478</v>
      </c>
      <c r="I64">
        <v>-0.49613893799999997</v>
      </c>
    </row>
    <row r="65" spans="3:9">
      <c r="C65" t="s">
        <v>100</v>
      </c>
      <c r="D65">
        <v>1.6632339916538801</v>
      </c>
      <c r="E65">
        <v>-1.2917990595568101</v>
      </c>
      <c r="F65">
        <v>0.49378996844129602</v>
      </c>
      <c r="G65">
        <v>9.4500302436372793E-2</v>
      </c>
      <c r="H65">
        <v>0.16193978087607999</v>
      </c>
      <c r="I65">
        <v>-0.99227787700000003</v>
      </c>
    </row>
    <row r="66" spans="3:9">
      <c r="C66" t="s">
        <v>102</v>
      </c>
      <c r="D66">
        <v>-1.27244806981779</v>
      </c>
      <c r="E66">
        <v>0.83621223024467395</v>
      </c>
      <c r="F66">
        <v>-0.26644509405190803</v>
      </c>
      <c r="G66">
        <v>-0.44916639935473801</v>
      </c>
      <c r="H66">
        <v>0.117729225237147</v>
      </c>
      <c r="I66">
        <v>1.2403473460000001</v>
      </c>
    </row>
    <row r="67" spans="3:9">
      <c r="C67" t="s">
        <v>151</v>
      </c>
      <c r="D67">
        <v>-2.8806551930920201</v>
      </c>
      <c r="E67">
        <v>-0.60967952959993199</v>
      </c>
      <c r="F67">
        <v>0.24959665270381401</v>
      </c>
      <c r="G67">
        <v>7.0591263124860304E-2</v>
      </c>
      <c r="H67">
        <v>9.6917546425432502E-2</v>
      </c>
      <c r="I67">
        <v>1.2403473460000001</v>
      </c>
    </row>
  </sheetData>
  <mergeCells count="3">
    <mergeCell ref="D34:H34"/>
    <mergeCell ref="C40:H40"/>
    <mergeCell ref="D48:H48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2A681-F27D-4D21-88F5-65FDFC786177}">
  <dimension ref="C2:O71"/>
  <sheetViews>
    <sheetView topLeftCell="A58" workbookViewId="0">
      <selection activeCell="J73" sqref="J73"/>
    </sheetView>
  </sheetViews>
  <sheetFormatPr defaultRowHeight="18.75"/>
  <cols>
    <col min="3" max="3" width="8.625" customWidth="1"/>
    <col min="4" max="4" width="6.125" customWidth="1"/>
    <col min="5" max="5" width="5.75" customWidth="1"/>
    <col min="6" max="6" width="5.875" customWidth="1"/>
    <col min="7" max="7" width="5.625" customWidth="1"/>
    <col min="8" max="8" width="5.75" customWidth="1"/>
    <col min="9" max="9" width="5" customWidth="1"/>
  </cols>
  <sheetData>
    <row r="2" spans="3:9">
      <c r="D2" s="121" t="s">
        <v>366</v>
      </c>
      <c r="E2" s="121"/>
      <c r="F2" s="121"/>
      <c r="G2" s="121"/>
      <c r="H2" s="121"/>
    </row>
    <row r="3" spans="3:9">
      <c r="C3" t="s">
        <v>364</v>
      </c>
      <c r="D3" t="s">
        <v>374</v>
      </c>
      <c r="E3" t="s">
        <v>422</v>
      </c>
      <c r="F3" t="s">
        <v>424</v>
      </c>
      <c r="G3" t="s">
        <v>425</v>
      </c>
      <c r="H3" t="s">
        <v>426</v>
      </c>
    </row>
    <row r="4" spans="3:9">
      <c r="C4" t="s">
        <v>365</v>
      </c>
      <c r="D4" s="1">
        <v>3.3382816813871701</v>
      </c>
      <c r="E4" s="1">
        <v>0.87064577391634601</v>
      </c>
      <c r="F4" s="1">
        <v>0.39612657627977799</v>
      </c>
      <c r="G4" s="1">
        <v>0.33096415173226201</v>
      </c>
      <c r="H4" s="1">
        <v>6.3981816684440099E-2</v>
      </c>
      <c r="I4">
        <v>5</v>
      </c>
    </row>
    <row r="5" spans="3:9">
      <c r="C5" t="s">
        <v>449</v>
      </c>
      <c r="D5" s="1">
        <f>+D4/$I$4</f>
        <v>0.66765633627743404</v>
      </c>
      <c r="E5" s="1">
        <f>+E4/$I$4</f>
        <v>0.17412915478326921</v>
      </c>
      <c r="F5" s="1">
        <f>+F4/$I$4</f>
        <v>7.9225315255955595E-2</v>
      </c>
      <c r="G5" s="1">
        <f>+G4/$I$4</f>
        <v>6.6192830346452403E-2</v>
      </c>
      <c r="H5" s="1">
        <f>+H4/$I$4</f>
        <v>1.2796363336888019E-2</v>
      </c>
    </row>
    <row r="6" spans="3:9">
      <c r="C6" t="s">
        <v>450</v>
      </c>
      <c r="D6" s="1">
        <f>+D5</f>
        <v>0.66765633627743404</v>
      </c>
      <c r="E6" s="1">
        <f>+D6+E5</f>
        <v>0.84178549106070322</v>
      </c>
      <c r="F6" s="1">
        <f>+E6+F5</f>
        <v>0.92101080631665877</v>
      </c>
      <c r="G6" s="1">
        <f>+F6+G5</f>
        <v>0.98720363666311117</v>
      </c>
      <c r="H6" s="1">
        <f>+G6+H5</f>
        <v>0.99999999999999922</v>
      </c>
    </row>
    <row r="8" spans="3:9">
      <c r="C8" s="121" t="s">
        <v>372</v>
      </c>
      <c r="D8" s="121"/>
      <c r="E8" s="121"/>
      <c r="F8" s="121"/>
      <c r="G8" s="121"/>
      <c r="H8" s="121"/>
    </row>
    <row r="9" spans="3:9">
      <c r="D9" t="s">
        <v>367</v>
      </c>
      <c r="E9" t="s">
        <v>368</v>
      </c>
      <c r="F9" t="s">
        <v>369</v>
      </c>
      <c r="G9" t="s">
        <v>370</v>
      </c>
      <c r="H9" t="s">
        <v>371</v>
      </c>
    </row>
    <row r="10" spans="3:9">
      <c r="C10" t="s">
        <v>48</v>
      </c>
      <c r="D10" s="1">
        <v>-0.513457179106246</v>
      </c>
      <c r="E10" s="1">
        <v>0.14081710091868299</v>
      </c>
      <c r="F10" s="1">
        <v>-0.168017303718205</v>
      </c>
      <c r="G10" s="1">
        <v>-0.42142286563322701</v>
      </c>
      <c r="H10" s="1">
        <v>0.71463642734320298</v>
      </c>
    </row>
    <row r="11" spans="3:9">
      <c r="C11" t="s">
        <v>51</v>
      </c>
      <c r="D11" s="1">
        <v>-0.39560951877240702</v>
      </c>
      <c r="E11" s="1">
        <v>-0.62645845423732804</v>
      </c>
      <c r="F11" s="1">
        <v>0.127469600941685</v>
      </c>
      <c r="G11" s="1">
        <v>0.61687302300639302</v>
      </c>
      <c r="H11" s="1">
        <v>0.23294224196989799</v>
      </c>
    </row>
    <row r="12" spans="3:9">
      <c r="C12" t="s">
        <v>54</v>
      </c>
      <c r="D12" s="1">
        <v>-0.439677540329179</v>
      </c>
      <c r="E12" s="1">
        <v>0.40638111287465201</v>
      </c>
      <c r="F12" s="1">
        <v>-0.62818953130361699</v>
      </c>
      <c r="G12" s="1">
        <v>0.38099227144032899</v>
      </c>
      <c r="H12" s="1">
        <v>-0.31899977036374599</v>
      </c>
    </row>
    <row r="13" spans="3:9">
      <c r="C13" t="s">
        <v>67</v>
      </c>
      <c r="D13" s="1">
        <v>-0.46505228124218601</v>
      </c>
      <c r="E13" s="1">
        <v>-0.43521099083553499</v>
      </c>
      <c r="F13" s="1">
        <v>6.4955905489695702E-3</v>
      </c>
      <c r="G13" s="1">
        <v>-0.53026507909579701</v>
      </c>
      <c r="H13" s="1">
        <v>-0.55954849866864798</v>
      </c>
    </row>
    <row r="14" spans="3:9">
      <c r="C14" t="s">
        <v>50</v>
      </c>
      <c r="D14" s="1">
        <v>-0.41263163974959899</v>
      </c>
      <c r="E14" s="1">
        <v>0.48287279252215698</v>
      </c>
      <c r="F14" s="1">
        <v>0.748904137090318</v>
      </c>
      <c r="G14" s="1">
        <v>0.124636578911243</v>
      </c>
      <c r="H14" s="1">
        <v>-0.142046868201024</v>
      </c>
    </row>
    <row r="16" spans="3:9">
      <c r="D16" s="121" t="s">
        <v>373</v>
      </c>
      <c r="E16" s="121"/>
      <c r="F16" s="121"/>
      <c r="G16" s="121"/>
      <c r="H16" s="121"/>
    </row>
    <row r="17" spans="3:15">
      <c r="C17" t="s">
        <v>438</v>
      </c>
      <c r="D17" t="s">
        <v>367</v>
      </c>
      <c r="E17" t="s">
        <v>368</v>
      </c>
      <c r="F17" t="s">
        <v>369</v>
      </c>
      <c r="G17" t="s">
        <v>370</v>
      </c>
      <c r="H17" t="s">
        <v>371</v>
      </c>
      <c r="I17" t="s">
        <v>224</v>
      </c>
      <c r="K17" t="s">
        <v>374</v>
      </c>
      <c r="L17" t="s">
        <v>368</v>
      </c>
      <c r="M17" t="s">
        <v>369</v>
      </c>
      <c r="N17" t="s">
        <v>370</v>
      </c>
      <c r="O17" t="s">
        <v>371</v>
      </c>
    </row>
    <row r="18" spans="3:15">
      <c r="C18" t="s">
        <v>80</v>
      </c>
      <c r="D18" s="1">
        <v>-0.46959393441297298</v>
      </c>
      <c r="E18" s="1">
        <v>0.14718867022628501</v>
      </c>
      <c r="F18" s="1">
        <v>-0.91418135255800204</v>
      </c>
      <c r="G18" s="1">
        <v>-0.42495734379439598</v>
      </c>
      <c r="H18" s="1">
        <v>-0.24997789403517401</v>
      </c>
      <c r="I18" s="1">
        <v>-1.1163126109999999</v>
      </c>
      <c r="K18">
        <f>CORREL(D18:D35,I18:I35)</f>
        <v>-0.71735766912274435</v>
      </c>
      <c r="L18">
        <f>CORREL(E18:E35,I18:I35)</f>
        <v>0.34516874325527636</v>
      </c>
      <c r="M18">
        <f>CORREL(F18:F35,I18:I35)</f>
        <v>0.1405259793704112</v>
      </c>
      <c r="N18">
        <f>CORREL(G18:G35,I18:I35)</f>
        <v>6.3227259581988146E-2</v>
      </c>
      <c r="O18">
        <f>CORREL(H18:H35,I18:I35)</f>
        <v>0.19577033173152175</v>
      </c>
    </row>
    <row r="19" spans="3:15">
      <c r="C19" t="s">
        <v>82</v>
      </c>
      <c r="D19" s="1">
        <v>-2.6431631818107402</v>
      </c>
      <c r="E19" s="1">
        <v>-0.50357752095411901</v>
      </c>
      <c r="F19" s="1">
        <v>0.387020873590183</v>
      </c>
      <c r="G19" s="1">
        <v>-0.27646154653588201</v>
      </c>
      <c r="H19" s="1">
        <v>0.1877266433701</v>
      </c>
      <c r="I19" s="1">
        <v>1.2403473460000001</v>
      </c>
    </row>
    <row r="20" spans="3:15">
      <c r="C20" t="s">
        <v>57</v>
      </c>
      <c r="D20" s="1">
        <v>-1.4652932709155</v>
      </c>
      <c r="E20" s="1">
        <v>-0.80074160905898395</v>
      </c>
      <c r="F20" s="1">
        <v>0.32646588857275</v>
      </c>
      <c r="G20" s="1">
        <v>0.88734536565049904</v>
      </c>
      <c r="H20" s="1">
        <v>-0.58805682593423703</v>
      </c>
      <c r="I20" s="1">
        <v>0.86824314199999997</v>
      </c>
    </row>
    <row r="21" spans="3:15">
      <c r="C21" t="s">
        <v>58</v>
      </c>
      <c r="D21" s="1">
        <v>0.686032665835966</v>
      </c>
      <c r="E21" s="1">
        <v>1.4141891660063901</v>
      </c>
      <c r="F21" s="1">
        <v>0.15296741713732301</v>
      </c>
      <c r="G21" s="1">
        <v>0.88402872422179402</v>
      </c>
      <c r="H21" s="1">
        <v>-0.22565839747576799</v>
      </c>
      <c r="I21" s="1">
        <v>-0.74420840799999999</v>
      </c>
    </row>
    <row r="22" spans="3:15">
      <c r="C22" t="s">
        <v>59</v>
      </c>
      <c r="D22" s="1">
        <v>0.51589437247111303</v>
      </c>
      <c r="E22" s="1">
        <v>1.1474403846918799</v>
      </c>
      <c r="F22" s="1">
        <v>-0.72664745083124205</v>
      </c>
      <c r="G22" s="1">
        <v>0.14238951243839201</v>
      </c>
      <c r="H22" s="1">
        <v>-0.209487954381641</v>
      </c>
      <c r="I22" s="1">
        <v>0.49613893799999997</v>
      </c>
    </row>
    <row r="23" spans="3:15">
      <c r="C23" t="s">
        <v>60</v>
      </c>
      <c r="D23" s="1">
        <v>-1.2252408043597001</v>
      </c>
      <c r="E23" s="1">
        <v>1.22528923412263</v>
      </c>
      <c r="F23" s="1">
        <v>-9.4706811421289006E-2</v>
      </c>
      <c r="G23" s="1">
        <v>-1.15830045384159</v>
      </c>
      <c r="H23" s="1">
        <v>-6.6946465497830796E-3</v>
      </c>
      <c r="I23" s="1">
        <v>1.2403473460000001</v>
      </c>
    </row>
    <row r="24" spans="3:15">
      <c r="C24" t="s">
        <v>153</v>
      </c>
      <c r="D24" s="1">
        <v>-1.3802282169848501</v>
      </c>
      <c r="E24" s="1">
        <v>-1.11280055064564</v>
      </c>
      <c r="F24" s="1">
        <v>-0.97949752022479497</v>
      </c>
      <c r="G24" s="1">
        <v>-1.5342795820277999E-2</v>
      </c>
      <c r="H24" s="1">
        <v>1.78609492844286E-2</v>
      </c>
      <c r="I24" s="1">
        <v>-1.1163126109999999</v>
      </c>
    </row>
    <row r="25" spans="3:15">
      <c r="C25" t="s">
        <v>62</v>
      </c>
      <c r="D25" s="1">
        <v>1.5620029472813499</v>
      </c>
      <c r="E25" s="1">
        <v>-0.62097727378825796</v>
      </c>
      <c r="F25" s="1">
        <v>0.71175170133628296</v>
      </c>
      <c r="G25" s="1">
        <v>-0.47954944558322499</v>
      </c>
      <c r="H25" s="1">
        <v>-0.238458943979525</v>
      </c>
      <c r="I25" s="1">
        <v>-0.99227787700000003</v>
      </c>
    </row>
    <row r="26" spans="3:15">
      <c r="C26" t="s">
        <v>63</v>
      </c>
      <c r="D26" s="1">
        <v>1.3694261675841299</v>
      </c>
      <c r="E26" s="1">
        <v>-0.30517619721681799</v>
      </c>
      <c r="F26" s="1">
        <v>-0.69782888280905797</v>
      </c>
      <c r="G26" s="1">
        <v>0.48766368068912402</v>
      </c>
      <c r="H26" s="1">
        <v>-4.9617319663431497E-2</v>
      </c>
      <c r="I26" s="1">
        <v>-0.12403473499999999</v>
      </c>
    </row>
    <row r="27" spans="3:15">
      <c r="C27" t="s">
        <v>64</v>
      </c>
      <c r="D27" s="1">
        <v>0.214302251386497</v>
      </c>
      <c r="E27" s="1">
        <v>1.7523205816890399</v>
      </c>
      <c r="F27" s="1">
        <v>0.15395191701425401</v>
      </c>
      <c r="G27" s="1">
        <v>0.41958121932624598</v>
      </c>
      <c r="H27" s="1">
        <v>0.29863704877074199</v>
      </c>
      <c r="I27" s="1">
        <v>0.99227787700000003</v>
      </c>
    </row>
    <row r="28" spans="3:15">
      <c r="C28" t="s">
        <v>65</v>
      </c>
      <c r="D28" s="1">
        <v>0.88159673224093904</v>
      </c>
      <c r="E28" s="1">
        <v>-0.28057214417187498</v>
      </c>
      <c r="F28" s="1">
        <v>0.50276402115944596</v>
      </c>
      <c r="G28" s="1">
        <v>-0.50619996676915502</v>
      </c>
      <c r="H28" s="1">
        <v>-0.213538717306619</v>
      </c>
      <c r="I28" s="1">
        <v>-1.1163126109999999</v>
      </c>
    </row>
    <row r="29" spans="3:15">
      <c r="C29" t="s">
        <v>66</v>
      </c>
      <c r="D29" s="1">
        <v>-2.7755364216343601</v>
      </c>
      <c r="E29" s="1">
        <v>-0.30508814851994698</v>
      </c>
      <c r="F29" s="1">
        <v>0.47241756917838401</v>
      </c>
      <c r="G29" s="1">
        <v>0.40750485225153499</v>
      </c>
      <c r="H29" s="1">
        <v>0.303656027706669</v>
      </c>
      <c r="I29" s="1">
        <v>1.2403473460000001</v>
      </c>
    </row>
    <row r="30" spans="3:15">
      <c r="C30" t="s">
        <v>94</v>
      </c>
      <c r="D30" s="1">
        <v>2.2914417016227802</v>
      </c>
      <c r="E30" s="1">
        <v>-0.63537438755341302</v>
      </c>
      <c r="F30" s="1">
        <v>-0.81250513163888904</v>
      </c>
      <c r="G30" s="1">
        <v>0.65736574021678096</v>
      </c>
      <c r="H30" s="1">
        <v>0.44610597493385501</v>
      </c>
      <c r="I30" s="1">
        <v>-0.74420840799999999</v>
      </c>
    </row>
    <row r="31" spans="3:15">
      <c r="C31" t="s">
        <v>96</v>
      </c>
      <c r="D31" s="1">
        <v>2.8726797477370698</v>
      </c>
      <c r="E31" s="1">
        <v>-0.722016557639096</v>
      </c>
      <c r="F31" s="1">
        <v>-0.20396950429562699</v>
      </c>
      <c r="G31" s="1">
        <v>-0.84476046916497605</v>
      </c>
      <c r="H31" s="1">
        <v>3.8119733792246799E-2</v>
      </c>
      <c r="I31" s="1">
        <v>-1.1163126109999999</v>
      </c>
    </row>
    <row r="32" spans="3:15">
      <c r="C32" t="s">
        <v>98</v>
      </c>
      <c r="D32" s="1">
        <v>2.0555485152142201</v>
      </c>
      <c r="E32" s="1">
        <v>0.66516271172400099</v>
      </c>
      <c r="F32" s="1">
        <v>1.24505573869708</v>
      </c>
      <c r="G32" s="1">
        <v>0.103767760508635</v>
      </c>
      <c r="H32" s="1">
        <v>0.112797768929478</v>
      </c>
      <c r="I32" s="1">
        <v>-0.49613893799999997</v>
      </c>
    </row>
    <row r="33" spans="3:9">
      <c r="C33" t="s">
        <v>100</v>
      </c>
      <c r="D33" s="1">
        <v>1.6632339916538801</v>
      </c>
      <c r="E33" s="1">
        <v>-1.2917990595568101</v>
      </c>
      <c r="F33" s="1">
        <v>0.49378996844129602</v>
      </c>
      <c r="G33" s="1">
        <v>9.4500302436372793E-2</v>
      </c>
      <c r="H33" s="1">
        <v>0.16193978087607999</v>
      </c>
      <c r="I33" s="1">
        <v>-0.99227787700000003</v>
      </c>
    </row>
    <row r="34" spans="3:9">
      <c r="C34" t="s">
        <v>102</v>
      </c>
      <c r="D34" s="1">
        <v>-1.27244806981779</v>
      </c>
      <c r="E34" s="1">
        <v>0.83621223024467395</v>
      </c>
      <c r="F34" s="1">
        <v>-0.26644509405190803</v>
      </c>
      <c r="G34" s="1">
        <v>-0.44916639935473801</v>
      </c>
      <c r="H34" s="1">
        <v>0.117729225237147</v>
      </c>
      <c r="I34" s="1">
        <v>1.2403473460000001</v>
      </c>
    </row>
    <row r="35" spans="3:9">
      <c r="C35" t="s">
        <v>151</v>
      </c>
      <c r="D35" s="1">
        <v>-2.8806551930920201</v>
      </c>
      <c r="E35" s="1">
        <v>-0.60967952959993199</v>
      </c>
      <c r="F35" s="1">
        <v>0.24959665270381401</v>
      </c>
      <c r="G35" s="1">
        <v>7.0591263124860304E-2</v>
      </c>
      <c r="H35" s="1">
        <v>9.6917546425432502E-2</v>
      </c>
      <c r="I35" s="1">
        <v>1.2403473460000001</v>
      </c>
    </row>
    <row r="38" spans="3:9">
      <c r="D38" s="121" t="s">
        <v>453</v>
      </c>
      <c r="E38" s="121"/>
      <c r="F38" s="121"/>
      <c r="G38" s="121"/>
      <c r="H38" s="121"/>
    </row>
    <row r="39" spans="3:9">
      <c r="C39" t="s">
        <v>364</v>
      </c>
      <c r="D39" t="s">
        <v>367</v>
      </c>
      <c r="E39" t="s">
        <v>368</v>
      </c>
      <c r="F39" t="s">
        <v>369</v>
      </c>
      <c r="G39" t="s">
        <v>370</v>
      </c>
      <c r="H39" t="s">
        <v>371</v>
      </c>
    </row>
    <row r="40" spans="3:9">
      <c r="C40" t="s">
        <v>454</v>
      </c>
      <c r="D40">
        <v>3.3382816813871701</v>
      </c>
      <c r="E40">
        <v>0.87064577391634601</v>
      </c>
      <c r="F40">
        <v>0.39612657627977799</v>
      </c>
      <c r="G40">
        <v>0.33096415173226201</v>
      </c>
      <c r="H40">
        <v>6.3981816684440099E-2</v>
      </c>
      <c r="I40">
        <v>5</v>
      </c>
    </row>
    <row r="41" spans="3:9">
      <c r="C41" t="s">
        <v>455</v>
      </c>
      <c r="D41">
        <v>0.66765633627743404</v>
      </c>
      <c r="E41">
        <v>0.17412915478326921</v>
      </c>
      <c r="F41">
        <v>7.9225315255955595E-2</v>
      </c>
      <c r="G41">
        <v>6.6192830346452403E-2</v>
      </c>
      <c r="H41">
        <v>1.2796363336888019E-2</v>
      </c>
    </row>
    <row r="42" spans="3:9">
      <c r="C42" t="s">
        <v>456</v>
      </c>
      <c r="D42">
        <v>0.66765633627743404</v>
      </c>
      <c r="E42">
        <v>0.84178549106070322</v>
      </c>
      <c r="F42">
        <v>0.92101080631665877</v>
      </c>
      <c r="G42">
        <v>0.98720363666311117</v>
      </c>
      <c r="H42">
        <v>0.99999999999999922</v>
      </c>
    </row>
    <row r="44" spans="3:9">
      <c r="C44" s="121" t="s">
        <v>457</v>
      </c>
      <c r="D44" s="121"/>
      <c r="E44" s="121"/>
      <c r="F44" s="121"/>
      <c r="G44" s="121"/>
      <c r="H44" s="121"/>
    </row>
    <row r="45" spans="3:9">
      <c r="D45" t="s">
        <v>367</v>
      </c>
      <c r="E45" t="s">
        <v>368</v>
      </c>
      <c r="F45" t="s">
        <v>369</v>
      </c>
      <c r="G45" t="s">
        <v>370</v>
      </c>
      <c r="H45" t="s">
        <v>371</v>
      </c>
    </row>
    <row r="46" spans="3:9">
      <c r="C46" t="s">
        <v>48</v>
      </c>
      <c r="D46">
        <v>-0.513457179106246</v>
      </c>
      <c r="E46">
        <v>0.14081710091868299</v>
      </c>
      <c r="F46">
        <v>-0.168017303718205</v>
      </c>
      <c r="G46">
        <v>-0.42142286563322701</v>
      </c>
      <c r="H46">
        <v>0.71463642734320298</v>
      </c>
    </row>
    <row r="47" spans="3:9">
      <c r="C47" t="s">
        <v>51</v>
      </c>
      <c r="D47" s="1">
        <v>-0.39560951877240702</v>
      </c>
      <c r="E47">
        <v>-0.62645845423732804</v>
      </c>
      <c r="F47">
        <v>0.127469600941685</v>
      </c>
      <c r="G47">
        <v>0.61687302300639302</v>
      </c>
      <c r="H47">
        <v>0.23294224196989799</v>
      </c>
    </row>
    <row r="48" spans="3:9">
      <c r="C48" t="s">
        <v>54</v>
      </c>
      <c r="D48">
        <v>-0.439677540329179</v>
      </c>
      <c r="E48">
        <v>0.40638111287465201</v>
      </c>
      <c r="F48">
        <v>-0.62818953130361699</v>
      </c>
      <c r="G48">
        <v>0.38099227144032899</v>
      </c>
      <c r="H48">
        <v>-0.31899977036374599</v>
      </c>
    </row>
    <row r="49" spans="3:9">
      <c r="C49" t="s">
        <v>67</v>
      </c>
      <c r="D49">
        <v>-0.46505228124218601</v>
      </c>
      <c r="E49">
        <v>-0.43521099083553499</v>
      </c>
      <c r="F49">
        <v>6.4955905489695702E-3</v>
      </c>
      <c r="G49">
        <v>-0.53026507909579701</v>
      </c>
      <c r="H49">
        <v>-0.55954849866864798</v>
      </c>
    </row>
    <row r="50" spans="3:9">
      <c r="C50" t="s">
        <v>50</v>
      </c>
      <c r="D50">
        <v>-0.41263163974959899</v>
      </c>
      <c r="E50">
        <v>0.48287279252215698</v>
      </c>
      <c r="F50">
        <v>0.748904137090318</v>
      </c>
      <c r="G50">
        <v>0.124636578911243</v>
      </c>
      <c r="H50">
        <v>-0.142046868201024</v>
      </c>
    </row>
    <row r="52" spans="3:9">
      <c r="D52" t="s">
        <v>451</v>
      </c>
    </row>
    <row r="53" spans="3:9">
      <c r="C53" t="s">
        <v>452</v>
      </c>
      <c r="D53" t="s">
        <v>367</v>
      </c>
      <c r="E53" t="s">
        <v>368</v>
      </c>
      <c r="F53" t="s">
        <v>369</v>
      </c>
      <c r="G53" t="s">
        <v>370</v>
      </c>
      <c r="H53" t="s">
        <v>371</v>
      </c>
      <c r="I53" t="s">
        <v>224</v>
      </c>
    </row>
    <row r="54" spans="3:9">
      <c r="C54" t="s">
        <v>80</v>
      </c>
      <c r="D54" s="1">
        <v>-0.46959393441297298</v>
      </c>
      <c r="E54" s="1">
        <v>0.14718867022628501</v>
      </c>
      <c r="F54" s="1">
        <v>-0.91418135255800204</v>
      </c>
      <c r="G54" s="1">
        <v>-0.42495734379439598</v>
      </c>
      <c r="H54" s="1">
        <v>-0.24997789403517401</v>
      </c>
      <c r="I54" s="1">
        <v>-1.1163126109999999</v>
      </c>
    </row>
    <row r="55" spans="3:9">
      <c r="C55" t="s">
        <v>82</v>
      </c>
      <c r="D55" s="1">
        <v>-2.6431631818107402</v>
      </c>
      <c r="E55" s="1">
        <v>-0.50357752095411901</v>
      </c>
      <c r="F55" s="1">
        <v>0.387020873590183</v>
      </c>
      <c r="G55" s="1">
        <v>-0.27646154653588201</v>
      </c>
      <c r="H55" s="1">
        <v>0.1877266433701</v>
      </c>
      <c r="I55" s="1">
        <v>1.2403473460000001</v>
      </c>
    </row>
    <row r="56" spans="3:9">
      <c r="C56" t="s">
        <v>57</v>
      </c>
      <c r="D56" s="1">
        <v>-1.4652932709155</v>
      </c>
      <c r="E56" s="1">
        <v>-0.80074160905898395</v>
      </c>
      <c r="F56" s="1">
        <v>0.32646588857275</v>
      </c>
      <c r="G56" s="1">
        <v>0.88734536565049904</v>
      </c>
      <c r="H56" s="1">
        <v>-0.58805682593423703</v>
      </c>
      <c r="I56" s="1">
        <v>0.86824314199999997</v>
      </c>
    </row>
    <row r="57" spans="3:9">
      <c r="C57" t="s">
        <v>58</v>
      </c>
      <c r="D57" s="1">
        <v>0.686032665835966</v>
      </c>
      <c r="E57" s="1">
        <v>1.4141891660063901</v>
      </c>
      <c r="F57" s="1">
        <v>0.15296741713732301</v>
      </c>
      <c r="G57" s="1">
        <v>0.88402872422179402</v>
      </c>
      <c r="H57" s="1">
        <v>-0.22565839747576799</v>
      </c>
      <c r="I57" s="1">
        <v>-0.74420840799999999</v>
      </c>
    </row>
    <row r="58" spans="3:9">
      <c r="C58" t="s">
        <v>59</v>
      </c>
      <c r="D58" s="1">
        <v>0.51589437247111303</v>
      </c>
      <c r="E58" s="1">
        <v>1.1474403846918799</v>
      </c>
      <c r="F58" s="1">
        <v>-0.72664745083124205</v>
      </c>
      <c r="G58" s="1">
        <v>0.14238951243839201</v>
      </c>
      <c r="H58" s="1">
        <v>-0.209487954381641</v>
      </c>
      <c r="I58" s="1">
        <v>0.49613893799999997</v>
      </c>
    </row>
    <row r="59" spans="3:9">
      <c r="C59" t="s">
        <v>60</v>
      </c>
      <c r="D59" s="1">
        <v>-1.2252408043597001</v>
      </c>
      <c r="E59" s="1">
        <v>1.22528923412263</v>
      </c>
      <c r="F59" s="1">
        <v>-9.4706811421289006E-2</v>
      </c>
      <c r="G59" s="1">
        <v>-1.15830045384159</v>
      </c>
      <c r="H59" s="1">
        <v>-6.6946465497830796E-3</v>
      </c>
      <c r="I59" s="1">
        <v>1.2403473460000001</v>
      </c>
    </row>
    <row r="60" spans="3:9">
      <c r="C60" t="s">
        <v>153</v>
      </c>
      <c r="D60" s="1">
        <v>-1.3802282169848501</v>
      </c>
      <c r="E60" s="1">
        <v>-1.11280055064564</v>
      </c>
      <c r="F60" s="1">
        <v>-0.97949752022479497</v>
      </c>
      <c r="G60" s="1">
        <v>-1.5342795820277999E-2</v>
      </c>
      <c r="H60" s="1">
        <v>1.78609492844286E-2</v>
      </c>
      <c r="I60" s="1">
        <v>-1.1163126109999999</v>
      </c>
    </row>
    <row r="61" spans="3:9">
      <c r="C61" t="s">
        <v>62</v>
      </c>
      <c r="D61" s="1">
        <v>1.5620029472813499</v>
      </c>
      <c r="E61" s="1">
        <v>-0.62097727378825796</v>
      </c>
      <c r="F61" s="1">
        <v>0.71175170133628296</v>
      </c>
      <c r="G61" s="1">
        <v>-0.47954944558322499</v>
      </c>
      <c r="H61" s="1">
        <v>-0.238458943979525</v>
      </c>
      <c r="I61" s="1">
        <v>-0.99227787700000003</v>
      </c>
    </row>
    <row r="62" spans="3:9">
      <c r="C62" t="s">
        <v>63</v>
      </c>
      <c r="D62" s="1">
        <v>1.3694261675841299</v>
      </c>
      <c r="E62" s="1">
        <v>-0.30517619721681799</v>
      </c>
      <c r="F62" s="1">
        <v>-0.69782888280905797</v>
      </c>
      <c r="G62" s="1">
        <v>0.48766368068912402</v>
      </c>
      <c r="H62" s="1">
        <v>-4.9617319663431497E-2</v>
      </c>
      <c r="I62" s="1">
        <v>-0.12403473499999999</v>
      </c>
    </row>
    <row r="63" spans="3:9">
      <c r="C63" t="s">
        <v>64</v>
      </c>
      <c r="D63" s="1">
        <v>0.214302251386497</v>
      </c>
      <c r="E63" s="1">
        <v>1.7523205816890399</v>
      </c>
      <c r="F63" s="1">
        <v>0.15395191701425401</v>
      </c>
      <c r="G63" s="1">
        <v>0.41958121932624598</v>
      </c>
      <c r="H63" s="1">
        <v>0.29863704877074199</v>
      </c>
      <c r="I63" s="1">
        <v>0.99227787700000003</v>
      </c>
    </row>
    <row r="64" spans="3:9">
      <c r="C64" t="s">
        <v>65</v>
      </c>
      <c r="D64" s="1">
        <v>0.88159673224093904</v>
      </c>
      <c r="E64" s="1">
        <v>-0.28057214417187498</v>
      </c>
      <c r="F64" s="1">
        <v>0.50276402115944596</v>
      </c>
      <c r="G64" s="1">
        <v>-0.50619996676915502</v>
      </c>
      <c r="H64" s="1">
        <v>-0.213538717306619</v>
      </c>
      <c r="I64" s="1">
        <v>-1.1163126109999999</v>
      </c>
    </row>
    <row r="65" spans="3:9">
      <c r="C65" t="s">
        <v>66</v>
      </c>
      <c r="D65" s="1">
        <v>-2.7755364216343601</v>
      </c>
      <c r="E65" s="1">
        <v>-0.30508814851994698</v>
      </c>
      <c r="F65" s="1">
        <v>0.47241756917838401</v>
      </c>
      <c r="G65" s="1">
        <v>0.40750485225153499</v>
      </c>
      <c r="H65" s="1">
        <v>0.303656027706669</v>
      </c>
      <c r="I65" s="1">
        <v>1.2403473460000001</v>
      </c>
    </row>
    <row r="66" spans="3:9">
      <c r="C66" t="s">
        <v>94</v>
      </c>
      <c r="D66" s="1">
        <v>2.2914417016227802</v>
      </c>
      <c r="E66" s="1">
        <v>-0.63537438755341302</v>
      </c>
      <c r="F66" s="1">
        <v>-0.81250513163888904</v>
      </c>
      <c r="G66" s="1">
        <v>0.65736574021678096</v>
      </c>
      <c r="H66" s="1">
        <v>0.44610597493385501</v>
      </c>
      <c r="I66" s="1">
        <v>-0.74420840799999999</v>
      </c>
    </row>
    <row r="67" spans="3:9">
      <c r="C67" t="s">
        <v>96</v>
      </c>
      <c r="D67" s="1">
        <v>2.8726797477370698</v>
      </c>
      <c r="E67" s="1">
        <v>-0.722016557639096</v>
      </c>
      <c r="F67" s="1">
        <v>-0.20396950429562699</v>
      </c>
      <c r="G67" s="1">
        <v>-0.84476046916497605</v>
      </c>
      <c r="H67" s="1">
        <v>3.8119733792246799E-2</v>
      </c>
      <c r="I67" s="1">
        <v>-1.1163126109999999</v>
      </c>
    </row>
    <row r="68" spans="3:9">
      <c r="C68" t="s">
        <v>98</v>
      </c>
      <c r="D68" s="1">
        <v>2.0555485152142201</v>
      </c>
      <c r="E68" s="1">
        <v>0.66516271172400099</v>
      </c>
      <c r="F68" s="1">
        <v>1.24505573869708</v>
      </c>
      <c r="G68" s="1">
        <v>0.103767760508635</v>
      </c>
      <c r="H68" s="1">
        <v>0.112797768929478</v>
      </c>
      <c r="I68" s="1">
        <v>-0.49613893799999997</v>
      </c>
    </row>
    <row r="69" spans="3:9">
      <c r="C69" t="s">
        <v>100</v>
      </c>
      <c r="D69" s="1">
        <v>1.6632339916538801</v>
      </c>
      <c r="E69" s="1">
        <v>-1.2917990595568101</v>
      </c>
      <c r="F69" s="1">
        <v>0.49378996844129602</v>
      </c>
      <c r="G69" s="1">
        <v>9.4500302436372793E-2</v>
      </c>
      <c r="H69" s="1">
        <v>0.16193978087607999</v>
      </c>
      <c r="I69" s="1">
        <v>-0.99227787700000003</v>
      </c>
    </row>
    <row r="70" spans="3:9">
      <c r="C70" t="s">
        <v>102</v>
      </c>
      <c r="D70" s="1">
        <v>-1.27244806981779</v>
      </c>
      <c r="E70" s="1">
        <v>0.83621223024467395</v>
      </c>
      <c r="F70" s="1">
        <v>-0.26644509405190803</v>
      </c>
      <c r="G70" s="1">
        <v>-0.44916639935473801</v>
      </c>
      <c r="H70" s="1">
        <v>0.117729225237147</v>
      </c>
      <c r="I70" s="1">
        <v>1.2403473460000001</v>
      </c>
    </row>
    <row r="71" spans="3:9">
      <c r="C71" t="s">
        <v>151</v>
      </c>
      <c r="D71" s="1">
        <v>-2.8806551930920201</v>
      </c>
      <c r="E71" s="1">
        <v>-0.60967952959993199</v>
      </c>
      <c r="F71" s="1">
        <v>0.24959665270381401</v>
      </c>
      <c r="G71" s="1">
        <v>7.0591263124860304E-2</v>
      </c>
      <c r="H71" s="1">
        <v>9.6917546425432502E-2</v>
      </c>
      <c r="I71" s="1">
        <v>1.2403473460000001</v>
      </c>
    </row>
  </sheetData>
  <mergeCells count="5">
    <mergeCell ref="D2:H2"/>
    <mergeCell ref="C8:H8"/>
    <mergeCell ref="D16:H16"/>
    <mergeCell ref="D38:H38"/>
    <mergeCell ref="C44:H44"/>
  </mergeCells>
  <phoneticPr fontId="1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88593-54AB-4887-AE97-EB64A27CCABA}">
  <dimension ref="A1:AE166"/>
  <sheetViews>
    <sheetView topLeftCell="D145" workbookViewId="0">
      <selection activeCell="P148" sqref="P148"/>
    </sheetView>
  </sheetViews>
  <sheetFormatPr defaultRowHeight="18.75"/>
  <cols>
    <col min="1" max="1" width="10" customWidth="1"/>
    <col min="14" max="14" width="20.5" customWidth="1"/>
  </cols>
  <sheetData>
    <row r="1" spans="1:31">
      <c r="B1" t="s">
        <v>210</v>
      </c>
      <c r="H1" t="s">
        <v>210</v>
      </c>
      <c r="N1" t="s">
        <v>210</v>
      </c>
    </row>
    <row r="2" spans="1:31">
      <c r="B2" t="s">
        <v>418</v>
      </c>
      <c r="C2" t="s">
        <v>419</v>
      </c>
      <c r="D2" t="s">
        <v>420</v>
      </c>
      <c r="H2" t="s">
        <v>418</v>
      </c>
      <c r="I2" t="s">
        <v>419</v>
      </c>
      <c r="J2" t="s">
        <v>420</v>
      </c>
      <c r="N2" t="s">
        <v>477</v>
      </c>
      <c r="O2" t="s">
        <v>478</v>
      </c>
      <c r="P2" t="s">
        <v>420</v>
      </c>
    </row>
    <row r="3" spans="1:31">
      <c r="A3" t="s">
        <v>49</v>
      </c>
      <c r="B3">
        <v>0</v>
      </c>
      <c r="C3">
        <v>0.7399</v>
      </c>
      <c r="D3">
        <v>4.4799999999999999E-4</v>
      </c>
      <c r="E3" t="s">
        <v>421</v>
      </c>
      <c r="G3" t="s">
        <v>374</v>
      </c>
      <c r="H3">
        <v>0</v>
      </c>
      <c r="I3">
        <v>-0.40400000000000003</v>
      </c>
      <c r="J3">
        <v>8.0500000000000005E-4</v>
      </c>
      <c r="M3" t="s">
        <v>474</v>
      </c>
      <c r="N3">
        <v>0</v>
      </c>
      <c r="O3">
        <v>0.55289999999999995</v>
      </c>
      <c r="P3">
        <v>4.1000000000000003E-3</v>
      </c>
    </row>
    <row r="4" spans="1:31">
      <c r="A4" t="s">
        <v>52</v>
      </c>
      <c r="B4">
        <v>0</v>
      </c>
      <c r="C4">
        <v>0.40720000000000001</v>
      </c>
      <c r="D4">
        <v>9.35E-2</v>
      </c>
      <c r="G4" t="s">
        <v>422</v>
      </c>
      <c r="H4">
        <v>0</v>
      </c>
      <c r="I4">
        <v>0.38059999999999999</v>
      </c>
      <c r="J4">
        <v>0.161</v>
      </c>
      <c r="M4" t="s">
        <v>476</v>
      </c>
      <c r="N4">
        <v>0</v>
      </c>
      <c r="O4">
        <v>-1.8089999999999998E-2</v>
      </c>
      <c r="P4" s="4">
        <v>0.93100000000000005</v>
      </c>
    </row>
    <row r="5" spans="1:31">
      <c r="A5" t="s">
        <v>56</v>
      </c>
      <c r="B5">
        <v>0</v>
      </c>
      <c r="C5">
        <v>0.62690000000000001</v>
      </c>
      <c r="D5">
        <v>5.3600000000000002E-3</v>
      </c>
      <c r="E5" t="s">
        <v>423</v>
      </c>
      <c r="G5" t="s">
        <v>424</v>
      </c>
      <c r="H5">
        <v>0</v>
      </c>
      <c r="I5">
        <v>0.29699999999999999</v>
      </c>
      <c r="J5">
        <v>0.57799999999999996</v>
      </c>
      <c r="M5" t="s">
        <v>480</v>
      </c>
      <c r="O5" t="s">
        <v>474</v>
      </c>
      <c r="P5" t="s">
        <v>476</v>
      </c>
    </row>
    <row r="6" spans="1:31">
      <c r="A6" t="s">
        <v>68</v>
      </c>
      <c r="B6">
        <v>0</v>
      </c>
      <c r="C6">
        <v>0.436</v>
      </c>
      <c r="D6">
        <v>7.0499999999999993E-2</v>
      </c>
      <c r="G6" t="s">
        <v>425</v>
      </c>
      <c r="H6">
        <v>0</v>
      </c>
      <c r="I6">
        <v>0.11310000000000001</v>
      </c>
      <c r="J6">
        <v>0.80300000000000005</v>
      </c>
      <c r="O6">
        <v>0.84530000000000005</v>
      </c>
      <c r="P6">
        <v>0.46739999999999998</v>
      </c>
    </row>
    <row r="7" spans="1:31">
      <c r="A7" t="s">
        <v>69</v>
      </c>
      <c r="B7">
        <v>0</v>
      </c>
      <c r="C7">
        <v>0.6885</v>
      </c>
      <c r="D7">
        <v>1.58E-3</v>
      </c>
      <c r="E7" t="s">
        <v>423</v>
      </c>
      <c r="G7" t="s">
        <v>426</v>
      </c>
      <c r="H7">
        <v>0</v>
      </c>
      <c r="I7">
        <v>0.7964</v>
      </c>
      <c r="J7">
        <v>0.436</v>
      </c>
      <c r="M7" t="s">
        <v>420</v>
      </c>
      <c r="N7">
        <v>1</v>
      </c>
      <c r="O7">
        <v>1.8699999999999999E-4</v>
      </c>
      <c r="P7">
        <v>1.2529999999999999E-2</v>
      </c>
    </row>
    <row r="8" spans="1:31">
      <c r="A8" t="s">
        <v>427</v>
      </c>
      <c r="B8" t="s">
        <v>418</v>
      </c>
      <c r="C8" t="s">
        <v>49</v>
      </c>
      <c r="D8" t="s">
        <v>56</v>
      </c>
      <c r="E8" t="s">
        <v>69</v>
      </c>
      <c r="G8" t="s">
        <v>479</v>
      </c>
      <c r="H8" t="s">
        <v>374</v>
      </c>
      <c r="I8" t="s">
        <v>422</v>
      </c>
      <c r="J8" t="s">
        <v>426</v>
      </c>
    </row>
    <row r="9" spans="1:31">
      <c r="B9">
        <v>0</v>
      </c>
      <c r="C9">
        <v>0.442</v>
      </c>
      <c r="D9">
        <v>0.1077</v>
      </c>
      <c r="E9">
        <v>0.371</v>
      </c>
      <c r="H9">
        <v>-0.40400000000000003</v>
      </c>
      <c r="I9">
        <v>0.38059999999999999</v>
      </c>
      <c r="J9">
        <v>0.7964</v>
      </c>
    </row>
    <row r="10" spans="1:31">
      <c r="A10" t="s">
        <v>428</v>
      </c>
      <c r="B10">
        <v>1</v>
      </c>
      <c r="C10">
        <v>0.128</v>
      </c>
      <c r="D10">
        <v>0.67400000000000004</v>
      </c>
      <c r="E10">
        <v>0.2</v>
      </c>
      <c r="H10">
        <v>3.5E-4</v>
      </c>
      <c r="I10">
        <v>4.0649999999999999E-2</v>
      </c>
      <c r="J10">
        <v>0.22164</v>
      </c>
    </row>
    <row r="13" spans="1:31">
      <c r="B13" s="122" t="s">
        <v>459</v>
      </c>
      <c r="C13" s="123"/>
      <c r="D13" s="123"/>
      <c r="E13" s="123"/>
      <c r="F13" s="123"/>
      <c r="G13" s="123"/>
      <c r="I13" s="122" t="s">
        <v>419</v>
      </c>
      <c r="J13" s="123"/>
      <c r="K13" s="123"/>
      <c r="L13" s="123"/>
      <c r="M13" s="123"/>
      <c r="N13" s="16" t="s">
        <v>460</v>
      </c>
      <c r="O13" s="122" t="s">
        <v>429</v>
      </c>
      <c r="P13" s="123"/>
      <c r="Q13" s="123"/>
      <c r="R13" s="123"/>
      <c r="S13" s="123"/>
      <c r="U13" s="123" t="s">
        <v>461</v>
      </c>
      <c r="V13" s="121"/>
      <c r="W13" s="121"/>
      <c r="X13" s="121"/>
      <c r="Y13" s="121"/>
      <c r="AA13" s="122" t="s">
        <v>462</v>
      </c>
      <c r="AB13" s="122"/>
      <c r="AC13" s="122"/>
      <c r="AD13" s="122"/>
      <c r="AE13" s="122"/>
    </row>
    <row r="14" spans="1:31">
      <c r="A14" t="s">
        <v>263</v>
      </c>
      <c r="B14" t="s">
        <v>48</v>
      </c>
      <c r="C14" t="s">
        <v>51</v>
      </c>
      <c r="D14" t="s">
        <v>54</v>
      </c>
      <c r="E14" t="s">
        <v>67</v>
      </c>
      <c r="F14" t="s">
        <v>50</v>
      </c>
      <c r="G14" t="s">
        <v>224</v>
      </c>
      <c r="H14" t="s">
        <v>430</v>
      </c>
      <c r="I14" t="s">
        <v>49</v>
      </c>
      <c r="J14" t="s">
        <v>52</v>
      </c>
      <c r="K14" t="s">
        <v>56</v>
      </c>
      <c r="L14" t="s">
        <v>68</v>
      </c>
      <c r="M14" t="s">
        <v>69</v>
      </c>
      <c r="N14" t="s">
        <v>458</v>
      </c>
      <c r="O14" t="s">
        <v>49</v>
      </c>
      <c r="P14" t="s">
        <v>52</v>
      </c>
      <c r="Q14" t="s">
        <v>56</v>
      </c>
      <c r="R14" t="s">
        <v>68</v>
      </c>
      <c r="S14" t="s">
        <v>69</v>
      </c>
    </row>
    <row r="15" spans="1:31">
      <c r="A15" t="s">
        <v>80</v>
      </c>
      <c r="B15">
        <v>0.30168775399999997</v>
      </c>
      <c r="C15">
        <v>-0.34592177600000001</v>
      </c>
      <c r="D15">
        <v>0.72840437400000002</v>
      </c>
      <c r="E15">
        <v>0.40026582399999999</v>
      </c>
      <c r="F15">
        <v>-0.23691410500000001</v>
      </c>
      <c r="G15">
        <v>-1.1163126109999999</v>
      </c>
      <c r="H15">
        <f>+G15^2</f>
        <v>1.2461538454776371</v>
      </c>
      <c r="I15">
        <v>0.7399</v>
      </c>
      <c r="J15">
        <v>0.40720000000000001</v>
      </c>
      <c r="K15">
        <v>0.62690000000000001</v>
      </c>
      <c r="L15">
        <v>0.436</v>
      </c>
      <c r="M15">
        <v>0.6885</v>
      </c>
      <c r="O15">
        <f>+I15*B15</f>
        <v>0.22321876918459999</v>
      </c>
      <c r="P15">
        <f t="shared" ref="P15:S32" si="0">+J15*C15</f>
        <v>-0.1408593471872</v>
      </c>
      <c r="Q15">
        <f t="shared" si="0"/>
        <v>0.45663670206060003</v>
      </c>
      <c r="R15">
        <f t="shared" si="0"/>
        <v>0.17451589926399999</v>
      </c>
      <c r="S15">
        <f t="shared" si="0"/>
        <v>-0.16311536129250001</v>
      </c>
      <c r="U15">
        <f t="shared" ref="U15:U32" si="1">+$G15-O15</f>
        <v>-1.3395313801845998</v>
      </c>
      <c r="V15">
        <f t="shared" ref="V15:Y30" si="2">+$G15-P15</f>
        <v>-0.97545326381279995</v>
      </c>
      <c r="W15">
        <f t="shared" si="2"/>
        <v>-1.5729493130606</v>
      </c>
      <c r="X15">
        <f t="shared" si="2"/>
        <v>-1.2908285102639998</v>
      </c>
      <c r="Y15">
        <f t="shared" si="2"/>
        <v>-0.95319724970749986</v>
      </c>
      <c r="AA15">
        <f t="shared" ref="AA15:AA32" si="3">+U15^2</f>
        <v>1.7943443184992589</v>
      </c>
      <c r="AB15">
        <f t="shared" ref="AB15:AE30" si="4">+V15^2</f>
        <v>0.95150906988304396</v>
      </c>
      <c r="AC15">
        <f t="shared" si="4"/>
        <v>2.4741695414578135</v>
      </c>
      <c r="AD15">
        <f t="shared" si="4"/>
        <v>1.666238242910377</v>
      </c>
      <c r="AE15">
        <f t="shared" si="4"/>
        <v>0.90858499684994187</v>
      </c>
    </row>
    <row r="16" spans="1:31">
      <c r="A16" t="s">
        <v>82</v>
      </c>
      <c r="B16">
        <v>1.7472394979999999</v>
      </c>
      <c r="C16">
        <v>1.087728542</v>
      </c>
      <c r="D16">
        <v>0.53503852600000001</v>
      </c>
      <c r="E16">
        <v>1.7457376920000001</v>
      </c>
      <c r="F16">
        <v>0.981501293</v>
      </c>
      <c r="G16">
        <v>1.2403473460000001</v>
      </c>
      <c r="H16">
        <f t="shared" ref="H16:H32" si="5">+G16^2</f>
        <v>1.538461538729244</v>
      </c>
      <c r="I16">
        <v>0.7399</v>
      </c>
      <c r="J16">
        <v>0.40720000000000001</v>
      </c>
      <c r="K16">
        <v>0.62690000000000001</v>
      </c>
      <c r="L16">
        <v>0.436</v>
      </c>
      <c r="M16">
        <v>0.6885</v>
      </c>
      <c r="O16">
        <f t="shared" ref="O16:O32" si="6">+I16*B16</f>
        <v>1.2927825045701999</v>
      </c>
      <c r="P16">
        <f t="shared" si="0"/>
        <v>0.44292306230240003</v>
      </c>
      <c r="Q16">
        <f t="shared" si="0"/>
        <v>0.33541565194940004</v>
      </c>
      <c r="R16">
        <f t="shared" si="0"/>
        <v>0.76114163371200005</v>
      </c>
      <c r="S16">
        <f t="shared" si="0"/>
        <v>0.67576364023049995</v>
      </c>
      <c r="U16">
        <f t="shared" si="1"/>
        <v>-5.2435158570199869E-2</v>
      </c>
      <c r="V16">
        <f t="shared" si="2"/>
        <v>0.79742428369759999</v>
      </c>
      <c r="W16">
        <f t="shared" si="2"/>
        <v>0.90493169405060003</v>
      </c>
      <c r="X16">
        <f t="shared" si="2"/>
        <v>0.47920571228800002</v>
      </c>
      <c r="Y16">
        <f t="shared" si="2"/>
        <v>0.56458370576950012</v>
      </c>
      <c r="AA16">
        <f t="shared" si="3"/>
        <v>2.7494458542820046E-3</v>
      </c>
      <c r="AB16">
        <f t="shared" si="4"/>
        <v>0.6358854882306304</v>
      </c>
      <c r="AC16">
        <f t="shared" si="4"/>
        <v>0.81890137089728876</v>
      </c>
      <c r="AD16">
        <f t="shared" si="4"/>
        <v>0.22963811468944945</v>
      </c>
      <c r="AE16">
        <f t="shared" si="4"/>
        <v>0.31875476082042148</v>
      </c>
    </row>
    <row r="17" spans="1:31">
      <c r="A17" t="s">
        <v>57</v>
      </c>
      <c r="B17">
        <v>-0.21075651500000001</v>
      </c>
      <c r="C17">
        <v>1.5373974610000001</v>
      </c>
      <c r="D17">
        <v>0.61560762999999996</v>
      </c>
      <c r="E17">
        <v>0.74748437099999998</v>
      </c>
      <c r="F17">
        <v>0.57536282699999997</v>
      </c>
      <c r="G17">
        <v>0.86824314199999997</v>
      </c>
      <c r="H17">
        <f t="shared" si="5"/>
        <v>0.75384615363003216</v>
      </c>
      <c r="I17">
        <v>0.7399</v>
      </c>
      <c r="J17">
        <v>0.40720000000000001</v>
      </c>
      <c r="K17">
        <v>0.62690000000000001</v>
      </c>
      <c r="L17">
        <v>0.436</v>
      </c>
      <c r="M17">
        <v>0.6885</v>
      </c>
      <c r="O17">
        <f t="shared" si="6"/>
        <v>-0.1559387454485</v>
      </c>
      <c r="P17">
        <f t="shared" si="0"/>
        <v>0.62602824611920005</v>
      </c>
      <c r="Q17">
        <f t="shared" si="0"/>
        <v>0.38592442324699999</v>
      </c>
      <c r="R17">
        <f t="shared" si="0"/>
        <v>0.32590318575599997</v>
      </c>
      <c r="S17">
        <f t="shared" si="0"/>
        <v>0.39613730638949995</v>
      </c>
      <c r="U17">
        <f t="shared" si="1"/>
        <v>1.0241818874485</v>
      </c>
      <c r="V17">
        <f t="shared" si="2"/>
        <v>0.24221489588079992</v>
      </c>
      <c r="W17">
        <f t="shared" si="2"/>
        <v>0.48231871875299998</v>
      </c>
      <c r="X17">
        <f t="shared" si="2"/>
        <v>0.542339956244</v>
      </c>
      <c r="Y17">
        <f t="shared" si="2"/>
        <v>0.47210583561050001</v>
      </c>
      <c r="AA17">
        <f t="shared" si="3"/>
        <v>1.0489485385775721</v>
      </c>
      <c r="AB17">
        <f t="shared" si="4"/>
        <v>5.8668055786546748E-2</v>
      </c>
      <c r="AC17">
        <f t="shared" si="4"/>
        <v>0.23263134645953548</v>
      </c>
      <c r="AD17">
        <f t="shared" si="4"/>
        <v>0.29413262813874386</v>
      </c>
      <c r="AE17">
        <f t="shared" si="4"/>
        <v>0.22288392001748847</v>
      </c>
    </row>
    <row r="18" spans="1:31">
      <c r="A18" t="s">
        <v>58</v>
      </c>
      <c r="B18">
        <v>-0.66201340900000005</v>
      </c>
      <c r="C18">
        <v>-0.60514268199999999</v>
      </c>
      <c r="D18">
        <v>0.56726616799999996</v>
      </c>
      <c r="E18">
        <v>-1.283744126</v>
      </c>
      <c r="F18">
        <v>0.57536282699999997</v>
      </c>
      <c r="G18">
        <v>-0.74420840799999999</v>
      </c>
      <c r="H18">
        <f t="shared" si="5"/>
        <v>0.55384615453789443</v>
      </c>
      <c r="I18">
        <v>0.7399</v>
      </c>
      <c r="J18">
        <v>0.40720000000000001</v>
      </c>
      <c r="K18">
        <v>0.62690000000000001</v>
      </c>
      <c r="L18">
        <v>0.436</v>
      </c>
      <c r="M18">
        <v>0.6885</v>
      </c>
      <c r="O18">
        <f t="shared" si="6"/>
        <v>-0.48982372131910001</v>
      </c>
      <c r="P18">
        <f t="shared" si="0"/>
        <v>-0.24641410011039999</v>
      </c>
      <c r="Q18">
        <f t="shared" si="0"/>
        <v>0.35561916071919997</v>
      </c>
      <c r="R18">
        <f t="shared" si="0"/>
        <v>-0.55971243893599998</v>
      </c>
      <c r="S18">
        <f t="shared" si="0"/>
        <v>0.39613730638949995</v>
      </c>
      <c r="U18">
        <f t="shared" si="1"/>
        <v>-0.25438468668089997</v>
      </c>
      <c r="V18">
        <f t="shared" si="2"/>
        <v>-0.4977943078896</v>
      </c>
      <c r="W18">
        <f t="shared" si="2"/>
        <v>-1.0998275687192001</v>
      </c>
      <c r="X18">
        <f t="shared" si="2"/>
        <v>-0.18449596906400001</v>
      </c>
      <c r="Y18">
        <f t="shared" si="2"/>
        <v>-1.1403457143894999</v>
      </c>
      <c r="AA18">
        <f t="shared" si="3"/>
        <v>6.4711568817739651E-2</v>
      </c>
      <c r="AB18">
        <f t="shared" si="4"/>
        <v>0.24779917296728587</v>
      </c>
      <c r="AC18">
        <f t="shared" si="4"/>
        <v>1.2096206809147867</v>
      </c>
      <c r="AD18">
        <f t="shared" si="4"/>
        <v>3.4038762600864449E-2</v>
      </c>
      <c r="AE18">
        <f t="shared" si="4"/>
        <v>1.3003883483264991</v>
      </c>
    </row>
    <row r="19" spans="1:31">
      <c r="A19" t="s">
        <v>59</v>
      </c>
      <c r="B19">
        <v>-0.195459671</v>
      </c>
      <c r="C19">
        <v>-0.94900715000000002</v>
      </c>
      <c r="D19">
        <v>0.78748838300000001</v>
      </c>
      <c r="E19">
        <v>-0.58930703299999998</v>
      </c>
      <c r="F19">
        <v>-3.3844871999999998E-2</v>
      </c>
      <c r="G19">
        <v>0.49613893799999997</v>
      </c>
      <c r="H19">
        <f t="shared" si="5"/>
        <v>0.24615384579976782</v>
      </c>
      <c r="I19">
        <v>0.7399</v>
      </c>
      <c r="J19">
        <v>0.40720000000000001</v>
      </c>
      <c r="K19">
        <v>0.62690000000000001</v>
      </c>
      <c r="L19">
        <v>0.436</v>
      </c>
      <c r="M19">
        <v>0.6885</v>
      </c>
      <c r="O19">
        <f t="shared" si="6"/>
        <v>-0.14462061057289999</v>
      </c>
      <c r="P19">
        <f t="shared" si="0"/>
        <v>-0.38643571148</v>
      </c>
      <c r="Q19">
        <f t="shared" si="0"/>
        <v>0.49367646730270004</v>
      </c>
      <c r="R19">
        <f t="shared" si="0"/>
        <v>-0.25693786638799998</v>
      </c>
      <c r="S19">
        <f t="shared" si="0"/>
        <v>-2.3302194371999999E-2</v>
      </c>
      <c r="U19">
        <f t="shared" si="1"/>
        <v>0.64075954857289996</v>
      </c>
      <c r="V19">
        <f t="shared" si="2"/>
        <v>0.88257464947999997</v>
      </c>
      <c r="W19">
        <f t="shared" si="2"/>
        <v>2.4624706972999344E-3</v>
      </c>
      <c r="X19">
        <f t="shared" si="2"/>
        <v>0.75307680438799995</v>
      </c>
      <c r="Y19">
        <f t="shared" si="2"/>
        <v>0.51944113237199996</v>
      </c>
      <c r="AA19">
        <f t="shared" si="3"/>
        <v>0.41057279908734656</v>
      </c>
      <c r="AB19">
        <f t="shared" si="4"/>
        <v>0.77893801190474476</v>
      </c>
      <c r="AC19">
        <f t="shared" si="4"/>
        <v>6.0637619350608254E-6</v>
      </c>
      <c r="AD19">
        <f t="shared" si="4"/>
        <v>0.56712467330724192</v>
      </c>
      <c r="AE19">
        <f t="shared" si="4"/>
        <v>0.26981908999990556</v>
      </c>
    </row>
    <row r="20" spans="1:31">
      <c r="A20" t="s">
        <v>60</v>
      </c>
      <c r="B20">
        <v>1.3074552370000001</v>
      </c>
      <c r="C20">
        <v>-0.99132893</v>
      </c>
      <c r="D20">
        <v>0.63172145000000002</v>
      </c>
      <c r="E20">
        <v>0.52179231599999998</v>
      </c>
      <c r="F20">
        <v>0.77843205999999998</v>
      </c>
      <c r="G20">
        <v>1.2403473460000001</v>
      </c>
      <c r="H20">
        <f t="shared" si="5"/>
        <v>1.538461538729244</v>
      </c>
      <c r="I20">
        <v>0.7399</v>
      </c>
      <c r="J20">
        <v>0.40720000000000001</v>
      </c>
      <c r="K20">
        <v>0.62690000000000001</v>
      </c>
      <c r="L20">
        <v>0.436</v>
      </c>
      <c r="M20">
        <v>0.6885</v>
      </c>
      <c r="O20">
        <f t="shared" si="6"/>
        <v>0.96738612985630013</v>
      </c>
      <c r="P20">
        <f t="shared" si="0"/>
        <v>-0.40366914029599998</v>
      </c>
      <c r="Q20">
        <f t="shared" si="0"/>
        <v>0.39602617700500004</v>
      </c>
      <c r="R20">
        <f t="shared" si="0"/>
        <v>0.22750144977599998</v>
      </c>
      <c r="S20">
        <f t="shared" si="0"/>
        <v>0.53595047331000001</v>
      </c>
      <c r="U20">
        <f t="shared" si="1"/>
        <v>0.27296121614369995</v>
      </c>
      <c r="V20">
        <f t="shared" si="2"/>
        <v>1.6440164862960001</v>
      </c>
      <c r="W20">
        <f t="shared" si="2"/>
        <v>0.84432116899500009</v>
      </c>
      <c r="X20">
        <f t="shared" si="2"/>
        <v>1.0128458962240001</v>
      </c>
      <c r="Y20">
        <f t="shared" si="2"/>
        <v>0.70439687269000006</v>
      </c>
      <c r="AA20">
        <f t="shared" si="3"/>
        <v>7.450782551864768E-2</v>
      </c>
      <c r="AB20">
        <f t="shared" si="4"/>
        <v>2.7027902072130461</v>
      </c>
      <c r="AC20">
        <f t="shared" si="4"/>
        <v>0.71287823641308345</v>
      </c>
      <c r="AD20">
        <f t="shared" si="4"/>
        <v>1.025856809497798</v>
      </c>
      <c r="AE20">
        <f t="shared" si="4"/>
        <v>0.49617495425545216</v>
      </c>
    </row>
    <row r="21" spans="1:31">
      <c r="A21" t="s">
        <v>153</v>
      </c>
      <c r="B21">
        <v>0.58850357600000003</v>
      </c>
      <c r="C21">
        <v>0.87611963900000001</v>
      </c>
      <c r="D21">
        <v>0.72840437400000002</v>
      </c>
      <c r="E21">
        <v>1.0078982809999999</v>
      </c>
      <c r="F21">
        <v>-0.439983338</v>
      </c>
      <c r="G21">
        <v>-1.1163126109999999</v>
      </c>
      <c r="H21">
        <f t="shared" si="5"/>
        <v>1.2461538454776371</v>
      </c>
      <c r="I21">
        <v>0.7399</v>
      </c>
      <c r="J21">
        <v>0.40720000000000001</v>
      </c>
      <c r="K21">
        <v>0.62690000000000001</v>
      </c>
      <c r="L21">
        <v>0.436</v>
      </c>
      <c r="M21">
        <v>0.6885</v>
      </c>
      <c r="O21">
        <f t="shared" si="6"/>
        <v>0.4354337958824</v>
      </c>
      <c r="P21">
        <f t="shared" si="0"/>
        <v>0.3567559170008</v>
      </c>
      <c r="Q21">
        <f t="shared" si="0"/>
        <v>0.45663670206060003</v>
      </c>
      <c r="R21">
        <f t="shared" si="0"/>
        <v>0.43944365051599993</v>
      </c>
      <c r="S21">
        <f t="shared" si="0"/>
        <v>-0.30292852821299998</v>
      </c>
      <c r="U21">
        <f t="shared" si="1"/>
        <v>-1.5517464068823998</v>
      </c>
      <c r="V21">
        <f t="shared" si="2"/>
        <v>-1.4730685280008</v>
      </c>
      <c r="W21">
        <f t="shared" si="2"/>
        <v>-1.5729493130606</v>
      </c>
      <c r="X21">
        <f t="shared" si="2"/>
        <v>-1.5557562615159999</v>
      </c>
      <c r="Y21">
        <f t="shared" si="2"/>
        <v>-0.81338408278699992</v>
      </c>
      <c r="AA21">
        <f t="shared" si="3"/>
        <v>2.4079169112724386</v>
      </c>
      <c r="AB21">
        <f t="shared" si="4"/>
        <v>2.1699308881864439</v>
      </c>
      <c r="AC21">
        <f t="shared" si="4"/>
        <v>2.4741695414578135</v>
      </c>
      <c r="AD21">
        <f t="shared" si="4"/>
        <v>2.4203775452462404</v>
      </c>
      <c r="AE21">
        <f t="shared" si="4"/>
        <v>0.66159366613124915</v>
      </c>
    </row>
    <row r="22" spans="1:31">
      <c r="A22" t="s">
        <v>62</v>
      </c>
      <c r="B22">
        <v>-0.96030186399999995</v>
      </c>
      <c r="C22">
        <v>-0.46759689500000001</v>
      </c>
      <c r="D22">
        <v>-1.355649763</v>
      </c>
      <c r="E22">
        <v>-5.9798749999999998E-2</v>
      </c>
      <c r="F22">
        <v>-0.23691410500000001</v>
      </c>
      <c r="G22">
        <v>-0.99227787700000003</v>
      </c>
      <c r="H22">
        <f t="shared" si="5"/>
        <v>0.98461538518362723</v>
      </c>
      <c r="I22">
        <v>0.7399</v>
      </c>
      <c r="J22">
        <v>0.40720000000000001</v>
      </c>
      <c r="K22">
        <v>0.62690000000000001</v>
      </c>
      <c r="L22">
        <v>0.436</v>
      </c>
      <c r="M22">
        <v>0.6885</v>
      </c>
      <c r="O22">
        <f t="shared" si="6"/>
        <v>-0.71052734917359994</v>
      </c>
      <c r="P22">
        <f t="shared" si="0"/>
        <v>-0.19040545564400002</v>
      </c>
      <c r="Q22">
        <f t="shared" si="0"/>
        <v>-0.8498568364247</v>
      </c>
      <c r="R22">
        <f t="shared" si="0"/>
        <v>-2.6072254999999999E-2</v>
      </c>
      <c r="S22">
        <f t="shared" si="0"/>
        <v>-0.16311536129250001</v>
      </c>
      <c r="U22">
        <f t="shared" si="1"/>
        <v>-0.28175052782640009</v>
      </c>
      <c r="V22">
        <f t="shared" si="2"/>
        <v>-0.80187242135600001</v>
      </c>
      <c r="W22">
        <f t="shared" si="2"/>
        <v>-0.14242104057530003</v>
      </c>
      <c r="X22">
        <f t="shared" si="2"/>
        <v>-0.96620562200000004</v>
      </c>
      <c r="Y22">
        <f t="shared" si="2"/>
        <v>-0.82916251570749999</v>
      </c>
      <c r="AA22">
        <f t="shared" si="3"/>
        <v>7.9383359930455047E-2</v>
      </c>
      <c r="AB22">
        <f t="shared" si="4"/>
        <v>0.6429993801313344</v>
      </c>
      <c r="AC22">
        <f t="shared" si="4"/>
        <v>2.0283752798551258E-2</v>
      </c>
      <c r="AD22">
        <f t="shared" si="4"/>
        <v>0.93355330398440695</v>
      </c>
      <c r="AE22">
        <f t="shared" si="4"/>
        <v>0.6875104774543902</v>
      </c>
    </row>
    <row r="23" spans="1:31">
      <c r="A23" t="s">
        <v>63</v>
      </c>
      <c r="B23">
        <v>-0.83027869099999996</v>
      </c>
      <c r="C23">
        <v>-0.19250532200000001</v>
      </c>
      <c r="D23">
        <v>3.0138813E-2</v>
      </c>
      <c r="E23">
        <v>-0.624028888</v>
      </c>
      <c r="F23">
        <v>-0.84612180400000003</v>
      </c>
      <c r="G23">
        <v>-0.12403473499999999</v>
      </c>
      <c r="H23">
        <f t="shared" si="5"/>
        <v>1.5384615486520222E-2</v>
      </c>
      <c r="I23">
        <v>0.7399</v>
      </c>
      <c r="J23">
        <v>0.40720000000000001</v>
      </c>
      <c r="K23">
        <v>0.62690000000000001</v>
      </c>
      <c r="L23">
        <v>0.436</v>
      </c>
      <c r="M23">
        <v>0.6885</v>
      </c>
      <c r="O23">
        <f t="shared" si="6"/>
        <v>-0.61432320347089997</v>
      </c>
      <c r="P23">
        <f t="shared" si="0"/>
        <v>-7.8388167118400007E-2</v>
      </c>
      <c r="Q23">
        <f t="shared" si="0"/>
        <v>1.88940218697E-2</v>
      </c>
      <c r="R23">
        <f t="shared" si="0"/>
        <v>-0.27207659516799998</v>
      </c>
      <c r="S23">
        <f t="shared" si="0"/>
        <v>-0.58255486205399998</v>
      </c>
      <c r="U23">
        <f t="shared" si="1"/>
        <v>0.49028846847089996</v>
      </c>
      <c r="V23">
        <f t="shared" si="2"/>
        <v>-4.5646567881599986E-2</v>
      </c>
      <c r="W23">
        <f t="shared" si="2"/>
        <v>-0.1429287568697</v>
      </c>
      <c r="X23">
        <f t="shared" si="2"/>
        <v>0.14804186016799997</v>
      </c>
      <c r="Y23">
        <f t="shared" si="2"/>
        <v>0.45852012705399997</v>
      </c>
      <c r="AA23">
        <f t="shared" si="3"/>
        <v>0.24038278231554067</v>
      </c>
      <c r="AB23">
        <f t="shared" si="4"/>
        <v>2.0836091593695156E-3</v>
      </c>
      <c r="AC23">
        <f t="shared" si="4"/>
        <v>2.0428629540317815E-2</v>
      </c>
      <c r="AD23">
        <f t="shared" si="4"/>
        <v>2.1916392362001658E-2</v>
      </c>
      <c r="AE23">
        <f t="shared" si="4"/>
        <v>0.21024070691361627</v>
      </c>
    </row>
    <row r="24" spans="1:31">
      <c r="A24" t="s">
        <v>64</v>
      </c>
      <c r="B24">
        <v>7.9883518000000001E-2</v>
      </c>
      <c r="C24">
        <v>-0.79030047299999995</v>
      </c>
      <c r="D24">
        <v>0.56726616799999996</v>
      </c>
      <c r="E24">
        <v>-1.2403418070000001</v>
      </c>
      <c r="F24">
        <v>0.77843205999999998</v>
      </c>
      <c r="G24">
        <v>0.99227787700000003</v>
      </c>
      <c r="H24">
        <f t="shared" si="5"/>
        <v>0.98461538518362723</v>
      </c>
      <c r="I24">
        <v>0.7399</v>
      </c>
      <c r="J24">
        <v>0.40720000000000001</v>
      </c>
      <c r="K24">
        <v>0.62690000000000001</v>
      </c>
      <c r="L24">
        <v>0.436</v>
      </c>
      <c r="M24">
        <v>0.6885</v>
      </c>
      <c r="O24">
        <f t="shared" si="6"/>
        <v>5.9105814968199999E-2</v>
      </c>
      <c r="P24">
        <f t="shared" si="0"/>
        <v>-0.32181035260559998</v>
      </c>
      <c r="Q24">
        <f t="shared" si="0"/>
        <v>0.35561916071919997</v>
      </c>
      <c r="R24">
        <f t="shared" si="0"/>
        <v>-0.540789027852</v>
      </c>
      <c r="S24">
        <f t="shared" si="0"/>
        <v>0.53595047331000001</v>
      </c>
      <c r="U24">
        <f t="shared" si="1"/>
        <v>0.93317206203180003</v>
      </c>
      <c r="V24">
        <f t="shared" si="2"/>
        <v>1.3140882296056</v>
      </c>
      <c r="W24">
        <f t="shared" si="2"/>
        <v>0.63665871628080006</v>
      </c>
      <c r="X24">
        <f t="shared" si="2"/>
        <v>1.533066904852</v>
      </c>
      <c r="Y24">
        <f t="shared" si="2"/>
        <v>0.45632740369000002</v>
      </c>
      <c r="AA24">
        <f t="shared" si="3"/>
        <v>0.87081009735668169</v>
      </c>
      <c r="AB24">
        <f t="shared" si="4"/>
        <v>1.7268278751879802</v>
      </c>
      <c r="AC24">
        <f t="shared" si="4"/>
        <v>0.40533432101631628</v>
      </c>
      <c r="AD24">
        <f t="shared" si="4"/>
        <v>2.3502941347524913</v>
      </c>
      <c r="AE24">
        <f t="shared" si="4"/>
        <v>0.20823469935845623</v>
      </c>
    </row>
    <row r="25" spans="1:31">
      <c r="A25" t="s">
        <v>65</v>
      </c>
      <c r="B25">
        <v>-0.47462707199999998</v>
      </c>
      <c r="C25">
        <v>-0.45172622800000001</v>
      </c>
      <c r="D25">
        <v>-0.66275547499999998</v>
      </c>
      <c r="E25">
        <v>7.0408205000000001E-2</v>
      </c>
      <c r="F25">
        <v>-3.3844871999999998E-2</v>
      </c>
      <c r="G25">
        <v>-1.1163126109999999</v>
      </c>
      <c r="H25">
        <f t="shared" si="5"/>
        <v>1.2461538454776371</v>
      </c>
      <c r="I25">
        <v>0.7399</v>
      </c>
      <c r="J25">
        <v>0.40720000000000001</v>
      </c>
      <c r="K25">
        <v>0.62690000000000001</v>
      </c>
      <c r="L25">
        <v>0.436</v>
      </c>
      <c r="M25">
        <v>0.6885</v>
      </c>
      <c r="O25">
        <f t="shared" si="6"/>
        <v>-0.3511765705728</v>
      </c>
      <c r="P25">
        <f t="shared" si="0"/>
        <v>-0.18394292004160001</v>
      </c>
      <c r="Q25">
        <f t="shared" si="0"/>
        <v>-0.41548140727749999</v>
      </c>
      <c r="R25">
        <f t="shared" si="0"/>
        <v>3.0697977380000002E-2</v>
      </c>
      <c r="S25">
        <f t="shared" si="0"/>
        <v>-2.3302194371999999E-2</v>
      </c>
      <c r="U25">
        <f t="shared" si="1"/>
        <v>-0.76513604042719985</v>
      </c>
      <c r="V25">
        <f t="shared" si="2"/>
        <v>-0.93236969095839983</v>
      </c>
      <c r="W25">
        <f t="shared" si="2"/>
        <v>-0.70083120372249996</v>
      </c>
      <c r="X25">
        <f t="shared" si="2"/>
        <v>-1.1470105883799999</v>
      </c>
      <c r="Y25">
        <f t="shared" si="2"/>
        <v>-1.0930104166279999</v>
      </c>
      <c r="AA25">
        <f t="shared" si="3"/>
        <v>0.58543316036061355</v>
      </c>
      <c r="AB25">
        <f t="shared" si="4"/>
        <v>0.86931324061786197</v>
      </c>
      <c r="AC25">
        <f t="shared" si="4"/>
        <v>0.49116437611112823</v>
      </c>
      <c r="AD25">
        <f t="shared" si="4"/>
        <v>1.3156332898558336</v>
      </c>
      <c r="AE25">
        <f t="shared" si="4"/>
        <v>1.194671770857314</v>
      </c>
    </row>
    <row r="26" spans="1:31">
      <c r="A26" t="s">
        <v>66</v>
      </c>
      <c r="B26">
        <v>1.4030605110000001</v>
      </c>
      <c r="C26">
        <v>2.0558392730000001</v>
      </c>
      <c r="D26">
        <v>0.83045857199999995</v>
      </c>
      <c r="E26">
        <v>0.91241318000000005</v>
      </c>
      <c r="F26">
        <v>1.387639759</v>
      </c>
      <c r="G26">
        <v>1.2403473460000001</v>
      </c>
      <c r="H26">
        <f t="shared" si="5"/>
        <v>1.538461538729244</v>
      </c>
      <c r="I26">
        <v>0.7399</v>
      </c>
      <c r="J26">
        <v>0.40720000000000001</v>
      </c>
      <c r="K26">
        <v>0.62690000000000001</v>
      </c>
      <c r="L26">
        <v>0.436</v>
      </c>
      <c r="M26">
        <v>0.6885</v>
      </c>
      <c r="O26">
        <f t="shared" si="6"/>
        <v>1.0381244720889</v>
      </c>
      <c r="P26">
        <f t="shared" si="0"/>
        <v>0.83713775196560003</v>
      </c>
      <c r="Q26">
        <f t="shared" si="0"/>
        <v>0.52061447878680001</v>
      </c>
      <c r="R26">
        <f t="shared" si="0"/>
        <v>0.39781214648000002</v>
      </c>
      <c r="S26">
        <f t="shared" si="0"/>
        <v>0.95538997407150006</v>
      </c>
      <c r="U26">
        <f t="shared" si="1"/>
        <v>0.20222287391110005</v>
      </c>
      <c r="V26">
        <f t="shared" si="2"/>
        <v>0.40320959403440004</v>
      </c>
      <c r="W26">
        <f t="shared" si="2"/>
        <v>0.71973286721320007</v>
      </c>
      <c r="X26">
        <f t="shared" si="2"/>
        <v>0.84253519952000011</v>
      </c>
      <c r="Y26">
        <f t="shared" si="2"/>
        <v>0.28495737192850001</v>
      </c>
      <c r="AA26">
        <f t="shared" si="3"/>
        <v>4.0894090732864673E-2</v>
      </c>
      <c r="AB26">
        <f t="shared" si="4"/>
        <v>0.16257797672138569</v>
      </c>
      <c r="AC26">
        <f t="shared" si="4"/>
        <v>0.51801540014693392</v>
      </c>
      <c r="AD26">
        <f t="shared" si="4"/>
        <v>0.70986556243020638</v>
      </c>
      <c r="AE26">
        <f t="shared" si="4"/>
        <v>8.120070381639749E-2</v>
      </c>
    </row>
    <row r="27" spans="1:31">
      <c r="A27" t="s">
        <v>94</v>
      </c>
      <c r="B27">
        <v>-1.113270303</v>
      </c>
      <c r="C27">
        <v>-0.15547376299999999</v>
      </c>
      <c r="D27">
        <v>-0.40493434499999997</v>
      </c>
      <c r="E27">
        <v>-1.526797108</v>
      </c>
      <c r="F27">
        <v>-2.4706756680000002</v>
      </c>
      <c r="G27">
        <v>-0.74420840799999999</v>
      </c>
      <c r="H27">
        <f t="shared" si="5"/>
        <v>0.55384615453789443</v>
      </c>
      <c r="I27">
        <v>0.7399</v>
      </c>
      <c r="J27">
        <v>0.40720000000000001</v>
      </c>
      <c r="K27">
        <v>0.62690000000000001</v>
      </c>
      <c r="L27">
        <v>0.436</v>
      </c>
      <c r="M27">
        <v>0.6885</v>
      </c>
      <c r="O27">
        <f t="shared" si="6"/>
        <v>-0.82370869718969997</v>
      </c>
      <c r="P27">
        <f t="shared" si="0"/>
        <v>-6.3308916293599998E-2</v>
      </c>
      <c r="Q27">
        <f t="shared" si="0"/>
        <v>-0.25385334088049999</v>
      </c>
      <c r="R27">
        <f t="shared" si="0"/>
        <v>-0.66568353908800004</v>
      </c>
      <c r="S27">
        <f t="shared" si="0"/>
        <v>-1.7010601974180002</v>
      </c>
      <c r="U27">
        <f t="shared" si="1"/>
        <v>7.950028918969998E-2</v>
      </c>
      <c r="V27">
        <f t="shared" si="2"/>
        <v>-0.68089949170639996</v>
      </c>
      <c r="W27">
        <f t="shared" si="2"/>
        <v>-0.4903550671195</v>
      </c>
      <c r="X27">
        <f t="shared" si="2"/>
        <v>-7.8524868911999945E-2</v>
      </c>
      <c r="Y27">
        <f t="shared" si="2"/>
        <v>0.9568517894180002</v>
      </c>
      <c r="AA27">
        <f t="shared" si="3"/>
        <v>6.3202959812459275E-3</v>
      </c>
      <c r="AB27">
        <f t="shared" si="4"/>
        <v>0.46362411780603385</v>
      </c>
      <c r="AC27">
        <f t="shared" si="4"/>
        <v>0.24044809184976934</v>
      </c>
      <c r="AD27">
        <f t="shared" si="4"/>
        <v>6.1661550376467759E-3</v>
      </c>
      <c r="AE27">
        <f t="shared" si="4"/>
        <v>0.91556534691242897</v>
      </c>
    </row>
    <row r="28" spans="1:31">
      <c r="A28" t="s">
        <v>96</v>
      </c>
      <c r="B28">
        <v>-1.227996632</v>
      </c>
      <c r="C28">
        <v>-1.3034520620000001</v>
      </c>
      <c r="D28">
        <v>-2.4943597560000002</v>
      </c>
      <c r="E28">
        <v>-0.49382193299999999</v>
      </c>
      <c r="F28">
        <v>-2.0645372019999999</v>
      </c>
      <c r="G28">
        <v>-1.1163126109999999</v>
      </c>
      <c r="H28">
        <f t="shared" si="5"/>
        <v>1.2461538454776371</v>
      </c>
      <c r="I28">
        <v>0.7399</v>
      </c>
      <c r="J28">
        <v>0.40720000000000001</v>
      </c>
      <c r="K28">
        <v>0.62690000000000001</v>
      </c>
      <c r="L28">
        <v>0.436</v>
      </c>
      <c r="M28">
        <v>0.6885</v>
      </c>
      <c r="O28">
        <f t="shared" si="6"/>
        <v>-0.90859470801679998</v>
      </c>
      <c r="P28">
        <f t="shared" si="0"/>
        <v>-0.53076567964640009</v>
      </c>
      <c r="Q28">
        <f t="shared" si="0"/>
        <v>-1.5637141310364002</v>
      </c>
      <c r="R28">
        <f t="shared" si="0"/>
        <v>-0.215306362788</v>
      </c>
      <c r="S28">
        <f t="shared" si="0"/>
        <v>-1.4214338635769999</v>
      </c>
      <c r="U28">
        <f t="shared" si="1"/>
        <v>-0.20771790298319992</v>
      </c>
      <c r="V28">
        <f t="shared" si="2"/>
        <v>-0.58554693135359981</v>
      </c>
      <c r="W28">
        <f t="shared" si="2"/>
        <v>0.44740152003640032</v>
      </c>
      <c r="X28">
        <f t="shared" si="2"/>
        <v>-0.90100624821199993</v>
      </c>
      <c r="Y28">
        <f t="shared" si="2"/>
        <v>0.30512125257699996</v>
      </c>
      <c r="AA28">
        <f t="shared" si="3"/>
        <v>4.3146727219738057E-2</v>
      </c>
      <c r="AB28">
        <f t="shared" si="4"/>
        <v>0.34286520881761734</v>
      </c>
      <c r="AC28">
        <f t="shared" si="4"/>
        <v>0.20016812013088153</v>
      </c>
      <c r="AD28">
        <f t="shared" si="4"/>
        <v>0.81181225931706402</v>
      </c>
      <c r="AE28">
        <f t="shared" si="4"/>
        <v>9.3098978774157404E-2</v>
      </c>
    </row>
    <row r="29" spans="1:31">
      <c r="A29" t="s">
        <v>98</v>
      </c>
      <c r="B29">
        <v>-1.1859303109999999</v>
      </c>
      <c r="C29">
        <v>-0.95429737199999998</v>
      </c>
      <c r="D29">
        <v>-1.215996651</v>
      </c>
      <c r="E29">
        <v>-1.4399924719999999</v>
      </c>
      <c r="F29">
        <v>0.37229359400000001</v>
      </c>
      <c r="G29">
        <v>-0.49613893799999997</v>
      </c>
      <c r="H29">
        <f t="shared" si="5"/>
        <v>0.24615384579976782</v>
      </c>
      <c r="I29">
        <v>0.7399</v>
      </c>
      <c r="J29">
        <v>0.40720000000000001</v>
      </c>
      <c r="K29">
        <v>0.62690000000000001</v>
      </c>
      <c r="L29">
        <v>0.436</v>
      </c>
      <c r="M29">
        <v>0.6885</v>
      </c>
      <c r="O29">
        <f t="shared" si="6"/>
        <v>-0.87746983710889992</v>
      </c>
      <c r="P29">
        <f t="shared" si="0"/>
        <v>-0.38858988987839999</v>
      </c>
      <c r="Q29">
        <f t="shared" si="0"/>
        <v>-0.76230830051190002</v>
      </c>
      <c r="R29">
        <f t="shared" si="0"/>
        <v>-0.62783671779200001</v>
      </c>
      <c r="S29">
        <f t="shared" si="0"/>
        <v>0.25632413946900001</v>
      </c>
      <c r="U29">
        <f t="shared" si="1"/>
        <v>0.38133089910889995</v>
      </c>
      <c r="V29">
        <f t="shared" si="2"/>
        <v>-0.10754904812159999</v>
      </c>
      <c r="W29">
        <f t="shared" si="2"/>
        <v>0.26616936251190004</v>
      </c>
      <c r="X29">
        <f t="shared" si="2"/>
        <v>0.13169777979200004</v>
      </c>
      <c r="Y29">
        <f t="shared" si="2"/>
        <v>-0.75246307746899999</v>
      </c>
      <c r="AA29">
        <f t="shared" si="3"/>
        <v>0.14541325461520202</v>
      </c>
      <c r="AB29">
        <f t="shared" si="4"/>
        <v>1.1566797751862231E-2</v>
      </c>
      <c r="AC29">
        <f t="shared" si="4"/>
        <v>7.0846129539991254E-2</v>
      </c>
      <c r="AD29">
        <f t="shared" si="4"/>
        <v>1.7344305202142134E-2</v>
      </c>
      <c r="AE29">
        <f t="shared" si="4"/>
        <v>0.5662006829541183</v>
      </c>
    </row>
    <row r="30" spans="1:31">
      <c r="A30" t="s">
        <v>100</v>
      </c>
      <c r="B30">
        <v>-1.0482587160000001</v>
      </c>
      <c r="C30">
        <v>0.16193959099999999</v>
      </c>
      <c r="D30">
        <v>-1.549015611</v>
      </c>
      <c r="E30">
        <v>-0.28549080500000001</v>
      </c>
      <c r="F30">
        <v>-0.64305257100000002</v>
      </c>
      <c r="G30">
        <v>-0.99227787700000003</v>
      </c>
      <c r="H30">
        <f t="shared" si="5"/>
        <v>0.98461538518362723</v>
      </c>
      <c r="I30">
        <v>0.7399</v>
      </c>
      <c r="J30">
        <v>0.40720000000000001</v>
      </c>
      <c r="K30">
        <v>0.62690000000000001</v>
      </c>
      <c r="L30">
        <v>0.436</v>
      </c>
      <c r="M30">
        <v>0.6885</v>
      </c>
      <c r="O30">
        <f t="shared" si="6"/>
        <v>-0.77560662396840008</v>
      </c>
      <c r="P30">
        <f t="shared" si="0"/>
        <v>6.5941801455199997E-2</v>
      </c>
      <c r="Q30">
        <f t="shared" si="0"/>
        <v>-0.97107788653589999</v>
      </c>
      <c r="R30">
        <f t="shared" si="0"/>
        <v>-0.12447399098</v>
      </c>
      <c r="S30">
        <f t="shared" si="0"/>
        <v>-0.44274169513350004</v>
      </c>
      <c r="U30">
        <f t="shared" si="1"/>
        <v>-0.21667125303159995</v>
      </c>
      <c r="V30">
        <f t="shared" si="2"/>
        <v>-1.0582196784552</v>
      </c>
      <c r="W30">
        <f t="shared" si="2"/>
        <v>-2.1199990464100038E-2</v>
      </c>
      <c r="X30">
        <f t="shared" si="2"/>
        <v>-0.86780388602000003</v>
      </c>
      <c r="Y30">
        <f t="shared" si="2"/>
        <v>-0.5495361818665</v>
      </c>
      <c r="AA30">
        <f t="shared" si="3"/>
        <v>4.6946431890283614E-2</v>
      </c>
      <c r="AB30">
        <f t="shared" si="4"/>
        <v>1.119828887869827</v>
      </c>
      <c r="AC30">
        <f t="shared" si="4"/>
        <v>4.4943959567793254E-4</v>
      </c>
      <c r="AD30">
        <f t="shared" si="4"/>
        <v>0.75308358459141322</v>
      </c>
      <c r="AE30">
        <f t="shared" si="4"/>
        <v>0.30199001518041096</v>
      </c>
    </row>
    <row r="31" spans="1:31">
      <c r="A31" t="s">
        <v>102</v>
      </c>
      <c r="B31">
        <v>0.97857309400000003</v>
      </c>
      <c r="C31">
        <v>-0.31418044099999998</v>
      </c>
      <c r="D31">
        <v>0.83045857199999995</v>
      </c>
      <c r="E31">
        <v>0.304780724</v>
      </c>
      <c r="F31">
        <v>0.57536282699999997</v>
      </c>
      <c r="G31">
        <v>1.2403473460000001</v>
      </c>
      <c r="H31">
        <f t="shared" si="5"/>
        <v>1.538461538729244</v>
      </c>
      <c r="I31">
        <v>0.7399</v>
      </c>
      <c r="J31">
        <v>0.40720000000000001</v>
      </c>
      <c r="K31">
        <v>0.62690000000000001</v>
      </c>
      <c r="L31">
        <v>0.436</v>
      </c>
      <c r="M31">
        <v>0.6885</v>
      </c>
      <c r="O31">
        <f t="shared" si="6"/>
        <v>0.72404623225060005</v>
      </c>
      <c r="P31">
        <f t="shared" si="0"/>
        <v>-0.12793427557519998</v>
      </c>
      <c r="Q31">
        <f t="shared" si="0"/>
        <v>0.52061447878680001</v>
      </c>
      <c r="R31">
        <f t="shared" si="0"/>
        <v>0.13288439566400001</v>
      </c>
      <c r="S31">
        <f t="shared" si="0"/>
        <v>0.39613730638949995</v>
      </c>
      <c r="U31">
        <f t="shared" si="1"/>
        <v>0.51630111374940002</v>
      </c>
      <c r="V31">
        <f t="shared" ref="V31:Y32" si="7">+$G31-P31</f>
        <v>1.3682816215752001</v>
      </c>
      <c r="W31">
        <f t="shared" si="7"/>
        <v>0.71973286721320007</v>
      </c>
      <c r="X31">
        <f t="shared" si="7"/>
        <v>1.1074629503360001</v>
      </c>
      <c r="Y31">
        <f t="shared" si="7"/>
        <v>0.84421003961050012</v>
      </c>
      <c r="AA31">
        <f t="shared" si="3"/>
        <v>0.26656684005887088</v>
      </c>
      <c r="AB31">
        <f t="shared" ref="AB31:AE32" si="8">+V31^2</f>
        <v>1.8721945959404589</v>
      </c>
      <c r="AC31">
        <f t="shared" si="8"/>
        <v>0.51801540014693392</v>
      </c>
      <c r="AD31">
        <f t="shared" si="8"/>
        <v>1.2264741863669177</v>
      </c>
      <c r="AE31">
        <f t="shared" si="8"/>
        <v>0.71269059097916221</v>
      </c>
    </row>
    <row r="32" spans="1:31">
      <c r="A32" t="s">
        <v>151</v>
      </c>
      <c r="B32">
        <v>1.502489996</v>
      </c>
      <c r="C32">
        <v>1.80190859</v>
      </c>
      <c r="D32">
        <v>0.83045857199999995</v>
      </c>
      <c r="E32">
        <v>1.8325423279999999</v>
      </c>
      <c r="F32">
        <v>0.981501293</v>
      </c>
      <c r="G32">
        <v>1.2403473460000001</v>
      </c>
      <c r="H32">
        <f t="shared" si="5"/>
        <v>1.538461538729244</v>
      </c>
      <c r="I32">
        <v>0.7399</v>
      </c>
      <c r="J32">
        <v>0.40720000000000001</v>
      </c>
      <c r="K32">
        <v>0.62690000000000001</v>
      </c>
      <c r="L32">
        <v>0.436</v>
      </c>
      <c r="M32">
        <v>0.6885</v>
      </c>
      <c r="O32">
        <f t="shared" si="6"/>
        <v>1.1116923480404</v>
      </c>
      <c r="P32">
        <f t="shared" si="0"/>
        <v>0.73373717784800008</v>
      </c>
      <c r="Q32">
        <f t="shared" si="0"/>
        <v>0.52061447878680001</v>
      </c>
      <c r="R32">
        <f t="shared" si="0"/>
        <v>0.79898845500799998</v>
      </c>
      <c r="S32">
        <f t="shared" si="0"/>
        <v>0.67576364023049995</v>
      </c>
      <c r="U32">
        <f t="shared" si="1"/>
        <v>0.12865499795960011</v>
      </c>
      <c r="V32">
        <f t="shared" si="7"/>
        <v>0.506610168152</v>
      </c>
      <c r="W32">
        <f t="shared" si="7"/>
        <v>0.71973286721320007</v>
      </c>
      <c r="X32">
        <f t="shared" si="7"/>
        <v>0.4413588909920001</v>
      </c>
      <c r="Y32">
        <f t="shared" si="7"/>
        <v>0.56458370576950012</v>
      </c>
      <c r="AA32">
        <f t="shared" si="3"/>
        <v>1.6552108499984709E-2</v>
      </c>
      <c r="AB32">
        <f t="shared" si="8"/>
        <v>0.25665386247499772</v>
      </c>
      <c r="AC32">
        <f t="shared" si="8"/>
        <v>0.51801540014693392</v>
      </c>
      <c r="AD32">
        <f t="shared" si="8"/>
        <v>0.19479767065768822</v>
      </c>
      <c r="AE32">
        <f t="shared" si="8"/>
        <v>0.31875476082042148</v>
      </c>
    </row>
    <row r="33" spans="1:31">
      <c r="H33">
        <f>SUM(H15:H32)</f>
        <v>18.000000000899526</v>
      </c>
      <c r="AA33">
        <f>SUM(AA15:AA32)</f>
        <v>8.1456005565887661</v>
      </c>
      <c r="AB33">
        <f>SUM(AB15:AB32)</f>
        <v>15.016056446650472</v>
      </c>
      <c r="AC33">
        <f>SUM(AC15:AC32)</f>
        <v>10.925545842385691</v>
      </c>
      <c r="AD33">
        <f>SUM(AD15:AD32)</f>
        <v>14.578347620948529</v>
      </c>
      <c r="AE33">
        <f>SUM(AE15:AE32)</f>
        <v>9.4683584704218315</v>
      </c>
    </row>
    <row r="34" spans="1:31">
      <c r="AA34">
        <f>+AA33/$H33</f>
        <v>0.45253336423231671</v>
      </c>
      <c r="AB34">
        <f>+AB33/$H33</f>
        <v>0.8342253581055592</v>
      </c>
      <c r="AC34">
        <f>+AC33/$H33</f>
        <v>0.60697476899109459</v>
      </c>
      <c r="AD34">
        <f>+AD33/$H33</f>
        <v>0.80990820112333306</v>
      </c>
      <c r="AE34">
        <f>+AE33/$H33</f>
        <v>0.52601991499714795</v>
      </c>
    </row>
    <row r="35" spans="1:31">
      <c r="G35" s="121" t="s">
        <v>419</v>
      </c>
      <c r="H35" s="121"/>
      <c r="I35" s="121"/>
      <c r="K35" s="121" t="s">
        <v>431</v>
      </c>
      <c r="L35" s="121"/>
      <c r="M35" s="121"/>
      <c r="N35" s="121"/>
      <c r="P35" t="s">
        <v>432</v>
      </c>
      <c r="AA35">
        <f>-AA34+1</f>
        <v>0.54746663576768329</v>
      </c>
      <c r="AB35">
        <f>-AB34+1</f>
        <v>0.1657746418944408</v>
      </c>
      <c r="AC35">
        <f>-AC34+1</f>
        <v>0.39302523100890541</v>
      </c>
      <c r="AD35">
        <f>-AD34+1</f>
        <v>0.19009179887666694</v>
      </c>
      <c r="AE35">
        <f>-AE34+1</f>
        <v>0.47398008500285205</v>
      </c>
    </row>
    <row r="36" spans="1:31">
      <c r="A36" t="s">
        <v>263</v>
      </c>
      <c r="B36" t="s">
        <v>48</v>
      </c>
      <c r="C36" t="s">
        <v>54</v>
      </c>
      <c r="D36" t="s">
        <v>50</v>
      </c>
      <c r="E36" t="s">
        <v>224</v>
      </c>
      <c r="F36" t="s">
        <v>433</v>
      </c>
      <c r="G36" t="s">
        <v>49</v>
      </c>
      <c r="H36" t="s">
        <v>56</v>
      </c>
      <c r="I36" t="s">
        <v>69</v>
      </c>
      <c r="K36" t="s">
        <v>49</v>
      </c>
      <c r="L36" t="s">
        <v>56</v>
      </c>
      <c r="M36" t="s">
        <v>69</v>
      </c>
      <c r="N36" t="s">
        <v>434</v>
      </c>
    </row>
    <row r="37" spans="1:31">
      <c r="A37" t="s">
        <v>80</v>
      </c>
      <c r="B37">
        <v>0.30168775399999997</v>
      </c>
      <c r="C37">
        <v>0.72840437400000002</v>
      </c>
      <c r="D37">
        <v>-0.23691410500000001</v>
      </c>
      <c r="E37">
        <v>-1.1163126109999999</v>
      </c>
      <c r="F37">
        <v>1.2461538454776371</v>
      </c>
      <c r="G37">
        <v>0.442</v>
      </c>
      <c r="H37">
        <v>0.1077</v>
      </c>
      <c r="I37">
        <v>0.371</v>
      </c>
      <c r="K37">
        <f>+B37*G37</f>
        <v>0.13334598726799998</v>
      </c>
      <c r="L37">
        <f t="shared" ref="L37:M54" si="9">+C37*H37</f>
        <v>7.8449151079800009E-2</v>
      </c>
      <c r="M37">
        <f t="shared" si="9"/>
        <v>-8.789513295500001E-2</v>
      </c>
      <c r="N37">
        <f>+K37+L37+M37</f>
        <v>0.12390000539279999</v>
      </c>
      <c r="P37">
        <f>+E37-N37</f>
        <v>-1.2402126163928</v>
      </c>
      <c r="R37">
        <f>+P37^2</f>
        <v>1.5381273338598744</v>
      </c>
    </row>
    <row r="38" spans="1:31">
      <c r="A38" t="s">
        <v>82</v>
      </c>
      <c r="B38">
        <v>1.7472394979999999</v>
      </c>
      <c r="C38">
        <v>0.53503852600000001</v>
      </c>
      <c r="D38">
        <v>0.981501293</v>
      </c>
      <c r="E38">
        <v>1.2403473460000001</v>
      </c>
      <c r="F38">
        <v>1.538461538729244</v>
      </c>
      <c r="G38">
        <v>0.442</v>
      </c>
      <c r="H38">
        <v>0.1077</v>
      </c>
      <c r="I38">
        <v>0.371</v>
      </c>
      <c r="K38">
        <f t="shared" ref="K38:K54" si="10">+B38*G38</f>
        <v>0.77227985811599997</v>
      </c>
      <c r="L38">
        <f t="shared" si="9"/>
        <v>5.7623649250200006E-2</v>
      </c>
      <c r="M38">
        <f t="shared" si="9"/>
        <v>0.36413697970300002</v>
      </c>
      <c r="N38">
        <f t="shared" ref="N38:N54" si="11">+K38+L38+M38</f>
        <v>1.1940404870692001</v>
      </c>
      <c r="P38">
        <f t="shared" ref="P38:P54" si="12">+E38-N38</f>
        <v>4.6306858930799999E-2</v>
      </c>
      <c r="R38">
        <f t="shared" ref="R38:R54" si="13">+P38^2</f>
        <v>2.1443251840370116E-3</v>
      </c>
    </row>
    <row r="39" spans="1:31">
      <c r="A39" t="s">
        <v>57</v>
      </c>
      <c r="B39">
        <v>-0.21075651500000001</v>
      </c>
      <c r="C39">
        <v>0.61560762999999996</v>
      </c>
      <c r="D39">
        <v>0.57536282699999997</v>
      </c>
      <c r="E39">
        <v>0.86824314199999997</v>
      </c>
      <c r="F39">
        <v>0.75384615363003216</v>
      </c>
      <c r="G39">
        <v>0.442</v>
      </c>
      <c r="H39">
        <v>0.1077</v>
      </c>
      <c r="I39">
        <v>0.371</v>
      </c>
      <c r="K39">
        <f t="shared" si="10"/>
        <v>-9.3154379630000006E-2</v>
      </c>
      <c r="L39">
        <f t="shared" si="9"/>
        <v>6.6300941751E-2</v>
      </c>
      <c r="M39">
        <f t="shared" si="9"/>
        <v>0.21345960881699999</v>
      </c>
      <c r="N39">
        <f t="shared" si="11"/>
        <v>0.18660617093799997</v>
      </c>
      <c r="P39">
        <f t="shared" si="12"/>
        <v>0.68163697106200005</v>
      </c>
      <c r="R39">
        <f t="shared" si="13"/>
        <v>0.46462896031857792</v>
      </c>
    </row>
    <row r="40" spans="1:31">
      <c r="A40" t="s">
        <v>58</v>
      </c>
      <c r="B40">
        <v>-0.66201340900000005</v>
      </c>
      <c r="C40">
        <v>0.56726616799999996</v>
      </c>
      <c r="D40">
        <v>0.57536282699999997</v>
      </c>
      <c r="E40">
        <v>-0.74420840799999999</v>
      </c>
      <c r="F40">
        <v>0.55384615453789443</v>
      </c>
      <c r="G40">
        <v>0.442</v>
      </c>
      <c r="H40">
        <v>0.1077</v>
      </c>
      <c r="I40">
        <v>0.371</v>
      </c>
      <c r="K40">
        <f t="shared" si="10"/>
        <v>-0.29260992677800002</v>
      </c>
      <c r="L40">
        <f t="shared" si="9"/>
        <v>6.1094566293600001E-2</v>
      </c>
      <c r="M40">
        <f t="shared" si="9"/>
        <v>0.21345960881699999</v>
      </c>
      <c r="N40">
        <f t="shared" si="11"/>
        <v>-1.8055751667400033E-2</v>
      </c>
      <c r="P40">
        <f t="shared" si="12"/>
        <v>-0.72615265633259996</v>
      </c>
      <c r="R40">
        <f t="shared" si="13"/>
        <v>0.52729768029889101</v>
      </c>
    </row>
    <row r="41" spans="1:31">
      <c r="A41" t="s">
        <v>59</v>
      </c>
      <c r="B41">
        <v>-0.195459671</v>
      </c>
      <c r="C41">
        <v>0.78748838300000001</v>
      </c>
      <c r="D41">
        <v>-3.3844871999999998E-2</v>
      </c>
      <c r="E41">
        <v>0.49613893799999997</v>
      </c>
      <c r="F41">
        <v>0.24615384579976782</v>
      </c>
      <c r="G41">
        <v>0.442</v>
      </c>
      <c r="H41">
        <v>0.1077</v>
      </c>
      <c r="I41">
        <v>0.371</v>
      </c>
      <c r="K41">
        <f t="shared" si="10"/>
        <v>-8.6393174582000007E-2</v>
      </c>
      <c r="L41">
        <f t="shared" si="9"/>
        <v>8.4812498849099999E-2</v>
      </c>
      <c r="M41">
        <f t="shared" si="9"/>
        <v>-1.2556447512E-2</v>
      </c>
      <c r="N41">
        <f t="shared" si="11"/>
        <v>-1.4137123244900008E-2</v>
      </c>
      <c r="P41">
        <f t="shared" si="12"/>
        <v>0.51027606124489999</v>
      </c>
      <c r="R41">
        <f t="shared" si="13"/>
        <v>0.26038165867960894</v>
      </c>
    </row>
    <row r="42" spans="1:31">
      <c r="A42" t="s">
        <v>60</v>
      </c>
      <c r="B42">
        <v>1.3074552370000001</v>
      </c>
      <c r="C42">
        <v>0.63172145000000002</v>
      </c>
      <c r="D42">
        <v>0.77843205999999998</v>
      </c>
      <c r="E42">
        <v>1.2403473460000001</v>
      </c>
      <c r="F42">
        <v>1.538461538729244</v>
      </c>
      <c r="G42">
        <v>0.442</v>
      </c>
      <c r="H42">
        <v>0.1077</v>
      </c>
      <c r="I42">
        <v>0.371</v>
      </c>
      <c r="K42">
        <f t="shared" si="10"/>
        <v>0.57789521475400007</v>
      </c>
      <c r="L42">
        <f t="shared" si="9"/>
        <v>6.8036400165000011E-2</v>
      </c>
      <c r="M42">
        <f t="shared" si="9"/>
        <v>0.28879829425999998</v>
      </c>
      <c r="N42">
        <f t="shared" si="11"/>
        <v>0.93472990917900001</v>
      </c>
      <c r="P42">
        <f t="shared" si="12"/>
        <v>0.30561743682100007</v>
      </c>
      <c r="R42">
        <f t="shared" si="13"/>
        <v>9.3402017689037969E-2</v>
      </c>
    </row>
    <row r="43" spans="1:31">
      <c r="A43" t="s">
        <v>153</v>
      </c>
      <c r="B43">
        <v>0.58850357600000003</v>
      </c>
      <c r="C43">
        <v>0.72840437400000002</v>
      </c>
      <c r="D43">
        <v>-0.439983338</v>
      </c>
      <c r="E43">
        <v>-1.1163126109999999</v>
      </c>
      <c r="F43">
        <v>1.2461538454776371</v>
      </c>
      <c r="G43">
        <v>0.442</v>
      </c>
      <c r="H43">
        <v>0.1077</v>
      </c>
      <c r="I43">
        <v>0.371</v>
      </c>
      <c r="K43">
        <f t="shared" si="10"/>
        <v>0.26011858059199999</v>
      </c>
      <c r="L43">
        <f t="shared" si="9"/>
        <v>7.8449151079800009E-2</v>
      </c>
      <c r="M43">
        <f t="shared" si="9"/>
        <v>-0.163233818398</v>
      </c>
      <c r="N43">
        <f t="shared" si="11"/>
        <v>0.17533391327379999</v>
      </c>
      <c r="P43">
        <f t="shared" si="12"/>
        <v>-1.2916465242738</v>
      </c>
      <c r="R43">
        <f t="shared" si="13"/>
        <v>1.6683507436685883</v>
      </c>
    </row>
    <row r="44" spans="1:31">
      <c r="A44" t="s">
        <v>62</v>
      </c>
      <c r="B44">
        <v>-0.96030186399999995</v>
      </c>
      <c r="C44">
        <v>-1.355649763</v>
      </c>
      <c r="D44">
        <v>-0.23691410500000001</v>
      </c>
      <c r="E44">
        <v>-0.99227787700000003</v>
      </c>
      <c r="F44">
        <v>0.98461538518362723</v>
      </c>
      <c r="G44">
        <v>0.442</v>
      </c>
      <c r="H44">
        <v>0.1077</v>
      </c>
      <c r="I44">
        <v>0.371</v>
      </c>
      <c r="K44">
        <f t="shared" si="10"/>
        <v>-0.424453423888</v>
      </c>
      <c r="L44">
        <f t="shared" si="9"/>
        <v>-0.14600347947510001</v>
      </c>
      <c r="M44">
        <f t="shared" si="9"/>
        <v>-8.789513295500001E-2</v>
      </c>
      <c r="N44">
        <f t="shared" si="11"/>
        <v>-0.65835203631809991</v>
      </c>
      <c r="P44">
        <f t="shared" si="12"/>
        <v>-0.33392584068190012</v>
      </c>
      <c r="R44">
        <f t="shared" si="13"/>
        <v>0.11150646707511375</v>
      </c>
    </row>
    <row r="45" spans="1:31">
      <c r="A45" t="s">
        <v>63</v>
      </c>
      <c r="B45">
        <v>-0.83027869099999996</v>
      </c>
      <c r="C45">
        <v>3.0138813E-2</v>
      </c>
      <c r="D45">
        <v>-0.84612180400000003</v>
      </c>
      <c r="E45">
        <v>-0.12403473499999999</v>
      </c>
      <c r="F45">
        <v>1.5384615486520222E-2</v>
      </c>
      <c r="G45">
        <v>0.442</v>
      </c>
      <c r="H45">
        <v>0.1077</v>
      </c>
      <c r="I45">
        <v>0.371</v>
      </c>
      <c r="K45">
        <f t="shared" si="10"/>
        <v>-0.36698318142199998</v>
      </c>
      <c r="L45">
        <f t="shared" si="9"/>
        <v>3.2459501601000001E-3</v>
      </c>
      <c r="M45">
        <f t="shared" si="9"/>
        <v>-0.31391118928400003</v>
      </c>
      <c r="N45">
        <f t="shared" si="11"/>
        <v>-0.67764842054590002</v>
      </c>
      <c r="P45">
        <f t="shared" si="12"/>
        <v>0.55361368554590007</v>
      </c>
      <c r="R45">
        <f t="shared" si="13"/>
        <v>0.30648811282371474</v>
      </c>
    </row>
    <row r="46" spans="1:31">
      <c r="A46" t="s">
        <v>64</v>
      </c>
      <c r="B46">
        <v>7.9883518000000001E-2</v>
      </c>
      <c r="C46">
        <v>0.56726616799999996</v>
      </c>
      <c r="D46">
        <v>0.77843205999999998</v>
      </c>
      <c r="E46">
        <v>0.99227787700000003</v>
      </c>
      <c r="F46">
        <v>0.98461538518362723</v>
      </c>
      <c r="G46">
        <v>0.442</v>
      </c>
      <c r="H46">
        <v>0.1077</v>
      </c>
      <c r="I46">
        <v>0.371</v>
      </c>
      <c r="K46">
        <f t="shared" si="10"/>
        <v>3.5308514956000001E-2</v>
      </c>
      <c r="L46">
        <f t="shared" si="9"/>
        <v>6.1094566293600001E-2</v>
      </c>
      <c r="M46">
        <f t="shared" si="9"/>
        <v>0.28879829425999998</v>
      </c>
      <c r="N46">
        <f t="shared" si="11"/>
        <v>0.38520137550959999</v>
      </c>
      <c r="P46">
        <f t="shared" si="12"/>
        <v>0.60707650149040004</v>
      </c>
      <c r="R46">
        <f t="shared" si="13"/>
        <v>0.3685418786618237</v>
      </c>
    </row>
    <row r="47" spans="1:31">
      <c r="A47" t="s">
        <v>65</v>
      </c>
      <c r="B47">
        <v>-0.47462707199999998</v>
      </c>
      <c r="C47">
        <v>-0.66275547499999998</v>
      </c>
      <c r="D47">
        <v>-3.3844871999999998E-2</v>
      </c>
      <c r="E47">
        <v>-1.1163126109999999</v>
      </c>
      <c r="F47">
        <v>1.2461538454776371</v>
      </c>
      <c r="G47">
        <v>0.442</v>
      </c>
      <c r="H47">
        <v>0.1077</v>
      </c>
      <c r="I47">
        <v>0.371</v>
      </c>
      <c r="K47">
        <f t="shared" si="10"/>
        <v>-0.209785165824</v>
      </c>
      <c r="L47">
        <f t="shared" si="9"/>
        <v>-7.1378764657499996E-2</v>
      </c>
      <c r="M47">
        <f t="shared" si="9"/>
        <v>-1.2556447512E-2</v>
      </c>
      <c r="N47">
        <f t="shared" si="11"/>
        <v>-0.29372037799350004</v>
      </c>
      <c r="P47">
        <f t="shared" si="12"/>
        <v>-0.82259223300649986</v>
      </c>
      <c r="R47">
        <f t="shared" si="13"/>
        <v>0.67665798180261971</v>
      </c>
    </row>
    <row r="48" spans="1:31">
      <c r="A48" t="s">
        <v>66</v>
      </c>
      <c r="B48">
        <v>1.4030605110000001</v>
      </c>
      <c r="C48">
        <v>0.83045857199999995</v>
      </c>
      <c r="D48">
        <v>1.387639759</v>
      </c>
      <c r="E48">
        <v>1.2403473460000001</v>
      </c>
      <c r="F48">
        <v>1.538461538729244</v>
      </c>
      <c r="G48">
        <v>0.442</v>
      </c>
      <c r="H48">
        <v>0.1077</v>
      </c>
      <c r="I48">
        <v>0.371</v>
      </c>
      <c r="K48">
        <f t="shared" si="10"/>
        <v>0.62015274586200009</v>
      </c>
      <c r="L48">
        <f t="shared" si="9"/>
        <v>8.9440388204399993E-2</v>
      </c>
      <c r="M48">
        <f t="shared" si="9"/>
        <v>0.51481435058900005</v>
      </c>
      <c r="N48">
        <f t="shared" si="11"/>
        <v>1.2244074846554001</v>
      </c>
      <c r="P48">
        <f t="shared" si="12"/>
        <v>1.5939861344600015E-2</v>
      </c>
      <c r="R48">
        <f t="shared" si="13"/>
        <v>2.5407917968507378E-4</v>
      </c>
    </row>
    <row r="49" spans="1:31">
      <c r="A49" t="s">
        <v>94</v>
      </c>
      <c r="B49">
        <v>-1.113270303</v>
      </c>
      <c r="C49">
        <v>-0.40493434499999997</v>
      </c>
      <c r="D49">
        <v>-2.4706756680000002</v>
      </c>
      <c r="E49">
        <v>-0.74420840799999999</v>
      </c>
      <c r="F49">
        <v>0.55384615453789443</v>
      </c>
      <c r="G49">
        <v>0.442</v>
      </c>
      <c r="H49">
        <v>0.1077</v>
      </c>
      <c r="I49">
        <v>0.371</v>
      </c>
      <c r="K49">
        <f t="shared" si="10"/>
        <v>-0.49206547392599997</v>
      </c>
      <c r="L49">
        <f t="shared" si="9"/>
        <v>-4.3611428956499998E-2</v>
      </c>
      <c r="M49">
        <f t="shared" si="9"/>
        <v>-0.91662067282800008</v>
      </c>
      <c r="N49">
        <f t="shared" si="11"/>
        <v>-1.4522975757104999</v>
      </c>
      <c r="P49">
        <f t="shared" si="12"/>
        <v>0.7080891677104999</v>
      </c>
      <c r="R49">
        <f t="shared" si="13"/>
        <v>0.50139026942894849</v>
      </c>
    </row>
    <row r="50" spans="1:31">
      <c r="A50" t="s">
        <v>96</v>
      </c>
      <c r="B50">
        <v>-1.227996632</v>
      </c>
      <c r="C50">
        <v>-2.4943597560000002</v>
      </c>
      <c r="D50">
        <v>-2.0645372019999999</v>
      </c>
      <c r="E50">
        <v>-1.1163126109999999</v>
      </c>
      <c r="F50">
        <v>1.2461538454776371</v>
      </c>
      <c r="G50">
        <v>0.442</v>
      </c>
      <c r="H50">
        <v>0.1077</v>
      </c>
      <c r="I50">
        <v>0.371</v>
      </c>
      <c r="K50">
        <f t="shared" si="10"/>
        <v>-0.54277451134400001</v>
      </c>
      <c r="L50">
        <f t="shared" si="9"/>
        <v>-0.2686425457212</v>
      </c>
      <c r="M50">
        <f t="shared" si="9"/>
        <v>-0.765943301942</v>
      </c>
      <c r="N50">
        <f t="shared" si="11"/>
        <v>-1.5773603590072001</v>
      </c>
      <c r="P50">
        <f t="shared" si="12"/>
        <v>0.46104774800720016</v>
      </c>
      <c r="R50">
        <f t="shared" si="13"/>
        <v>0.21256502594251075</v>
      </c>
    </row>
    <row r="51" spans="1:31">
      <c r="A51" t="s">
        <v>98</v>
      </c>
      <c r="B51">
        <v>-1.1859303109999999</v>
      </c>
      <c r="C51">
        <v>-1.215996651</v>
      </c>
      <c r="D51">
        <v>0.37229359400000001</v>
      </c>
      <c r="E51">
        <v>-0.49613893799999997</v>
      </c>
      <c r="F51">
        <v>0.24615384579976782</v>
      </c>
      <c r="G51">
        <v>0.442</v>
      </c>
      <c r="H51">
        <v>0.1077</v>
      </c>
      <c r="I51">
        <v>0.371</v>
      </c>
      <c r="K51">
        <f t="shared" si="10"/>
        <v>-0.52418119746199998</v>
      </c>
      <c r="L51">
        <f t="shared" si="9"/>
        <v>-0.1309628393127</v>
      </c>
      <c r="M51">
        <f t="shared" si="9"/>
        <v>0.138120923374</v>
      </c>
      <c r="N51">
        <f t="shared" si="11"/>
        <v>-0.51702311340069995</v>
      </c>
      <c r="P51">
        <f t="shared" si="12"/>
        <v>2.0884175400699978E-2</v>
      </c>
      <c r="R51">
        <f t="shared" si="13"/>
        <v>4.3614878216720207E-4</v>
      </c>
    </row>
    <row r="52" spans="1:31">
      <c r="A52" t="s">
        <v>100</v>
      </c>
      <c r="B52">
        <v>-1.0482587160000001</v>
      </c>
      <c r="C52">
        <v>-1.549015611</v>
      </c>
      <c r="D52">
        <v>-0.64305257100000002</v>
      </c>
      <c r="E52">
        <v>-0.99227787700000003</v>
      </c>
      <c r="F52">
        <v>0.98461538518362723</v>
      </c>
      <c r="G52">
        <v>0.442</v>
      </c>
      <c r="H52">
        <v>0.1077</v>
      </c>
      <c r="I52">
        <v>0.371</v>
      </c>
      <c r="K52">
        <f t="shared" si="10"/>
        <v>-0.46333035247200005</v>
      </c>
      <c r="L52">
        <f t="shared" si="9"/>
        <v>-0.1668289813047</v>
      </c>
      <c r="M52">
        <f t="shared" si="9"/>
        <v>-0.23857250384100001</v>
      </c>
      <c r="N52">
        <f t="shared" si="11"/>
        <v>-0.86873183761770012</v>
      </c>
      <c r="P52">
        <f t="shared" si="12"/>
        <v>-0.12354603938229991</v>
      </c>
      <c r="R52">
        <f t="shared" si="13"/>
        <v>1.52636238470528E-2</v>
      </c>
    </row>
    <row r="53" spans="1:31">
      <c r="A53" t="s">
        <v>102</v>
      </c>
      <c r="B53">
        <v>0.97857309400000003</v>
      </c>
      <c r="C53">
        <v>0.83045857199999995</v>
      </c>
      <c r="D53">
        <v>0.57536282699999997</v>
      </c>
      <c r="E53">
        <v>1.2403473460000001</v>
      </c>
      <c r="F53">
        <v>1.538461538729244</v>
      </c>
      <c r="G53">
        <v>0.442</v>
      </c>
      <c r="H53">
        <v>0.1077</v>
      </c>
      <c r="I53">
        <v>0.371</v>
      </c>
      <c r="K53">
        <f t="shared" si="10"/>
        <v>0.43252930754800001</v>
      </c>
      <c r="L53">
        <f t="shared" si="9"/>
        <v>8.9440388204399993E-2</v>
      </c>
      <c r="M53">
        <f t="shared" si="9"/>
        <v>0.21345960881699999</v>
      </c>
      <c r="N53">
        <f t="shared" si="11"/>
        <v>0.73542930456940003</v>
      </c>
      <c r="P53">
        <f t="shared" si="12"/>
        <v>0.50491804143060004</v>
      </c>
      <c r="R53">
        <f t="shared" si="13"/>
        <v>0.25494222856211313</v>
      </c>
    </row>
    <row r="54" spans="1:31">
      <c r="A54" t="s">
        <v>151</v>
      </c>
      <c r="B54">
        <v>1.502489996</v>
      </c>
      <c r="C54">
        <v>0.83045857199999995</v>
      </c>
      <c r="D54">
        <v>0.981501293</v>
      </c>
      <c r="E54">
        <v>1.2403473460000001</v>
      </c>
      <c r="F54">
        <v>1.538461538729244</v>
      </c>
      <c r="G54">
        <v>0.442</v>
      </c>
      <c r="H54">
        <v>0.1077</v>
      </c>
      <c r="I54">
        <v>0.371</v>
      </c>
      <c r="K54">
        <f t="shared" si="10"/>
        <v>0.66410057823199997</v>
      </c>
      <c r="L54">
        <f t="shared" si="9"/>
        <v>8.9440388204399993E-2</v>
      </c>
      <c r="M54">
        <f t="shared" si="9"/>
        <v>0.36413697970300002</v>
      </c>
      <c r="N54">
        <f t="shared" si="11"/>
        <v>1.1176779461394</v>
      </c>
      <c r="P54">
        <f t="shared" si="12"/>
        <v>0.1226693998606001</v>
      </c>
      <c r="R54">
        <f t="shared" si="13"/>
        <v>1.5047781662159797E-2</v>
      </c>
    </row>
    <row r="55" spans="1:31">
      <c r="H55">
        <v>18.000000000899526</v>
      </c>
      <c r="R55">
        <f>SUM(R37:R54)</f>
        <v>7.0174263174665263</v>
      </c>
    </row>
    <row r="56" spans="1:31">
      <c r="R56">
        <f>+R55/18</f>
        <v>0.38985701763702924</v>
      </c>
    </row>
    <row r="57" spans="1:31">
      <c r="R57">
        <f>-R56+1</f>
        <v>0.61014298236297071</v>
      </c>
    </row>
    <row r="58" spans="1:31">
      <c r="I58" s="121" t="s">
        <v>435</v>
      </c>
      <c r="J58" s="121"/>
      <c r="K58" s="121"/>
      <c r="L58" s="121"/>
      <c r="M58" s="121"/>
      <c r="O58" s="121" t="s">
        <v>481</v>
      </c>
      <c r="P58" s="121"/>
      <c r="Q58" s="121"/>
      <c r="R58" s="121"/>
      <c r="S58" s="121"/>
      <c r="U58" s="121" t="s">
        <v>432</v>
      </c>
      <c r="V58" s="121"/>
      <c r="W58" s="121"/>
      <c r="X58" s="121"/>
      <c r="Y58" s="121"/>
    </row>
    <row r="59" spans="1:31">
      <c r="B59" t="s">
        <v>367</v>
      </c>
      <c r="C59" t="s">
        <v>368</v>
      </c>
      <c r="D59" t="s">
        <v>369</v>
      </c>
      <c r="E59" t="s">
        <v>370</v>
      </c>
      <c r="F59" t="s">
        <v>371</v>
      </c>
      <c r="G59" t="s">
        <v>224</v>
      </c>
      <c r="I59" t="s">
        <v>367</v>
      </c>
      <c r="J59" t="s">
        <v>368</v>
      </c>
      <c r="K59" t="s">
        <v>369</v>
      </c>
      <c r="L59" t="s">
        <v>370</v>
      </c>
      <c r="M59" t="s">
        <v>371</v>
      </c>
      <c r="O59" t="s">
        <v>367</v>
      </c>
      <c r="P59" t="s">
        <v>368</v>
      </c>
      <c r="Q59" t="s">
        <v>369</v>
      </c>
      <c r="R59" t="s">
        <v>370</v>
      </c>
      <c r="S59" t="s">
        <v>371</v>
      </c>
      <c r="U59" t="s">
        <v>367</v>
      </c>
      <c r="V59" t="s">
        <v>368</v>
      </c>
      <c r="W59" t="s">
        <v>369</v>
      </c>
      <c r="X59" t="s">
        <v>370</v>
      </c>
      <c r="Y59" t="s">
        <v>371</v>
      </c>
      <c r="AA59" t="s">
        <v>367</v>
      </c>
      <c r="AB59" t="s">
        <v>368</v>
      </c>
      <c r="AC59" t="s">
        <v>369</v>
      </c>
      <c r="AD59" t="s">
        <v>370</v>
      </c>
      <c r="AE59" t="s">
        <v>371</v>
      </c>
    </row>
    <row r="60" spans="1:31">
      <c r="A60" t="s">
        <v>80</v>
      </c>
      <c r="B60">
        <v>-0.46959393399999999</v>
      </c>
      <c r="C60">
        <v>0.14718866999999999</v>
      </c>
      <c r="D60">
        <v>-0.91418135300000003</v>
      </c>
      <c r="E60">
        <v>-0.42495734400000001</v>
      </c>
      <c r="F60">
        <v>-0.24997789400000001</v>
      </c>
      <c r="G60">
        <v>-1.1163126109999999</v>
      </c>
      <c r="I60">
        <v>-0.40400000000000003</v>
      </c>
      <c r="J60">
        <v>0.38059999999999999</v>
      </c>
      <c r="K60">
        <v>0.29699999999999999</v>
      </c>
      <c r="L60">
        <v>0.11310000000000001</v>
      </c>
      <c r="M60">
        <v>0.7964</v>
      </c>
      <c r="O60">
        <f>+B60*I60</f>
        <v>0.189715949336</v>
      </c>
      <c r="P60">
        <f t="shared" ref="P60:S77" si="14">+C60*J60</f>
        <v>5.6020007801999998E-2</v>
      </c>
      <c r="Q60">
        <f t="shared" si="14"/>
        <v>-0.27151186184100001</v>
      </c>
      <c r="R60">
        <f t="shared" si="14"/>
        <v>-4.8062675606400006E-2</v>
      </c>
      <c r="S60">
        <f t="shared" si="14"/>
        <v>-0.1990823947816</v>
      </c>
      <c r="U60">
        <f t="shared" ref="U60:U77" si="15">+$G60-O60</f>
        <v>-1.3060285603359998</v>
      </c>
      <c r="V60">
        <f t="shared" ref="V60:Y75" si="16">+$G60-P60</f>
        <v>-1.1723326188019998</v>
      </c>
      <c r="W60">
        <f t="shared" si="16"/>
        <v>-0.84480074915899994</v>
      </c>
      <c r="X60">
        <f t="shared" si="16"/>
        <v>-1.0682499353935999</v>
      </c>
      <c r="Y60">
        <f t="shared" si="16"/>
        <v>-0.91723021621839984</v>
      </c>
      <c r="AA60">
        <f t="shared" ref="AA60:AA77" si="17">+U60^2</f>
        <v>1.7057106004133242</v>
      </c>
      <c r="AB60">
        <f t="shared" ref="AB60:AE75" si="18">+V60^2</f>
        <v>1.3743637691071549</v>
      </c>
      <c r="AC60">
        <f t="shared" si="18"/>
        <v>0.71368830577960751</v>
      </c>
      <c r="AD60">
        <f t="shared" si="18"/>
        <v>1.1411579244684305</v>
      </c>
      <c r="AE60">
        <f t="shared" si="18"/>
        <v>0.84131126954405255</v>
      </c>
    </row>
    <row r="61" spans="1:31">
      <c r="A61" t="s">
        <v>82</v>
      </c>
      <c r="B61">
        <v>-2.6431631819999999</v>
      </c>
      <c r="C61">
        <v>-0.50357752099999997</v>
      </c>
      <c r="D61">
        <v>0.38702087400000001</v>
      </c>
      <c r="E61">
        <v>-0.27646154699999997</v>
      </c>
      <c r="F61">
        <v>0.187726643</v>
      </c>
      <c r="G61">
        <v>1.2403473460000001</v>
      </c>
      <c r="I61">
        <v>-0.40400000000000003</v>
      </c>
      <c r="J61">
        <v>0.38059999999999999</v>
      </c>
      <c r="K61">
        <v>0.29699999999999999</v>
      </c>
      <c r="L61">
        <v>0.11310000000000001</v>
      </c>
      <c r="M61">
        <v>0.7964</v>
      </c>
      <c r="O61">
        <f t="shared" ref="O61:O77" si="19">+B61*I61</f>
        <v>1.0678379255279999</v>
      </c>
      <c r="P61">
        <f t="shared" si="14"/>
        <v>-0.19166160449259997</v>
      </c>
      <c r="Q61">
        <f t="shared" si="14"/>
        <v>0.11494519957799999</v>
      </c>
      <c r="R61">
        <f t="shared" si="14"/>
        <v>-3.1267800965699998E-2</v>
      </c>
      <c r="S61">
        <f t="shared" si="14"/>
        <v>0.14950549848520001</v>
      </c>
      <c r="U61">
        <f t="shared" si="15"/>
        <v>0.17250942047200013</v>
      </c>
      <c r="V61">
        <f t="shared" si="16"/>
        <v>1.4320089504926001</v>
      </c>
      <c r="W61">
        <f t="shared" si="16"/>
        <v>1.1254021464220001</v>
      </c>
      <c r="X61">
        <f t="shared" si="16"/>
        <v>1.2716151469657</v>
      </c>
      <c r="Y61">
        <f t="shared" si="16"/>
        <v>1.0908418475148001</v>
      </c>
      <c r="AA61">
        <f t="shared" si="17"/>
        <v>2.9759500151585339E-2</v>
      </c>
      <c r="AB61">
        <f t="shared" si="18"/>
        <v>2.050649634290918</v>
      </c>
      <c r="AC61">
        <f t="shared" si="18"/>
        <v>1.2665299911712449</v>
      </c>
      <c r="AD61">
        <f t="shared" si="18"/>
        <v>1.6170050819925987</v>
      </c>
      <c r="AE61">
        <f t="shared" si="18"/>
        <v>1.1899359362895023</v>
      </c>
    </row>
    <row r="62" spans="1:31">
      <c r="A62" t="s">
        <v>57</v>
      </c>
      <c r="B62">
        <v>-1.465293271</v>
      </c>
      <c r="C62">
        <v>-0.80074160900000002</v>
      </c>
      <c r="D62">
        <v>0.32646588900000001</v>
      </c>
      <c r="E62">
        <v>0.88734536600000002</v>
      </c>
      <c r="F62">
        <v>-0.58805682599999998</v>
      </c>
      <c r="G62">
        <v>0.86824314199999997</v>
      </c>
      <c r="I62">
        <v>-0.40400000000000003</v>
      </c>
      <c r="J62">
        <v>0.38059999999999999</v>
      </c>
      <c r="K62">
        <v>0.29699999999999999</v>
      </c>
      <c r="L62">
        <v>0.11310000000000001</v>
      </c>
      <c r="M62">
        <v>0.7964</v>
      </c>
      <c r="O62">
        <f t="shared" si="19"/>
        <v>0.59197848148400001</v>
      </c>
      <c r="P62">
        <f t="shared" si="14"/>
        <v>-0.3047622563854</v>
      </c>
      <c r="Q62">
        <f t="shared" si="14"/>
        <v>9.6960369032999996E-2</v>
      </c>
      <c r="R62">
        <f t="shared" si="14"/>
        <v>0.10035876089460001</v>
      </c>
      <c r="S62">
        <f t="shared" si="14"/>
        <v>-0.46832845622639996</v>
      </c>
      <c r="U62">
        <f t="shared" si="15"/>
        <v>0.27626466051599996</v>
      </c>
      <c r="V62">
        <f t="shared" si="16"/>
        <v>1.1730053983854001</v>
      </c>
      <c r="W62">
        <f t="shared" si="16"/>
        <v>0.77128277296699999</v>
      </c>
      <c r="X62">
        <f t="shared" si="16"/>
        <v>0.76788438110539992</v>
      </c>
      <c r="Y62">
        <f t="shared" si="16"/>
        <v>1.3365715982263999</v>
      </c>
      <c r="AA62">
        <f t="shared" si="17"/>
        <v>7.6322162650020703E-2</v>
      </c>
      <c r="AB62">
        <f t="shared" si="18"/>
        <v>1.3759416646412912</v>
      </c>
      <c r="AC62">
        <f t="shared" si="18"/>
        <v>0.59487711587566483</v>
      </c>
      <c r="AD62">
        <f t="shared" si="18"/>
        <v>0.58964642274562307</v>
      </c>
      <c r="AE62">
        <f t="shared" si="18"/>
        <v>1.7864236371854729</v>
      </c>
    </row>
    <row r="63" spans="1:31">
      <c r="A63" t="s">
        <v>58</v>
      </c>
      <c r="B63">
        <v>0.68603266600000001</v>
      </c>
      <c r="C63">
        <v>1.4141891660000001</v>
      </c>
      <c r="D63">
        <v>0.15296741699999999</v>
      </c>
      <c r="E63">
        <v>0.88402872399999999</v>
      </c>
      <c r="F63">
        <v>-0.22565839700000001</v>
      </c>
      <c r="G63">
        <v>-0.74420840799999999</v>
      </c>
      <c r="I63">
        <v>-0.40400000000000003</v>
      </c>
      <c r="J63">
        <v>0.38059999999999999</v>
      </c>
      <c r="K63">
        <v>0.29699999999999999</v>
      </c>
      <c r="L63">
        <v>0.11310000000000001</v>
      </c>
      <c r="M63">
        <v>0.7964</v>
      </c>
      <c r="O63">
        <f t="shared" si="19"/>
        <v>-0.27715719706400005</v>
      </c>
      <c r="P63">
        <f t="shared" si="14"/>
        <v>0.53824039657959999</v>
      </c>
      <c r="Q63">
        <f t="shared" si="14"/>
        <v>4.5431322848999998E-2</v>
      </c>
      <c r="R63">
        <f t="shared" si="14"/>
        <v>9.9983648684400003E-2</v>
      </c>
      <c r="S63">
        <f t="shared" si="14"/>
        <v>-0.1797143473708</v>
      </c>
      <c r="U63">
        <f t="shared" si="15"/>
        <v>-0.46705121093599994</v>
      </c>
      <c r="V63">
        <f t="shared" si="16"/>
        <v>-1.2824488045795999</v>
      </c>
      <c r="W63">
        <f t="shared" si="16"/>
        <v>-0.78963973084899997</v>
      </c>
      <c r="X63">
        <f t="shared" si="16"/>
        <v>-0.84419205668440001</v>
      </c>
      <c r="Y63">
        <f t="shared" si="16"/>
        <v>-0.56449406062919993</v>
      </c>
      <c r="AA63">
        <f t="shared" si="17"/>
        <v>0.21813683363678391</v>
      </c>
      <c r="AB63">
        <f t="shared" si="18"/>
        <v>1.6446749363676447</v>
      </c>
      <c r="AC63">
        <f t="shared" si="18"/>
        <v>0.62353090453528115</v>
      </c>
      <c r="AD63">
        <f t="shared" si="18"/>
        <v>0.71266022856903721</v>
      </c>
      <c r="AE63">
        <f t="shared" si="18"/>
        <v>0.31865354448564287</v>
      </c>
    </row>
    <row r="64" spans="1:31">
      <c r="A64" t="s">
        <v>59</v>
      </c>
      <c r="B64">
        <v>0.51589437199999999</v>
      </c>
      <c r="C64">
        <v>1.1474403849999999</v>
      </c>
      <c r="D64">
        <v>-0.72664745100000006</v>
      </c>
      <c r="E64">
        <v>0.142389512</v>
      </c>
      <c r="F64">
        <v>-0.209487954</v>
      </c>
      <c r="G64">
        <v>0.49613893799999997</v>
      </c>
      <c r="I64">
        <v>-0.40400000000000003</v>
      </c>
      <c r="J64">
        <v>0.38059999999999999</v>
      </c>
      <c r="K64">
        <v>0.29699999999999999</v>
      </c>
      <c r="L64">
        <v>0.11310000000000001</v>
      </c>
      <c r="M64">
        <v>0.7964</v>
      </c>
      <c r="O64">
        <f t="shared" si="19"/>
        <v>-0.208421326288</v>
      </c>
      <c r="P64">
        <f t="shared" si="14"/>
        <v>0.43671581053099995</v>
      </c>
      <c r="Q64">
        <f t="shared" si="14"/>
        <v>-0.215814292947</v>
      </c>
      <c r="R64">
        <f t="shared" si="14"/>
        <v>1.61042538072E-2</v>
      </c>
      <c r="S64">
        <f t="shared" si="14"/>
        <v>-0.1668362065656</v>
      </c>
      <c r="U64">
        <f t="shared" si="15"/>
        <v>0.704560264288</v>
      </c>
      <c r="V64">
        <f t="shared" si="16"/>
        <v>5.9423127469000026E-2</v>
      </c>
      <c r="W64">
        <f t="shared" si="16"/>
        <v>0.71195323094700003</v>
      </c>
      <c r="X64">
        <f t="shared" si="16"/>
        <v>0.48003468419279999</v>
      </c>
      <c r="Y64">
        <f t="shared" si="16"/>
        <v>0.66297514456560003</v>
      </c>
      <c r="AA64">
        <f t="shared" si="17"/>
        <v>0.49640516601357643</v>
      </c>
      <c r="AB64">
        <f t="shared" si="18"/>
        <v>3.5311080781970255E-3</v>
      </c>
      <c r="AC64">
        <f t="shared" si="18"/>
        <v>0.50687740305587237</v>
      </c>
      <c r="AD64">
        <f t="shared" si="18"/>
        <v>0.23043329802808121</v>
      </c>
      <c r="AE64">
        <f t="shared" si="18"/>
        <v>0.43953604231177823</v>
      </c>
    </row>
    <row r="65" spans="1:31">
      <c r="A65" t="s">
        <v>60</v>
      </c>
      <c r="B65">
        <v>-1.225240804</v>
      </c>
      <c r="C65">
        <v>1.2252892339999999</v>
      </c>
      <c r="D65">
        <v>-9.4706811000000002E-2</v>
      </c>
      <c r="E65">
        <v>-1.1583004539999999</v>
      </c>
      <c r="F65">
        <v>-6.6946469999999998E-3</v>
      </c>
      <c r="G65">
        <v>1.2403473460000001</v>
      </c>
      <c r="I65">
        <v>-0.40400000000000003</v>
      </c>
      <c r="J65">
        <v>0.38059999999999999</v>
      </c>
      <c r="K65">
        <v>0.29699999999999999</v>
      </c>
      <c r="L65">
        <v>0.11310000000000001</v>
      </c>
      <c r="M65">
        <v>0.7964</v>
      </c>
      <c r="O65">
        <f t="shared" si="19"/>
        <v>0.49499728481600003</v>
      </c>
      <c r="P65">
        <f t="shared" si="14"/>
        <v>0.46634508246039996</v>
      </c>
      <c r="Q65">
        <f t="shared" si="14"/>
        <v>-2.8127922866999999E-2</v>
      </c>
      <c r="R65">
        <f t="shared" si="14"/>
        <v>-0.13100378134740001</v>
      </c>
      <c r="S65">
        <f t="shared" si="14"/>
        <v>-5.3316168707999998E-3</v>
      </c>
      <c r="U65">
        <f t="shared" si="15"/>
        <v>0.74535006118400005</v>
      </c>
      <c r="V65">
        <f t="shared" si="16"/>
        <v>0.77400226353960011</v>
      </c>
      <c r="W65">
        <f t="shared" si="16"/>
        <v>1.268475268867</v>
      </c>
      <c r="X65">
        <f t="shared" si="16"/>
        <v>1.3713511273474002</v>
      </c>
      <c r="Y65">
        <f t="shared" si="16"/>
        <v>1.2456789628708</v>
      </c>
      <c r="AA65">
        <f t="shared" si="17"/>
        <v>0.5555467137069926</v>
      </c>
      <c r="AB65">
        <f t="shared" si="18"/>
        <v>0.59907950396442455</v>
      </c>
      <c r="AC65">
        <f t="shared" si="18"/>
        <v>1.6090295077272079</v>
      </c>
      <c r="AD65">
        <f t="shared" si="18"/>
        <v>1.8806039144769853</v>
      </c>
      <c r="AE65">
        <f t="shared" si="18"/>
        <v>1.5517160785388719</v>
      </c>
    </row>
    <row r="66" spans="1:31">
      <c r="A66" t="s">
        <v>153</v>
      </c>
      <c r="B66">
        <v>-1.380228217</v>
      </c>
      <c r="C66">
        <v>-1.1128005510000001</v>
      </c>
      <c r="D66">
        <v>-0.97949752000000001</v>
      </c>
      <c r="E66">
        <v>-1.5342796000000001E-2</v>
      </c>
      <c r="F66">
        <v>1.7860949000000001E-2</v>
      </c>
      <c r="G66">
        <v>-1.1163126109999999</v>
      </c>
      <c r="I66">
        <v>-0.40400000000000003</v>
      </c>
      <c r="J66">
        <v>0.38059999999999999</v>
      </c>
      <c r="K66">
        <v>0.29699999999999999</v>
      </c>
      <c r="L66">
        <v>0.11310000000000001</v>
      </c>
      <c r="M66">
        <v>0.7964</v>
      </c>
      <c r="O66">
        <f t="shared" si="19"/>
        <v>0.55761219966800002</v>
      </c>
      <c r="P66">
        <f t="shared" si="14"/>
        <v>-0.42353188971060002</v>
      </c>
      <c r="Q66">
        <f t="shared" si="14"/>
        <v>-0.29091076344</v>
      </c>
      <c r="R66">
        <f t="shared" si="14"/>
        <v>-1.7352702276000002E-3</v>
      </c>
      <c r="S66">
        <f t="shared" si="14"/>
        <v>1.4224459783600001E-2</v>
      </c>
      <c r="U66">
        <f t="shared" si="15"/>
        <v>-1.6739248106679998</v>
      </c>
      <c r="V66">
        <f t="shared" si="16"/>
        <v>-0.69278072128939994</v>
      </c>
      <c r="W66">
        <f t="shared" si="16"/>
        <v>-0.8254018475599999</v>
      </c>
      <c r="X66">
        <f t="shared" si="16"/>
        <v>-1.1145773407724</v>
      </c>
      <c r="Y66">
        <f t="shared" si="16"/>
        <v>-1.1305370707836</v>
      </c>
      <c r="AA66">
        <f t="shared" si="17"/>
        <v>2.8020242717698989</v>
      </c>
      <c r="AB66">
        <f t="shared" si="18"/>
        <v>0.47994512779026122</v>
      </c>
      <c r="AC66">
        <f t="shared" si="18"/>
        <v>0.68128820995546135</v>
      </c>
      <c r="AD66">
        <f t="shared" si="18"/>
        <v>1.2422826485632747</v>
      </c>
      <c r="AE66">
        <f t="shared" si="18"/>
        <v>1.2781140684159626</v>
      </c>
    </row>
    <row r="67" spans="1:31">
      <c r="A67" t="s">
        <v>62</v>
      </c>
      <c r="B67">
        <v>1.5620029470000001</v>
      </c>
      <c r="C67">
        <v>-0.62097727400000002</v>
      </c>
      <c r="D67">
        <v>0.71175170099999996</v>
      </c>
      <c r="E67">
        <v>-0.47954944599999999</v>
      </c>
      <c r="F67">
        <v>-0.23845894400000001</v>
      </c>
      <c r="G67">
        <v>-0.99227787700000003</v>
      </c>
      <c r="I67">
        <v>-0.40400000000000003</v>
      </c>
      <c r="J67">
        <v>0.38059999999999999</v>
      </c>
      <c r="K67">
        <v>0.29699999999999999</v>
      </c>
      <c r="L67">
        <v>0.11310000000000001</v>
      </c>
      <c r="M67">
        <v>0.7964</v>
      </c>
      <c r="O67">
        <f t="shared" si="19"/>
        <v>-0.63104919058800002</v>
      </c>
      <c r="P67">
        <f t="shared" si="14"/>
        <v>-0.23634395048440002</v>
      </c>
      <c r="Q67">
        <f t="shared" si="14"/>
        <v>0.21139025519699997</v>
      </c>
      <c r="R67">
        <f t="shared" si="14"/>
        <v>-5.4237042342600003E-2</v>
      </c>
      <c r="S67">
        <f t="shared" si="14"/>
        <v>-0.18990870300160001</v>
      </c>
      <c r="U67">
        <f t="shared" si="15"/>
        <v>-0.36122868641200001</v>
      </c>
      <c r="V67">
        <f t="shared" si="16"/>
        <v>-0.75593392651559999</v>
      </c>
      <c r="W67">
        <f t="shared" si="16"/>
        <v>-1.203668132197</v>
      </c>
      <c r="X67">
        <f t="shared" si="16"/>
        <v>-0.93804083465740007</v>
      </c>
      <c r="Y67">
        <f t="shared" si="16"/>
        <v>-0.80236917399840002</v>
      </c>
      <c r="AA67">
        <f t="shared" si="17"/>
        <v>0.13048616388693904</v>
      </c>
      <c r="AB67">
        <f t="shared" si="18"/>
        <v>0.57143610125729249</v>
      </c>
      <c r="AC67">
        <f t="shared" si="18"/>
        <v>1.4488169724666147</v>
      </c>
      <c r="AD67">
        <f t="shared" si="18"/>
        <v>0.87992060748475176</v>
      </c>
      <c r="AE67">
        <f t="shared" si="18"/>
        <v>0.64379629138287475</v>
      </c>
    </row>
    <row r="68" spans="1:31">
      <c r="A68" t="s">
        <v>63</v>
      </c>
      <c r="B68">
        <v>1.3694261679999999</v>
      </c>
      <c r="C68">
        <v>-0.30517619699999998</v>
      </c>
      <c r="D68">
        <v>-0.69782888300000001</v>
      </c>
      <c r="E68">
        <v>0.48766368100000002</v>
      </c>
      <c r="F68">
        <v>-4.9617319999999999E-2</v>
      </c>
      <c r="G68">
        <v>-0.12403473499999999</v>
      </c>
      <c r="I68">
        <v>-0.40400000000000003</v>
      </c>
      <c r="J68">
        <v>0.38059999999999999</v>
      </c>
      <c r="K68">
        <v>0.29699999999999999</v>
      </c>
      <c r="L68">
        <v>0.11310000000000001</v>
      </c>
      <c r="M68">
        <v>0.7964</v>
      </c>
      <c r="O68">
        <f t="shared" si="19"/>
        <v>-0.55324817187200004</v>
      </c>
      <c r="P68">
        <f t="shared" si="14"/>
        <v>-0.11615006057819999</v>
      </c>
      <c r="Q68">
        <f t="shared" si="14"/>
        <v>-0.20725517825099998</v>
      </c>
      <c r="R68">
        <f t="shared" si="14"/>
        <v>5.5154762321100004E-2</v>
      </c>
      <c r="S68">
        <f t="shared" si="14"/>
        <v>-3.9515233647999998E-2</v>
      </c>
      <c r="U68">
        <f t="shared" si="15"/>
        <v>0.42921343687200003</v>
      </c>
      <c r="V68">
        <f t="shared" si="16"/>
        <v>-7.8846744218000059E-3</v>
      </c>
      <c r="W68">
        <f t="shared" si="16"/>
        <v>8.322044325099999E-2</v>
      </c>
      <c r="X68">
        <f t="shared" si="16"/>
        <v>-0.17918949732110001</v>
      </c>
      <c r="Y68">
        <f t="shared" si="16"/>
        <v>-8.4519501351999995E-2</v>
      </c>
      <c r="AA68">
        <f t="shared" si="17"/>
        <v>0.18422417439147434</v>
      </c>
      <c r="AB68">
        <f t="shared" si="18"/>
        <v>6.2168090737787257E-5</v>
      </c>
      <c r="AC68">
        <f t="shared" si="18"/>
        <v>6.9256421748929101E-3</v>
      </c>
      <c r="AD68">
        <f t="shared" si="18"/>
        <v>3.2108875950188506E-2</v>
      </c>
      <c r="AE68">
        <f t="shared" si="18"/>
        <v>7.1435461087907288E-3</v>
      </c>
    </row>
    <row r="69" spans="1:31">
      <c r="A69" t="s">
        <v>64</v>
      </c>
      <c r="B69">
        <v>0.214302251</v>
      </c>
      <c r="C69">
        <v>1.7523205820000001</v>
      </c>
      <c r="D69">
        <v>0.15395191699999999</v>
      </c>
      <c r="E69">
        <v>0.41958121900000001</v>
      </c>
      <c r="F69">
        <v>0.29863704899999999</v>
      </c>
      <c r="G69">
        <v>0.99227787700000003</v>
      </c>
      <c r="I69">
        <v>-0.40400000000000003</v>
      </c>
      <c r="J69">
        <v>0.38059999999999999</v>
      </c>
      <c r="K69">
        <v>0.29699999999999999</v>
      </c>
      <c r="L69">
        <v>0.11310000000000001</v>
      </c>
      <c r="M69">
        <v>0.7964</v>
      </c>
      <c r="O69">
        <f t="shared" si="19"/>
        <v>-8.6578109404E-2</v>
      </c>
      <c r="P69">
        <f t="shared" si="14"/>
        <v>0.66693321350919998</v>
      </c>
      <c r="Q69">
        <f t="shared" si="14"/>
        <v>4.5723719348999999E-2</v>
      </c>
      <c r="R69">
        <f t="shared" si="14"/>
        <v>4.7454635868900003E-2</v>
      </c>
      <c r="S69">
        <f t="shared" si="14"/>
        <v>0.2378345458236</v>
      </c>
      <c r="U69">
        <f t="shared" si="15"/>
        <v>1.0788559864039999</v>
      </c>
      <c r="V69">
        <f t="shared" si="16"/>
        <v>0.32534466349080005</v>
      </c>
      <c r="W69">
        <f t="shared" si="16"/>
        <v>0.94655415765100004</v>
      </c>
      <c r="X69">
        <f t="shared" si="16"/>
        <v>0.94482324113110006</v>
      </c>
      <c r="Y69">
        <f t="shared" si="16"/>
        <v>0.75444333117640006</v>
      </c>
      <c r="AA69">
        <f t="shared" si="17"/>
        <v>1.1639302393997477</v>
      </c>
      <c r="AB69">
        <f t="shared" si="18"/>
        <v>0.10584915006194193</v>
      </c>
      <c r="AC69">
        <f t="shared" si="18"/>
        <v>0.89596477336639424</v>
      </c>
      <c r="AD69">
        <f t="shared" si="18"/>
        <v>0.89269095698147682</v>
      </c>
      <c r="AE69">
        <f t="shared" si="18"/>
        <v>0.56918473995654328</v>
      </c>
    </row>
    <row r="70" spans="1:31">
      <c r="A70" t="s">
        <v>65</v>
      </c>
      <c r="B70">
        <v>0.88159673199999999</v>
      </c>
      <c r="C70">
        <v>-0.28057214400000002</v>
      </c>
      <c r="D70">
        <v>0.50276402099999995</v>
      </c>
      <c r="E70">
        <v>-0.50619996700000003</v>
      </c>
      <c r="F70">
        <v>-0.21353871699999999</v>
      </c>
      <c r="G70">
        <v>-1.1163126109999999</v>
      </c>
      <c r="I70">
        <v>-0.40400000000000003</v>
      </c>
      <c r="J70">
        <v>0.38059999999999999</v>
      </c>
      <c r="K70">
        <v>0.29699999999999999</v>
      </c>
      <c r="L70">
        <v>0.11310000000000001</v>
      </c>
      <c r="M70">
        <v>0.7964</v>
      </c>
      <c r="O70">
        <f t="shared" si="19"/>
        <v>-0.35616507972800004</v>
      </c>
      <c r="P70">
        <f t="shared" si="14"/>
        <v>-0.10678575800640001</v>
      </c>
      <c r="Q70">
        <f t="shared" si="14"/>
        <v>0.14932091423699997</v>
      </c>
      <c r="R70">
        <f t="shared" si="14"/>
        <v>-5.7251216267700009E-2</v>
      </c>
      <c r="S70">
        <f t="shared" si="14"/>
        <v>-0.17006223421879998</v>
      </c>
      <c r="U70">
        <f t="shared" si="15"/>
        <v>-0.76014753127199985</v>
      </c>
      <c r="V70">
        <f t="shared" si="16"/>
        <v>-1.0095268529935999</v>
      </c>
      <c r="W70">
        <f t="shared" si="16"/>
        <v>-1.2656335252369999</v>
      </c>
      <c r="X70">
        <f t="shared" si="16"/>
        <v>-1.0590613947323</v>
      </c>
      <c r="Y70">
        <f t="shared" si="16"/>
        <v>-0.94625037678119994</v>
      </c>
      <c r="AA70">
        <f t="shared" si="17"/>
        <v>0.57782426929891595</v>
      </c>
      <c r="AB70">
        <f t="shared" si="18"/>
        <v>1.0191444669151615</v>
      </c>
      <c r="AC70">
        <f t="shared" si="18"/>
        <v>1.6018282202038356</v>
      </c>
      <c r="AD70">
        <f t="shared" si="18"/>
        <v>1.1216110378123245</v>
      </c>
      <c r="AE70">
        <f t="shared" si="18"/>
        <v>0.89538977555856281</v>
      </c>
    </row>
    <row r="71" spans="1:31">
      <c r="A71" t="s">
        <v>66</v>
      </c>
      <c r="B71">
        <v>-2.7755364220000001</v>
      </c>
      <c r="C71">
        <v>-0.30508814899999998</v>
      </c>
      <c r="D71">
        <v>0.47241756899999998</v>
      </c>
      <c r="E71">
        <v>0.40750485199999997</v>
      </c>
      <c r="F71">
        <v>0.30365602800000002</v>
      </c>
      <c r="G71">
        <v>1.2403473460000001</v>
      </c>
      <c r="I71">
        <v>-0.40400000000000003</v>
      </c>
      <c r="J71">
        <v>0.38059999999999999</v>
      </c>
      <c r="K71">
        <v>0.29699999999999999</v>
      </c>
      <c r="L71">
        <v>0.11310000000000001</v>
      </c>
      <c r="M71">
        <v>0.7964</v>
      </c>
      <c r="O71">
        <f t="shared" si="19"/>
        <v>1.1213167144880001</v>
      </c>
      <c r="P71">
        <f t="shared" si="14"/>
        <v>-0.11611654950939999</v>
      </c>
      <c r="Q71">
        <f t="shared" si="14"/>
        <v>0.14030801799299999</v>
      </c>
      <c r="R71">
        <f t="shared" si="14"/>
        <v>4.6088798761199999E-2</v>
      </c>
      <c r="S71">
        <f t="shared" si="14"/>
        <v>0.24183166069920001</v>
      </c>
      <c r="U71">
        <f t="shared" si="15"/>
        <v>0.119030631512</v>
      </c>
      <c r="V71">
        <f t="shared" si="16"/>
        <v>1.3564638955094002</v>
      </c>
      <c r="W71">
        <f t="shared" si="16"/>
        <v>1.100039328007</v>
      </c>
      <c r="X71">
        <f t="shared" si="16"/>
        <v>1.1942585472388001</v>
      </c>
      <c r="Y71">
        <f t="shared" si="16"/>
        <v>0.99851568530080004</v>
      </c>
      <c r="AA71">
        <f t="shared" si="17"/>
        <v>1.4168291238145527E-2</v>
      </c>
      <c r="AB71">
        <f t="shared" si="18"/>
        <v>1.839994299820537</v>
      </c>
      <c r="AC71">
        <f t="shared" si="18"/>
        <v>1.2100865231620921</v>
      </c>
      <c r="AD71">
        <f t="shared" si="18"/>
        <v>1.4262534776529294</v>
      </c>
      <c r="AE71">
        <f t="shared" si="18"/>
        <v>0.9970335737917263</v>
      </c>
    </row>
    <row r="72" spans="1:31">
      <c r="A72" t="s">
        <v>94</v>
      </c>
      <c r="B72">
        <v>2.2914417020000002</v>
      </c>
      <c r="C72">
        <v>-0.63537438800000001</v>
      </c>
      <c r="D72">
        <v>-0.81250513199999996</v>
      </c>
      <c r="E72">
        <v>0.65736574000000003</v>
      </c>
      <c r="F72">
        <v>0.44610597499999999</v>
      </c>
      <c r="G72">
        <v>-0.74420840799999999</v>
      </c>
      <c r="I72">
        <v>-0.40400000000000003</v>
      </c>
      <c r="J72">
        <v>0.38059999999999999</v>
      </c>
      <c r="K72">
        <v>0.29699999999999999</v>
      </c>
      <c r="L72">
        <v>0.11310000000000001</v>
      </c>
      <c r="M72">
        <v>0.7964</v>
      </c>
      <c r="O72">
        <f t="shared" si="19"/>
        <v>-0.92574244760800017</v>
      </c>
      <c r="P72">
        <f t="shared" si="14"/>
        <v>-0.24182349207279999</v>
      </c>
      <c r="Q72">
        <f t="shared" si="14"/>
        <v>-0.24131402420399997</v>
      </c>
      <c r="R72">
        <f t="shared" si="14"/>
        <v>7.4348065194000001E-2</v>
      </c>
      <c r="S72">
        <f t="shared" si="14"/>
        <v>0.35527879848999999</v>
      </c>
      <c r="U72">
        <f t="shared" si="15"/>
        <v>0.18153403960800019</v>
      </c>
      <c r="V72">
        <f t="shared" si="16"/>
        <v>-0.50238491592720003</v>
      </c>
      <c r="W72">
        <f t="shared" si="16"/>
        <v>-0.50289438379600004</v>
      </c>
      <c r="X72">
        <f t="shared" si="16"/>
        <v>-0.81855647319400004</v>
      </c>
      <c r="Y72">
        <f t="shared" si="16"/>
        <v>-1.0994872064900001</v>
      </c>
      <c r="AA72">
        <f t="shared" si="17"/>
        <v>3.2954607536398978E-2</v>
      </c>
      <c r="AB72">
        <f t="shared" si="18"/>
        <v>0.25239060375117983</v>
      </c>
      <c r="AC72">
        <f t="shared" si="18"/>
        <v>0.25290276125355859</v>
      </c>
      <c r="AD72">
        <f t="shared" si="18"/>
        <v>0.67003469980779973</v>
      </c>
      <c r="AE72">
        <f t="shared" si="18"/>
        <v>1.2088721172351842</v>
      </c>
    </row>
    <row r="73" spans="1:31">
      <c r="A73" t="s">
        <v>96</v>
      </c>
      <c r="B73">
        <v>2.8726797479999999</v>
      </c>
      <c r="C73">
        <v>-0.72201655799999997</v>
      </c>
      <c r="D73">
        <v>-0.203969504</v>
      </c>
      <c r="E73">
        <v>-0.84476046900000001</v>
      </c>
      <c r="F73">
        <v>3.8119734000000002E-2</v>
      </c>
      <c r="G73">
        <v>-1.1163126109999999</v>
      </c>
      <c r="I73">
        <v>-0.40400000000000003</v>
      </c>
      <c r="J73">
        <v>0.38059999999999999</v>
      </c>
      <c r="K73">
        <v>0.29699999999999999</v>
      </c>
      <c r="L73">
        <v>0.11310000000000001</v>
      </c>
      <c r="M73">
        <v>0.7964</v>
      </c>
      <c r="O73">
        <f t="shared" si="19"/>
        <v>-1.1605626181920001</v>
      </c>
      <c r="P73">
        <f t="shared" si="14"/>
        <v>-0.27479950197479996</v>
      </c>
      <c r="Q73">
        <f t="shared" si="14"/>
        <v>-6.0578942687999994E-2</v>
      </c>
      <c r="R73">
        <f t="shared" si="14"/>
        <v>-9.5542409043900003E-2</v>
      </c>
      <c r="S73">
        <f t="shared" si="14"/>
        <v>3.0358556157600001E-2</v>
      </c>
      <c r="U73">
        <f t="shared" si="15"/>
        <v>4.4250007192000229E-2</v>
      </c>
      <c r="V73">
        <f t="shared" si="16"/>
        <v>-0.84151310902519993</v>
      </c>
      <c r="W73">
        <f t="shared" si="16"/>
        <v>-1.055733668312</v>
      </c>
      <c r="X73">
        <f t="shared" si="16"/>
        <v>-1.0207702019560998</v>
      </c>
      <c r="Y73">
        <f t="shared" si="16"/>
        <v>-1.1466711671576</v>
      </c>
      <c r="AA73">
        <f t="shared" si="17"/>
        <v>1.9580631364920719E-3</v>
      </c>
      <c r="AB73">
        <f t="shared" si="18"/>
        <v>0.70814431266125799</v>
      </c>
      <c r="AC73">
        <f t="shared" si="18"/>
        <v>1.1145735784075119</v>
      </c>
      <c r="AD73">
        <f t="shared" si="18"/>
        <v>1.0419718052014968</v>
      </c>
      <c r="AE73">
        <f t="shared" si="18"/>
        <v>1.3148547655905727</v>
      </c>
    </row>
    <row r="74" spans="1:31">
      <c r="A74" t="s">
        <v>98</v>
      </c>
      <c r="B74">
        <v>2.0555485149999999</v>
      </c>
      <c r="C74">
        <v>0.66516271199999999</v>
      </c>
      <c r="D74">
        <v>1.2450557390000001</v>
      </c>
      <c r="E74">
        <v>0.103767761</v>
      </c>
      <c r="F74">
        <v>0.11279776900000001</v>
      </c>
      <c r="G74">
        <v>-0.49613893799999997</v>
      </c>
      <c r="I74">
        <v>-0.40400000000000003</v>
      </c>
      <c r="J74">
        <v>0.38059999999999999</v>
      </c>
      <c r="K74">
        <v>0.29699999999999999</v>
      </c>
      <c r="L74">
        <v>0.11310000000000001</v>
      </c>
      <c r="M74">
        <v>0.7964</v>
      </c>
      <c r="O74">
        <f t="shared" si="19"/>
        <v>-0.83044160006000001</v>
      </c>
      <c r="P74">
        <f t="shared" si="14"/>
        <v>0.25316092818719999</v>
      </c>
      <c r="Q74">
        <f t="shared" si="14"/>
        <v>0.36978155448300004</v>
      </c>
      <c r="R74">
        <f t="shared" si="14"/>
        <v>1.17361337691E-2</v>
      </c>
      <c r="S74">
        <f t="shared" si="14"/>
        <v>8.9832143231600006E-2</v>
      </c>
      <c r="U74">
        <f t="shared" si="15"/>
        <v>0.33430266206000003</v>
      </c>
      <c r="V74">
        <f t="shared" si="16"/>
        <v>-0.7492998661871999</v>
      </c>
      <c r="W74">
        <f t="shared" si="16"/>
        <v>-0.86592049248299996</v>
      </c>
      <c r="X74">
        <f t="shared" si="16"/>
        <v>-0.50787507176909996</v>
      </c>
      <c r="Y74">
        <f t="shared" si="16"/>
        <v>-0.58597108123160002</v>
      </c>
      <c r="AA74">
        <f t="shared" si="17"/>
        <v>0.11175826986040259</v>
      </c>
      <c r="AB74">
        <f t="shared" si="18"/>
        <v>0.56145028946815567</v>
      </c>
      <c r="AC74">
        <f t="shared" si="18"/>
        <v>0.74981829930200117</v>
      </c>
      <c r="AD74">
        <f t="shared" si="18"/>
        <v>0.25793708852446845</v>
      </c>
      <c r="AE74">
        <f t="shared" si="18"/>
        <v>0.34336210803973038</v>
      </c>
    </row>
    <row r="75" spans="1:31">
      <c r="A75" t="s">
        <v>100</v>
      </c>
      <c r="B75">
        <v>1.6632339920000001</v>
      </c>
      <c r="C75">
        <v>-1.29179906</v>
      </c>
      <c r="D75">
        <v>0.49378996800000002</v>
      </c>
      <c r="E75">
        <v>9.4500301999999994E-2</v>
      </c>
      <c r="F75">
        <v>0.161939781</v>
      </c>
      <c r="G75">
        <v>-0.99227787700000003</v>
      </c>
      <c r="I75">
        <v>-0.40400000000000003</v>
      </c>
      <c r="J75">
        <v>0.38059999999999999</v>
      </c>
      <c r="K75">
        <v>0.29699999999999999</v>
      </c>
      <c r="L75">
        <v>0.11310000000000001</v>
      </c>
      <c r="M75">
        <v>0.7964</v>
      </c>
      <c r="O75">
        <f t="shared" si="19"/>
        <v>-0.67194653276800009</v>
      </c>
      <c r="P75">
        <f t="shared" si="14"/>
        <v>-0.49165872223599999</v>
      </c>
      <c r="Q75">
        <f t="shared" si="14"/>
        <v>0.14665562049600001</v>
      </c>
      <c r="R75">
        <f t="shared" si="14"/>
        <v>1.06879841562E-2</v>
      </c>
      <c r="S75">
        <f t="shared" si="14"/>
        <v>0.1289688415884</v>
      </c>
      <c r="U75">
        <f t="shared" si="15"/>
        <v>-0.32033134423199994</v>
      </c>
      <c r="V75">
        <f t="shared" si="16"/>
        <v>-0.50061915476399999</v>
      </c>
      <c r="W75">
        <f t="shared" si="16"/>
        <v>-1.1389334974960001</v>
      </c>
      <c r="X75">
        <f t="shared" si="16"/>
        <v>-1.0029658611562</v>
      </c>
      <c r="Y75">
        <f t="shared" si="16"/>
        <v>-1.1212467185884001</v>
      </c>
      <c r="AA75">
        <f t="shared" si="17"/>
        <v>0.10261217009748004</v>
      </c>
      <c r="AB75">
        <f t="shared" si="18"/>
        <v>0.25061953811662174</v>
      </c>
      <c r="AC75">
        <f t="shared" si="18"/>
        <v>1.2971695117184714</v>
      </c>
      <c r="AD75">
        <f t="shared" si="18"/>
        <v>1.0059405186447978</v>
      </c>
      <c r="AE75">
        <f t="shared" si="18"/>
        <v>1.2571942039452548</v>
      </c>
    </row>
    <row r="76" spans="1:31">
      <c r="A76" t="s">
        <v>102</v>
      </c>
      <c r="B76">
        <v>-1.27244807</v>
      </c>
      <c r="C76">
        <v>0.83621223</v>
      </c>
      <c r="D76">
        <v>-0.26644509399999999</v>
      </c>
      <c r="E76">
        <v>-0.44916639899999999</v>
      </c>
      <c r="F76">
        <v>0.11772922500000001</v>
      </c>
      <c r="G76">
        <v>1.2403473460000001</v>
      </c>
      <c r="I76">
        <v>-0.40400000000000003</v>
      </c>
      <c r="J76">
        <v>0.38059999999999999</v>
      </c>
      <c r="K76">
        <v>0.29699999999999999</v>
      </c>
      <c r="L76">
        <v>0.11310000000000001</v>
      </c>
      <c r="M76">
        <v>0.7964</v>
      </c>
      <c r="O76">
        <f t="shared" si="19"/>
        <v>0.51406902028000001</v>
      </c>
      <c r="P76">
        <f t="shared" si="14"/>
        <v>0.31826237473800001</v>
      </c>
      <c r="Q76">
        <f t="shared" si="14"/>
        <v>-7.9134192917999988E-2</v>
      </c>
      <c r="R76">
        <f t="shared" si="14"/>
        <v>-5.08007197269E-2</v>
      </c>
      <c r="S76">
        <f t="shared" si="14"/>
        <v>9.3759554790000005E-2</v>
      </c>
      <c r="U76">
        <f t="shared" si="15"/>
        <v>0.72627832572000006</v>
      </c>
      <c r="V76">
        <f t="shared" ref="V76:Y77" si="20">+$G76-P76</f>
        <v>0.92208497126200006</v>
      </c>
      <c r="W76">
        <f t="shared" si="20"/>
        <v>1.3194815389180001</v>
      </c>
      <c r="X76">
        <f t="shared" si="20"/>
        <v>1.2911480657269001</v>
      </c>
      <c r="Y76">
        <f t="shared" si="20"/>
        <v>1.14658779121</v>
      </c>
      <c r="AA76">
        <f t="shared" si="17"/>
        <v>0.52748020641064652</v>
      </c>
      <c r="AB76">
        <f t="shared" ref="AB76:AE77" si="21">+V76^2</f>
        <v>0.85024069422724347</v>
      </c>
      <c r="AC76">
        <f t="shared" si="21"/>
        <v>1.7410315315454139</v>
      </c>
      <c r="AD76">
        <f t="shared" si="21"/>
        <v>1.6670633276303155</v>
      </c>
      <c r="AE76">
        <f t="shared" si="21"/>
        <v>1.3146635629518266</v>
      </c>
    </row>
    <row r="77" spans="1:31">
      <c r="A77" t="s">
        <v>151</v>
      </c>
      <c r="B77">
        <v>-2.8806551929999999</v>
      </c>
      <c r="C77">
        <v>-0.60967952999999997</v>
      </c>
      <c r="D77">
        <v>0.249596653</v>
      </c>
      <c r="E77">
        <v>7.0591263000000001E-2</v>
      </c>
      <c r="F77">
        <v>9.6917545999999993E-2</v>
      </c>
      <c r="G77">
        <v>1.2403473460000001</v>
      </c>
      <c r="I77">
        <v>-0.40400000000000003</v>
      </c>
      <c r="J77">
        <v>0.38059999999999999</v>
      </c>
      <c r="K77">
        <v>0.29699999999999999</v>
      </c>
      <c r="L77">
        <v>0.11310000000000001</v>
      </c>
      <c r="M77">
        <v>0.7964</v>
      </c>
      <c r="O77">
        <f t="shared" si="19"/>
        <v>1.1637846979720001</v>
      </c>
      <c r="P77">
        <f t="shared" si="14"/>
        <v>-0.23204402911799998</v>
      </c>
      <c r="Q77">
        <f t="shared" si="14"/>
        <v>7.4130205940999991E-2</v>
      </c>
      <c r="R77">
        <f t="shared" si="14"/>
        <v>7.9838718453000002E-3</v>
      </c>
      <c r="S77">
        <f t="shared" si="14"/>
        <v>7.7185133634399994E-2</v>
      </c>
      <c r="U77">
        <f t="shared" si="15"/>
        <v>7.6562648027999947E-2</v>
      </c>
      <c r="V77">
        <f t="shared" si="20"/>
        <v>1.472391375118</v>
      </c>
      <c r="W77">
        <f t="shared" si="20"/>
        <v>1.166217140059</v>
      </c>
      <c r="X77">
        <f t="shared" si="20"/>
        <v>1.2323634741547</v>
      </c>
      <c r="Y77">
        <f t="shared" si="20"/>
        <v>1.1631622123656</v>
      </c>
      <c r="AA77">
        <f t="shared" si="17"/>
        <v>5.8618390730594038E-3</v>
      </c>
      <c r="AB77">
        <f t="shared" si="21"/>
        <v>2.1679363615218752</v>
      </c>
      <c r="AC77">
        <f t="shared" si="21"/>
        <v>1.3600624177673932</v>
      </c>
      <c r="AD77">
        <f t="shared" si="21"/>
        <v>1.5187197324306421</v>
      </c>
      <c r="AE77">
        <f t="shared" si="21"/>
        <v>1.3529463322752373</v>
      </c>
    </row>
    <row r="78" spans="1:31">
      <c r="AA78">
        <f>SUM(AA60:AA77)</f>
        <v>8.7371635426718832</v>
      </c>
      <c r="AB78">
        <f>SUM(AB60:AB77)</f>
        <v>15.855453730131895</v>
      </c>
      <c r="AC78">
        <f>SUM(AC60:AC77)</f>
        <v>17.675001669468521</v>
      </c>
      <c r="AD78">
        <f>SUM(AD60:AD77)</f>
        <v>17.928041646965223</v>
      </c>
      <c r="AE78">
        <f>SUM(AE60:AE77)</f>
        <v>17.310131593607593</v>
      </c>
    </row>
    <row r="79" spans="1:31">
      <c r="G79" s="121" t="s">
        <v>435</v>
      </c>
      <c r="H79" s="121"/>
      <c r="I79" s="121"/>
      <c r="K79" s="121" t="s">
        <v>431</v>
      </c>
      <c r="L79" s="121"/>
      <c r="M79" s="121"/>
      <c r="N79" s="121"/>
      <c r="AA79">
        <f>+AA78/18</f>
        <v>0.48539797459288242</v>
      </c>
      <c r="AB79">
        <f>+AB78/18</f>
        <v>0.88085854056288304</v>
      </c>
      <c r="AC79">
        <f>+AC78/18</f>
        <v>0.98194453719269559</v>
      </c>
      <c r="AD79">
        <f>+AD78/18</f>
        <v>0.99600231372029013</v>
      </c>
      <c r="AE79">
        <f>+AE78/18</f>
        <v>0.96167397742264404</v>
      </c>
    </row>
    <row r="80" spans="1:31">
      <c r="B80" t="s">
        <v>367</v>
      </c>
      <c r="C80" t="s">
        <v>368</v>
      </c>
      <c r="D80" t="s">
        <v>371</v>
      </c>
      <c r="E80" t="s">
        <v>224</v>
      </c>
      <c r="G80" t="s">
        <v>367</v>
      </c>
      <c r="H80" t="s">
        <v>368</v>
      </c>
      <c r="I80" t="s">
        <v>371</v>
      </c>
      <c r="K80" t="s">
        <v>367</v>
      </c>
      <c r="L80" t="s">
        <v>368</v>
      </c>
      <c r="M80" t="s">
        <v>371</v>
      </c>
      <c r="N80" t="s">
        <v>436</v>
      </c>
      <c r="P80" t="s">
        <v>432</v>
      </c>
      <c r="R80" t="s">
        <v>437</v>
      </c>
      <c r="AA80">
        <f>-AA79+1</f>
        <v>0.51460202540711752</v>
      </c>
      <c r="AB80">
        <f>-AB79+1</f>
        <v>0.11914145943711696</v>
      </c>
      <c r="AC80">
        <f>-AC79+1</f>
        <v>1.8055462807304412E-2</v>
      </c>
      <c r="AD80">
        <f>-AD79+1</f>
        <v>3.9976862797098667E-3</v>
      </c>
      <c r="AE80">
        <f>-AE79+1</f>
        <v>3.8326022577355956E-2</v>
      </c>
    </row>
    <row r="81" spans="1:18">
      <c r="A81" t="s">
        <v>80</v>
      </c>
      <c r="B81">
        <v>-0.46959393399999999</v>
      </c>
      <c r="C81">
        <v>0.14718866999999999</v>
      </c>
      <c r="D81">
        <v>-0.24997789400000001</v>
      </c>
      <c r="E81">
        <v>-1.1163126109999999</v>
      </c>
      <c r="G81">
        <v>-0.40400000000000003</v>
      </c>
      <c r="H81">
        <v>0.38059999999999999</v>
      </c>
      <c r="I81">
        <v>0.7964</v>
      </c>
      <c r="K81">
        <f>+B81*G81</f>
        <v>0.189715949336</v>
      </c>
      <c r="L81">
        <f t="shared" ref="L81:M98" si="22">+C81*H81</f>
        <v>5.6020007801999998E-2</v>
      </c>
      <c r="M81">
        <f t="shared" si="22"/>
        <v>-0.1990823947816</v>
      </c>
      <c r="N81">
        <f>+K81+L81+M81</f>
        <v>4.6653562356400002E-2</v>
      </c>
      <c r="P81">
        <f>+E81-N81</f>
        <v>-1.1629661733563998</v>
      </c>
      <c r="R81">
        <f>+P81^2</f>
        <v>1.352490320371228</v>
      </c>
    </row>
    <row r="82" spans="1:18">
      <c r="A82" t="s">
        <v>82</v>
      </c>
      <c r="B82">
        <v>-2.6431631819999999</v>
      </c>
      <c r="C82">
        <v>-0.50357752099999997</v>
      </c>
      <c r="D82">
        <v>0.187726643</v>
      </c>
      <c r="E82">
        <v>1.2403473460000001</v>
      </c>
      <c r="G82">
        <v>-0.40400000000000003</v>
      </c>
      <c r="H82">
        <v>0.38059999999999999</v>
      </c>
      <c r="I82">
        <v>0.7964</v>
      </c>
      <c r="K82">
        <f t="shared" ref="K82:K98" si="23">+B82*G82</f>
        <v>1.0678379255279999</v>
      </c>
      <c r="L82">
        <f t="shared" si="22"/>
        <v>-0.19166160449259997</v>
      </c>
      <c r="M82">
        <f t="shared" si="22"/>
        <v>0.14950549848520001</v>
      </c>
      <c r="N82">
        <f t="shared" ref="N82:N98" si="24">+K82+L82+M82</f>
        <v>1.0256818195205999</v>
      </c>
      <c r="P82">
        <f t="shared" ref="P82:P98" si="25">+E82-N82</f>
        <v>0.21466552647940018</v>
      </c>
      <c r="R82">
        <f t="shared" ref="R82:R98" si="26">+P82^2</f>
        <v>4.6081288258678063E-2</v>
      </c>
    </row>
    <row r="83" spans="1:18">
      <c r="A83" t="s">
        <v>57</v>
      </c>
      <c r="B83">
        <v>-1.465293271</v>
      </c>
      <c r="C83">
        <v>-0.80074160900000002</v>
      </c>
      <c r="D83">
        <v>-0.58805682599999998</v>
      </c>
      <c r="E83">
        <v>0.86824314199999997</v>
      </c>
      <c r="G83">
        <v>-0.40400000000000003</v>
      </c>
      <c r="H83">
        <v>0.38059999999999999</v>
      </c>
      <c r="I83">
        <v>0.7964</v>
      </c>
      <c r="K83">
        <f t="shared" si="23"/>
        <v>0.59197848148400001</v>
      </c>
      <c r="L83">
        <f t="shared" si="22"/>
        <v>-0.3047622563854</v>
      </c>
      <c r="M83">
        <f t="shared" si="22"/>
        <v>-0.46832845622639996</v>
      </c>
      <c r="N83">
        <f t="shared" si="24"/>
        <v>-0.18111223112779995</v>
      </c>
      <c r="P83">
        <f t="shared" si="25"/>
        <v>1.0493553731278</v>
      </c>
      <c r="R83">
        <f t="shared" si="26"/>
        <v>1.1011466991121843</v>
      </c>
    </row>
    <row r="84" spans="1:18">
      <c r="A84" t="s">
        <v>58</v>
      </c>
      <c r="B84">
        <v>0.68603266600000001</v>
      </c>
      <c r="C84">
        <v>1.4141891660000001</v>
      </c>
      <c r="D84">
        <v>-0.22565839700000001</v>
      </c>
      <c r="E84">
        <v>-0.74420840799999999</v>
      </c>
      <c r="G84">
        <v>-0.40400000000000003</v>
      </c>
      <c r="H84">
        <v>0.38059999999999999</v>
      </c>
      <c r="I84">
        <v>0.7964</v>
      </c>
      <c r="K84">
        <f t="shared" si="23"/>
        <v>-0.27715719706400005</v>
      </c>
      <c r="L84">
        <f t="shared" si="22"/>
        <v>0.53824039657959999</v>
      </c>
      <c r="M84">
        <f t="shared" si="22"/>
        <v>-0.1797143473708</v>
      </c>
      <c r="N84">
        <f t="shared" si="24"/>
        <v>8.1368852144799941E-2</v>
      </c>
      <c r="P84">
        <f t="shared" si="25"/>
        <v>-0.82557726014479993</v>
      </c>
      <c r="R84">
        <f t="shared" si="26"/>
        <v>0.68157781246819471</v>
      </c>
    </row>
    <row r="85" spans="1:18">
      <c r="A85" t="s">
        <v>59</v>
      </c>
      <c r="B85">
        <v>0.51589437199999999</v>
      </c>
      <c r="C85">
        <v>1.1474403849999999</v>
      </c>
      <c r="D85">
        <v>-0.209487954</v>
      </c>
      <c r="E85">
        <v>0.49613893799999997</v>
      </c>
      <c r="G85">
        <v>-0.40400000000000003</v>
      </c>
      <c r="H85">
        <v>0.38059999999999999</v>
      </c>
      <c r="I85">
        <v>0.7964</v>
      </c>
      <c r="K85">
        <f t="shared" si="23"/>
        <v>-0.208421326288</v>
      </c>
      <c r="L85">
        <f t="shared" si="22"/>
        <v>0.43671581053099995</v>
      </c>
      <c r="M85">
        <f t="shared" si="22"/>
        <v>-0.1668362065656</v>
      </c>
      <c r="N85">
        <f t="shared" si="24"/>
        <v>6.1458277677399947E-2</v>
      </c>
      <c r="P85">
        <f t="shared" si="25"/>
        <v>0.4346806603226</v>
      </c>
      <c r="R85">
        <f t="shared" si="26"/>
        <v>0.18894727645849155</v>
      </c>
    </row>
    <row r="86" spans="1:18">
      <c r="A86" t="s">
        <v>60</v>
      </c>
      <c r="B86">
        <v>-1.225240804</v>
      </c>
      <c r="C86">
        <v>1.2252892339999999</v>
      </c>
      <c r="D86">
        <v>-6.6946469999999998E-3</v>
      </c>
      <c r="E86">
        <v>1.2403473460000001</v>
      </c>
      <c r="G86">
        <v>-0.40400000000000003</v>
      </c>
      <c r="H86">
        <v>0.38059999999999999</v>
      </c>
      <c r="I86">
        <v>0.7964</v>
      </c>
      <c r="K86">
        <f t="shared" si="23"/>
        <v>0.49499728481600003</v>
      </c>
      <c r="L86">
        <f t="shared" si="22"/>
        <v>0.46634508246039996</v>
      </c>
      <c r="M86">
        <f t="shared" si="22"/>
        <v>-5.3316168707999998E-3</v>
      </c>
      <c r="N86">
        <f t="shared" si="24"/>
        <v>0.95601075040560002</v>
      </c>
      <c r="P86">
        <f t="shared" si="25"/>
        <v>0.28433659559440005</v>
      </c>
      <c r="R86">
        <f t="shared" si="26"/>
        <v>8.0847299594213398E-2</v>
      </c>
    </row>
    <row r="87" spans="1:18">
      <c r="A87" t="s">
        <v>153</v>
      </c>
      <c r="B87">
        <v>-1.380228217</v>
      </c>
      <c r="C87">
        <v>-1.1128005510000001</v>
      </c>
      <c r="D87">
        <v>1.7860949000000001E-2</v>
      </c>
      <c r="E87">
        <v>-1.1163126109999999</v>
      </c>
      <c r="G87">
        <v>-0.40400000000000003</v>
      </c>
      <c r="H87">
        <v>0.38059999999999999</v>
      </c>
      <c r="I87">
        <v>0.7964</v>
      </c>
      <c r="K87">
        <f t="shared" si="23"/>
        <v>0.55761219966800002</v>
      </c>
      <c r="L87">
        <f t="shared" si="22"/>
        <v>-0.42353188971060002</v>
      </c>
      <c r="M87">
        <f t="shared" si="22"/>
        <v>1.4224459783600001E-2</v>
      </c>
      <c r="N87">
        <f t="shared" si="24"/>
        <v>0.14830476974100001</v>
      </c>
      <c r="P87">
        <f t="shared" si="25"/>
        <v>-1.2646173807409999</v>
      </c>
      <c r="R87">
        <f t="shared" si="26"/>
        <v>1.5992571196722272</v>
      </c>
    </row>
    <row r="88" spans="1:18">
      <c r="A88" t="s">
        <v>62</v>
      </c>
      <c r="B88">
        <v>1.5620029470000001</v>
      </c>
      <c r="C88">
        <v>-0.62097727400000002</v>
      </c>
      <c r="D88">
        <v>-0.23845894400000001</v>
      </c>
      <c r="E88">
        <v>-0.99227787700000003</v>
      </c>
      <c r="G88">
        <v>-0.40400000000000003</v>
      </c>
      <c r="H88">
        <v>0.38059999999999999</v>
      </c>
      <c r="I88">
        <v>0.7964</v>
      </c>
      <c r="K88">
        <f t="shared" si="23"/>
        <v>-0.63104919058800002</v>
      </c>
      <c r="L88">
        <f t="shared" si="22"/>
        <v>-0.23634395048440002</v>
      </c>
      <c r="M88">
        <f t="shared" si="22"/>
        <v>-0.18990870300160001</v>
      </c>
      <c r="N88">
        <f t="shared" si="24"/>
        <v>-1.0573018440740001</v>
      </c>
      <c r="P88">
        <f t="shared" si="25"/>
        <v>6.5023967074000044E-2</v>
      </c>
      <c r="R88">
        <f t="shared" si="26"/>
        <v>4.2281162940406422E-3</v>
      </c>
    </row>
    <row r="89" spans="1:18">
      <c r="A89" t="s">
        <v>63</v>
      </c>
      <c r="B89">
        <v>1.3694261679999999</v>
      </c>
      <c r="C89">
        <v>-0.30517619699999998</v>
      </c>
      <c r="D89">
        <v>-4.9617319999999999E-2</v>
      </c>
      <c r="E89">
        <v>-0.12403473499999999</v>
      </c>
      <c r="G89">
        <v>-0.40400000000000003</v>
      </c>
      <c r="H89">
        <v>0.38059999999999999</v>
      </c>
      <c r="I89">
        <v>0.7964</v>
      </c>
      <c r="K89">
        <f t="shared" si="23"/>
        <v>-0.55324817187200004</v>
      </c>
      <c r="L89">
        <f t="shared" si="22"/>
        <v>-0.11615006057819999</v>
      </c>
      <c r="M89">
        <f t="shared" si="22"/>
        <v>-3.9515233647999998E-2</v>
      </c>
      <c r="N89">
        <f t="shared" si="24"/>
        <v>-0.70891346609820005</v>
      </c>
      <c r="P89">
        <f t="shared" si="25"/>
        <v>0.5848787310982001</v>
      </c>
      <c r="R89">
        <f t="shared" si="26"/>
        <v>0.34208313009104069</v>
      </c>
    </row>
    <row r="90" spans="1:18">
      <c r="A90" t="s">
        <v>64</v>
      </c>
      <c r="B90">
        <v>0.214302251</v>
      </c>
      <c r="C90">
        <v>1.7523205820000001</v>
      </c>
      <c r="D90">
        <v>0.29863704899999999</v>
      </c>
      <c r="E90">
        <v>0.99227787700000003</v>
      </c>
      <c r="G90">
        <v>-0.40400000000000003</v>
      </c>
      <c r="H90">
        <v>0.38059999999999999</v>
      </c>
      <c r="I90">
        <v>0.7964</v>
      </c>
      <c r="K90">
        <f t="shared" si="23"/>
        <v>-8.6578109404E-2</v>
      </c>
      <c r="L90">
        <f t="shared" si="22"/>
        <v>0.66693321350919998</v>
      </c>
      <c r="M90">
        <f t="shared" si="22"/>
        <v>0.2378345458236</v>
      </c>
      <c r="N90">
        <f t="shared" si="24"/>
        <v>0.81818964992879994</v>
      </c>
      <c r="P90">
        <f t="shared" si="25"/>
        <v>0.17408822707120009</v>
      </c>
      <c r="R90">
        <f t="shared" si="26"/>
        <v>3.0306710804793722E-2</v>
      </c>
    </row>
    <row r="91" spans="1:18">
      <c r="A91" t="s">
        <v>65</v>
      </c>
      <c r="B91">
        <v>0.88159673199999999</v>
      </c>
      <c r="C91">
        <v>-0.28057214400000002</v>
      </c>
      <c r="D91">
        <v>-0.21353871699999999</v>
      </c>
      <c r="E91">
        <v>-1.1163126109999999</v>
      </c>
      <c r="G91">
        <v>-0.40400000000000003</v>
      </c>
      <c r="H91">
        <v>0.38059999999999999</v>
      </c>
      <c r="I91">
        <v>0.7964</v>
      </c>
      <c r="K91">
        <f t="shared" si="23"/>
        <v>-0.35616507972800004</v>
      </c>
      <c r="L91">
        <f t="shared" si="22"/>
        <v>-0.10678575800640001</v>
      </c>
      <c r="M91">
        <f t="shared" si="22"/>
        <v>-0.17006223421879998</v>
      </c>
      <c r="N91">
        <f t="shared" si="24"/>
        <v>-0.6330130719532</v>
      </c>
      <c r="P91">
        <f t="shared" si="25"/>
        <v>-0.4832995390467999</v>
      </c>
      <c r="R91">
        <f t="shared" si="26"/>
        <v>0.23357844444284925</v>
      </c>
    </row>
    <row r="92" spans="1:18">
      <c r="A92" t="s">
        <v>66</v>
      </c>
      <c r="B92">
        <v>-2.7755364220000001</v>
      </c>
      <c r="C92">
        <v>-0.30508814899999998</v>
      </c>
      <c r="D92">
        <v>0.30365602800000002</v>
      </c>
      <c r="E92">
        <v>1.2403473460000001</v>
      </c>
      <c r="G92">
        <v>-0.40400000000000003</v>
      </c>
      <c r="H92">
        <v>0.38059999999999999</v>
      </c>
      <c r="I92">
        <v>0.7964</v>
      </c>
      <c r="K92">
        <f t="shared" si="23"/>
        <v>1.1213167144880001</v>
      </c>
      <c r="L92">
        <f t="shared" si="22"/>
        <v>-0.11611654950939999</v>
      </c>
      <c r="M92">
        <f t="shared" si="22"/>
        <v>0.24183166069920001</v>
      </c>
      <c r="N92">
        <f t="shared" si="24"/>
        <v>1.2470318256777999</v>
      </c>
      <c r="P92">
        <f t="shared" si="25"/>
        <v>-6.6844796777998372E-3</v>
      </c>
      <c r="R92">
        <f t="shared" si="26"/>
        <v>4.4682268562919018E-5</v>
      </c>
    </row>
    <row r="93" spans="1:18">
      <c r="A93" t="s">
        <v>94</v>
      </c>
      <c r="B93">
        <v>2.2914417020000002</v>
      </c>
      <c r="C93">
        <v>-0.63537438800000001</v>
      </c>
      <c r="D93">
        <v>0.44610597499999999</v>
      </c>
      <c r="E93">
        <v>-0.74420840799999999</v>
      </c>
      <c r="G93">
        <v>-0.40400000000000003</v>
      </c>
      <c r="H93">
        <v>0.38059999999999999</v>
      </c>
      <c r="I93">
        <v>0.7964</v>
      </c>
      <c r="K93">
        <f t="shared" si="23"/>
        <v>-0.92574244760800017</v>
      </c>
      <c r="L93">
        <f t="shared" si="22"/>
        <v>-0.24182349207279999</v>
      </c>
      <c r="M93">
        <f t="shared" si="22"/>
        <v>0.35527879848999999</v>
      </c>
      <c r="N93">
        <f t="shared" si="24"/>
        <v>-0.81228714119080025</v>
      </c>
      <c r="P93">
        <f t="shared" si="25"/>
        <v>6.8078733190800267E-2</v>
      </c>
      <c r="R93">
        <f t="shared" si="26"/>
        <v>4.63471391286417E-3</v>
      </c>
    </row>
    <row r="94" spans="1:18">
      <c r="A94" t="s">
        <v>96</v>
      </c>
      <c r="B94">
        <v>2.8726797479999999</v>
      </c>
      <c r="C94">
        <v>-0.72201655799999997</v>
      </c>
      <c r="D94">
        <v>3.8119734000000002E-2</v>
      </c>
      <c r="E94">
        <v>-1.1163126109999999</v>
      </c>
      <c r="G94">
        <v>-0.40400000000000003</v>
      </c>
      <c r="H94">
        <v>0.38059999999999999</v>
      </c>
      <c r="I94">
        <v>0.7964</v>
      </c>
      <c r="K94">
        <f t="shared" si="23"/>
        <v>-1.1605626181920001</v>
      </c>
      <c r="L94">
        <f t="shared" si="22"/>
        <v>-0.27479950197479996</v>
      </c>
      <c r="M94">
        <f t="shared" si="22"/>
        <v>3.0358556157600001E-2</v>
      </c>
      <c r="N94">
        <f t="shared" si="24"/>
        <v>-1.4050035640092</v>
      </c>
      <c r="P94">
        <f t="shared" si="25"/>
        <v>0.28869095300920011</v>
      </c>
      <c r="R94">
        <f t="shared" si="26"/>
        <v>8.3342466349360184E-2</v>
      </c>
    </row>
    <row r="95" spans="1:18">
      <c r="A95" t="s">
        <v>98</v>
      </c>
      <c r="B95">
        <v>2.0555485149999999</v>
      </c>
      <c r="C95">
        <v>0.66516271199999999</v>
      </c>
      <c r="D95">
        <v>0.11279776900000001</v>
      </c>
      <c r="E95">
        <v>-0.49613893799999997</v>
      </c>
      <c r="G95">
        <v>-0.40400000000000003</v>
      </c>
      <c r="H95">
        <v>0.38059999999999999</v>
      </c>
      <c r="I95">
        <v>0.7964</v>
      </c>
      <c r="K95">
        <f t="shared" si="23"/>
        <v>-0.83044160006000001</v>
      </c>
      <c r="L95">
        <f t="shared" si="22"/>
        <v>0.25316092818719999</v>
      </c>
      <c r="M95">
        <f t="shared" si="22"/>
        <v>8.9832143231600006E-2</v>
      </c>
      <c r="N95">
        <f t="shared" si="24"/>
        <v>-0.48744852864120009</v>
      </c>
      <c r="P95">
        <f t="shared" si="25"/>
        <v>-8.6904093587998887E-3</v>
      </c>
      <c r="R95">
        <f t="shared" si="26"/>
        <v>7.5523214823516698E-5</v>
      </c>
    </row>
    <row r="96" spans="1:18">
      <c r="A96" t="s">
        <v>100</v>
      </c>
      <c r="B96">
        <v>1.6632339920000001</v>
      </c>
      <c r="C96">
        <v>-1.29179906</v>
      </c>
      <c r="D96">
        <v>0.161939781</v>
      </c>
      <c r="E96">
        <v>-0.99227787700000003</v>
      </c>
      <c r="G96">
        <v>-0.40400000000000003</v>
      </c>
      <c r="H96">
        <v>0.38059999999999999</v>
      </c>
      <c r="I96">
        <v>0.7964</v>
      </c>
      <c r="K96">
        <f t="shared" si="23"/>
        <v>-0.67194653276800009</v>
      </c>
      <c r="L96">
        <f t="shared" si="22"/>
        <v>-0.49165872223599999</v>
      </c>
      <c r="M96">
        <f t="shared" si="22"/>
        <v>0.1289688415884</v>
      </c>
      <c r="N96">
        <f t="shared" si="24"/>
        <v>-1.0346364134156001</v>
      </c>
      <c r="P96">
        <f t="shared" si="25"/>
        <v>4.2358536415600057E-2</v>
      </c>
      <c r="R96">
        <f t="shared" si="26"/>
        <v>1.7942456072717161E-3</v>
      </c>
    </row>
    <row r="97" spans="1:18">
      <c r="A97" t="s">
        <v>102</v>
      </c>
      <c r="B97">
        <v>-1.27244807</v>
      </c>
      <c r="C97">
        <v>0.83621223</v>
      </c>
      <c r="D97">
        <v>0.11772922500000001</v>
      </c>
      <c r="E97">
        <v>1.2403473460000001</v>
      </c>
      <c r="G97">
        <v>-0.40400000000000003</v>
      </c>
      <c r="H97">
        <v>0.38059999999999999</v>
      </c>
      <c r="I97">
        <v>0.7964</v>
      </c>
      <c r="K97">
        <f t="shared" si="23"/>
        <v>0.51406902028000001</v>
      </c>
      <c r="L97">
        <f t="shared" si="22"/>
        <v>0.31826237473800001</v>
      </c>
      <c r="M97">
        <f t="shared" si="22"/>
        <v>9.3759554790000005E-2</v>
      </c>
      <c r="N97">
        <f t="shared" si="24"/>
        <v>0.926090949808</v>
      </c>
      <c r="P97">
        <f t="shared" si="25"/>
        <v>0.31425639619200008</v>
      </c>
      <c r="R97">
        <f t="shared" si="26"/>
        <v>9.8757082547583322E-2</v>
      </c>
    </row>
    <row r="98" spans="1:18">
      <c r="A98" t="s">
        <v>151</v>
      </c>
      <c r="B98">
        <v>-2.8806551929999999</v>
      </c>
      <c r="C98">
        <v>-0.60967952999999997</v>
      </c>
      <c r="D98">
        <v>9.6917545999999993E-2</v>
      </c>
      <c r="E98">
        <v>1.2403473460000001</v>
      </c>
      <c r="G98">
        <v>-0.40400000000000003</v>
      </c>
      <c r="H98">
        <v>0.38059999999999999</v>
      </c>
      <c r="I98">
        <v>0.7964</v>
      </c>
      <c r="K98">
        <f t="shared" si="23"/>
        <v>1.1637846979720001</v>
      </c>
      <c r="L98">
        <f t="shared" si="22"/>
        <v>-0.23204402911799998</v>
      </c>
      <c r="M98">
        <f t="shared" si="22"/>
        <v>7.7185133634399994E-2</v>
      </c>
      <c r="N98">
        <f t="shared" si="24"/>
        <v>1.0089258024884002</v>
      </c>
      <c r="P98">
        <f t="shared" si="25"/>
        <v>0.23142154351159983</v>
      </c>
      <c r="R98">
        <f t="shared" si="26"/>
        <v>5.3555930801291292E-2</v>
      </c>
    </row>
    <row r="99" spans="1:18">
      <c r="R99">
        <f>SUM(R81:R98)</f>
        <v>5.9027488622696982</v>
      </c>
    </row>
    <row r="100" spans="1:18">
      <c r="R100">
        <f>+R99/18</f>
        <v>0.32793049234831656</v>
      </c>
    </row>
    <row r="101" spans="1:18">
      <c r="R101">
        <f>-R100+1</f>
        <v>0.67206950765168338</v>
      </c>
    </row>
    <row r="103" spans="1:18">
      <c r="F103" s="121" t="s">
        <v>435</v>
      </c>
      <c r="G103" s="121"/>
      <c r="I103" t="s">
        <v>431</v>
      </c>
      <c r="L103" s="121" t="s">
        <v>432</v>
      </c>
      <c r="M103" s="121"/>
      <c r="O103" t="s">
        <v>482</v>
      </c>
    </row>
    <row r="104" spans="1:18">
      <c r="B104" t="s">
        <v>473</v>
      </c>
      <c r="C104" t="s">
        <v>475</v>
      </c>
      <c r="D104" t="s">
        <v>224</v>
      </c>
      <c r="F104" t="s">
        <v>474</v>
      </c>
      <c r="G104" t="s">
        <v>476</v>
      </c>
      <c r="I104" t="s">
        <v>474</v>
      </c>
      <c r="J104" t="s">
        <v>476</v>
      </c>
      <c r="L104" t="s">
        <v>473</v>
      </c>
      <c r="M104" t="s">
        <v>475</v>
      </c>
      <c r="O104" t="s">
        <v>473</v>
      </c>
      <c r="P104" t="s">
        <v>475</v>
      </c>
    </row>
    <row r="105" spans="1:18">
      <c r="A105" t="s">
        <v>80</v>
      </c>
      <c r="B105">
        <v>0.13245714495676</v>
      </c>
      <c r="C105">
        <v>0.29998366570248203</v>
      </c>
      <c r="D105">
        <v>-1.1163126113028761</v>
      </c>
      <c r="F105">
        <v>0.55289999999999995</v>
      </c>
      <c r="G105">
        <v>-1.8089999999999998E-2</v>
      </c>
      <c r="I105">
        <f>+B105*F105</f>
        <v>7.3235555446592604E-2</v>
      </c>
      <c r="J105">
        <f t="shared" ref="J105:J122" si="27">+C105*G105</f>
        <v>-5.426704512557899E-3</v>
      </c>
      <c r="L105">
        <f>+$D105-I105</f>
        <v>-1.1895481667494687</v>
      </c>
      <c r="M105">
        <f t="shared" ref="M105:M122" si="28">+$D105-J105</f>
        <v>-1.1108859067903181</v>
      </c>
      <c r="O105">
        <f>+L105^2</f>
        <v>1.4150248410170219</v>
      </c>
      <c r="P105">
        <f t="shared" ref="P105:P122" si="29">+M105^2</f>
        <v>1.2340674979053472</v>
      </c>
    </row>
    <row r="106" spans="1:18">
      <c r="A106" t="s">
        <v>82</v>
      </c>
      <c r="B106">
        <v>0.30430981574812299</v>
      </c>
      <c r="C106">
        <v>1.51324400210278</v>
      </c>
      <c r="D106">
        <v>1.2403473458920846</v>
      </c>
      <c r="F106">
        <v>0.55289999999999995</v>
      </c>
      <c r="G106">
        <v>-1.8089999999999998E-2</v>
      </c>
      <c r="I106">
        <f t="shared" ref="I106:I122" si="30">+B106*F106</f>
        <v>0.16825289712713717</v>
      </c>
      <c r="J106">
        <f t="shared" si="27"/>
        <v>-2.7374583998039288E-2</v>
      </c>
      <c r="L106">
        <f t="shared" ref="L106:L122" si="31">+$D106-I106</f>
        <v>1.0720944487649475</v>
      </c>
      <c r="M106">
        <f t="shared" si="28"/>
        <v>1.2677219298901239</v>
      </c>
      <c r="O106">
        <f t="shared" ref="O106:O122" si="32">+L106^2</f>
        <v>1.1493865070726168</v>
      </c>
      <c r="P106">
        <f t="shared" si="29"/>
        <v>1.6071188915243402</v>
      </c>
    </row>
    <row r="107" spans="1:18">
      <c r="A107" t="s">
        <v>57</v>
      </c>
      <c r="B107">
        <v>-0.75464879128713902</v>
      </c>
      <c r="C107">
        <v>1.1755439066720601</v>
      </c>
      <c r="D107">
        <v>0.8682431421244593</v>
      </c>
      <c r="F107">
        <v>0.55289999999999995</v>
      </c>
      <c r="G107">
        <v>-1.8089999999999998E-2</v>
      </c>
      <c r="I107">
        <f t="shared" si="30"/>
        <v>-0.41724531670265913</v>
      </c>
      <c r="J107">
        <f t="shared" si="27"/>
        <v>-2.1265589271697565E-2</v>
      </c>
      <c r="L107">
        <f t="shared" si="31"/>
        <v>1.2854884588271185</v>
      </c>
      <c r="M107">
        <f t="shared" si="28"/>
        <v>0.88950873139615683</v>
      </c>
      <c r="O107">
        <f t="shared" si="32"/>
        <v>1.6524805777777203</v>
      </c>
      <c r="P107">
        <f t="shared" si="29"/>
        <v>0.79122578323000026</v>
      </c>
    </row>
    <row r="108" spans="1:18">
      <c r="A108" t="s">
        <v>58</v>
      </c>
      <c r="B108">
        <v>1.20471379290173</v>
      </c>
      <c r="C108">
        <v>-1.9778713347563499</v>
      </c>
      <c r="D108">
        <v>-0.74420840753525075</v>
      </c>
      <c r="F108">
        <v>0.55289999999999995</v>
      </c>
      <c r="G108">
        <v>-1.8089999999999998E-2</v>
      </c>
      <c r="I108">
        <f t="shared" si="30"/>
        <v>0.66608625609536642</v>
      </c>
      <c r="J108">
        <f t="shared" si="27"/>
        <v>3.5779692445742368E-2</v>
      </c>
      <c r="L108">
        <f t="shared" si="31"/>
        <v>-1.4102946636306171</v>
      </c>
      <c r="M108">
        <f t="shared" si="28"/>
        <v>-0.77998809998099317</v>
      </c>
      <c r="O108">
        <f t="shared" si="32"/>
        <v>1.9889310382649954</v>
      </c>
      <c r="P108">
        <f t="shared" si="29"/>
        <v>0.60838143611195983</v>
      </c>
    </row>
    <row r="109" spans="1:18">
      <c r="A109" t="s">
        <v>59</v>
      </c>
      <c r="B109">
        <v>0.85177890040638704</v>
      </c>
      <c r="C109">
        <v>-1.0954111540457501</v>
      </c>
      <c r="D109">
        <v>0.49613893835683387</v>
      </c>
      <c r="F109">
        <v>0.55289999999999995</v>
      </c>
      <c r="G109">
        <v>-1.8089999999999998E-2</v>
      </c>
      <c r="I109">
        <f t="shared" si="30"/>
        <v>0.47094855403469132</v>
      </c>
      <c r="J109">
        <f t="shared" si="27"/>
        <v>1.9815987776687617E-2</v>
      </c>
      <c r="L109">
        <f t="shared" si="31"/>
        <v>2.5190384322142545E-2</v>
      </c>
      <c r="M109">
        <f t="shared" si="28"/>
        <v>0.47632295058014623</v>
      </c>
      <c r="O109">
        <f t="shared" si="32"/>
        <v>6.3455546229724494E-4</v>
      </c>
      <c r="P109">
        <f t="shared" si="29"/>
        <v>0.22688355324937642</v>
      </c>
    </row>
    <row r="110" spans="1:18">
      <c r="A110" t="s">
        <v>60</v>
      </c>
      <c r="B110">
        <v>1.3010728580798501</v>
      </c>
      <c r="C110">
        <v>-0.28361665211999099</v>
      </c>
      <c r="D110">
        <v>1.2403473458920846</v>
      </c>
      <c r="F110">
        <v>0.55289999999999995</v>
      </c>
      <c r="G110">
        <v>-1.8089999999999998E-2</v>
      </c>
      <c r="I110">
        <f t="shared" si="30"/>
        <v>0.71936318323234905</v>
      </c>
      <c r="J110">
        <f t="shared" si="27"/>
        <v>5.1306252368506361E-3</v>
      </c>
      <c r="L110">
        <f t="shared" si="31"/>
        <v>0.52098416265973557</v>
      </c>
      <c r="M110">
        <f t="shared" si="28"/>
        <v>1.235216720655234</v>
      </c>
      <c r="O110">
        <f t="shared" si="32"/>
        <v>0.27142449774226579</v>
      </c>
      <c r="P110">
        <f t="shared" si="29"/>
        <v>1.5257603469862704</v>
      </c>
    </row>
    <row r="111" spans="1:18">
      <c r="A111" t="s">
        <v>153</v>
      </c>
      <c r="B111">
        <v>-0.32361589249015299</v>
      </c>
      <c r="C111">
        <v>1.1708949699106499</v>
      </c>
      <c r="D111">
        <v>-1.1163126113028761</v>
      </c>
      <c r="F111">
        <v>0.55289999999999995</v>
      </c>
      <c r="G111">
        <v>-1.8089999999999998E-2</v>
      </c>
      <c r="I111">
        <f t="shared" si="30"/>
        <v>-0.17892722695780558</v>
      </c>
      <c r="J111">
        <f t="shared" si="27"/>
        <v>-2.1181490005683656E-2</v>
      </c>
      <c r="L111">
        <f t="shared" si="31"/>
        <v>-0.93738538434507046</v>
      </c>
      <c r="M111">
        <f t="shared" si="28"/>
        <v>-1.0951311212971924</v>
      </c>
      <c r="O111">
        <f t="shared" si="32"/>
        <v>0.87869135878375548</v>
      </c>
      <c r="P111">
        <f t="shared" si="29"/>
        <v>1.1993121728336458</v>
      </c>
    </row>
    <row r="112" spans="1:18">
      <c r="A112" t="s">
        <v>62</v>
      </c>
      <c r="B112">
        <v>-1.7041682063802499</v>
      </c>
      <c r="C112">
        <v>0.96963296535162802</v>
      </c>
      <c r="D112">
        <v>-0.99227787671366774</v>
      </c>
      <c r="F112">
        <v>0.55289999999999995</v>
      </c>
      <c r="G112">
        <v>-1.8089999999999998E-2</v>
      </c>
      <c r="I112">
        <f t="shared" si="30"/>
        <v>-0.94223460130764003</v>
      </c>
      <c r="J112">
        <f t="shared" si="27"/>
        <v>-1.7540660343210949E-2</v>
      </c>
      <c r="L112">
        <f t="shared" si="31"/>
        <v>-5.004327540602771E-2</v>
      </c>
      <c r="M112">
        <f t="shared" si="28"/>
        <v>-0.97473721637045674</v>
      </c>
      <c r="O112">
        <f t="shared" si="32"/>
        <v>2.5043294133635379E-3</v>
      </c>
      <c r="P112">
        <f t="shared" si="29"/>
        <v>0.9501126409776266</v>
      </c>
    </row>
    <row r="113" spans="1:18">
      <c r="A113" t="s">
        <v>63</v>
      </c>
      <c r="B113">
        <v>-0.34578171051303602</v>
      </c>
      <c r="C113">
        <v>-0.39952532614154701</v>
      </c>
      <c r="D113">
        <v>-0.12403473458920847</v>
      </c>
      <c r="F113">
        <v>0.55289999999999995</v>
      </c>
      <c r="G113">
        <v>-1.8089999999999998E-2</v>
      </c>
      <c r="I113">
        <f t="shared" si="30"/>
        <v>-0.19118270774265761</v>
      </c>
      <c r="J113">
        <f t="shared" si="27"/>
        <v>7.2274131499005844E-3</v>
      </c>
      <c r="L113">
        <f t="shared" si="31"/>
        <v>6.7147973153449142E-2</v>
      </c>
      <c r="M113">
        <f t="shared" si="28"/>
        <v>-0.13126214773910905</v>
      </c>
      <c r="O113">
        <f t="shared" si="32"/>
        <v>4.508850298616327E-3</v>
      </c>
      <c r="P113">
        <f t="shared" si="29"/>
        <v>1.722975142908369E-2</v>
      </c>
    </row>
    <row r="114" spans="1:18">
      <c r="A114" t="s">
        <v>64</v>
      </c>
      <c r="B114">
        <v>2.0450052547920698</v>
      </c>
      <c r="C114">
        <v>-2.4371482391780801</v>
      </c>
      <c r="D114">
        <v>0.99227787671366774</v>
      </c>
      <c r="F114">
        <v>0.55289999999999995</v>
      </c>
      <c r="G114">
        <v>-1.8089999999999998E-2</v>
      </c>
      <c r="I114">
        <f t="shared" si="30"/>
        <v>1.1306834053745354</v>
      </c>
      <c r="J114">
        <f t="shared" si="27"/>
        <v>4.4088011646731463E-2</v>
      </c>
      <c r="L114">
        <f t="shared" si="31"/>
        <v>-0.13840552866086764</v>
      </c>
      <c r="M114">
        <f t="shared" si="28"/>
        <v>0.94818986506693625</v>
      </c>
      <c r="O114">
        <f t="shared" si="32"/>
        <v>1.9156090363894252E-2</v>
      </c>
      <c r="P114">
        <f t="shared" si="29"/>
        <v>0.89906402021565479</v>
      </c>
    </row>
    <row r="115" spans="1:18">
      <c r="A115" t="s">
        <v>65</v>
      </c>
      <c r="B115">
        <v>-0.94714491823053204</v>
      </c>
      <c r="C115">
        <v>0.63686914334628897</v>
      </c>
      <c r="D115">
        <v>-1.1163126113028761</v>
      </c>
      <c r="F115">
        <v>0.55289999999999995</v>
      </c>
      <c r="G115">
        <v>-1.8089999999999998E-2</v>
      </c>
      <c r="I115">
        <f t="shared" si="30"/>
        <v>-0.52367642528966107</v>
      </c>
      <c r="J115">
        <f t="shared" si="27"/>
        <v>-1.1520962803134367E-2</v>
      </c>
      <c r="L115">
        <f t="shared" si="31"/>
        <v>-0.59263618601321499</v>
      </c>
      <c r="M115">
        <f t="shared" si="28"/>
        <v>-1.1047916484997418</v>
      </c>
      <c r="O115">
        <f t="shared" si="32"/>
        <v>0.35121764897228996</v>
      </c>
      <c r="P115">
        <f t="shared" si="29"/>
        <v>1.220564586594777</v>
      </c>
    </row>
    <row r="116" spans="1:18">
      <c r="A116" t="s">
        <v>66</v>
      </c>
      <c r="B116">
        <v>1.1686830298549999</v>
      </c>
      <c r="C116">
        <v>0.190250561673172</v>
      </c>
      <c r="D116">
        <v>1.2403473458920846</v>
      </c>
      <c r="F116">
        <v>0.55289999999999995</v>
      </c>
      <c r="G116">
        <v>-1.8089999999999998E-2</v>
      </c>
      <c r="I116">
        <f t="shared" si="30"/>
        <v>0.64616484720682943</v>
      </c>
      <c r="J116">
        <f t="shared" si="27"/>
        <v>-3.4416326606676812E-3</v>
      </c>
      <c r="L116">
        <f t="shared" si="31"/>
        <v>0.59418249868525519</v>
      </c>
      <c r="M116">
        <f t="shared" si="28"/>
        <v>1.2437889785527523</v>
      </c>
      <c r="O116">
        <f t="shared" si="32"/>
        <v>0.35305284174385326</v>
      </c>
      <c r="P116">
        <f t="shared" si="29"/>
        <v>1.5470110231692988</v>
      </c>
    </row>
    <row r="117" spans="1:18">
      <c r="A117" t="s">
        <v>94</v>
      </c>
      <c r="B117">
        <v>-9.0628336047476901E-2</v>
      </c>
      <c r="C117">
        <v>-1.4167065168787401</v>
      </c>
      <c r="D117">
        <v>-0.74420840753525075</v>
      </c>
      <c r="F117">
        <v>0.55289999999999995</v>
      </c>
      <c r="G117">
        <v>-1.8089999999999998E-2</v>
      </c>
      <c r="I117">
        <f t="shared" si="30"/>
        <v>-5.0108407000649974E-2</v>
      </c>
      <c r="J117">
        <f t="shared" si="27"/>
        <v>2.5628220890336405E-2</v>
      </c>
      <c r="L117">
        <f t="shared" si="31"/>
        <v>-0.69410000053460075</v>
      </c>
      <c r="M117">
        <f t="shared" si="28"/>
        <v>-0.7698366284255872</v>
      </c>
      <c r="O117">
        <f t="shared" si="32"/>
        <v>0.48177481074213274</v>
      </c>
      <c r="P117">
        <f t="shared" si="29"/>
        <v>0.59264843446567561</v>
      </c>
    </row>
    <row r="118" spans="1:18">
      <c r="A118" t="s">
        <v>96</v>
      </c>
      <c r="B118">
        <v>-2.3836754467969299</v>
      </c>
      <c r="C118">
        <v>0.96764661034048605</v>
      </c>
      <c r="D118">
        <v>-1.1163126113028761</v>
      </c>
      <c r="F118">
        <v>0.55289999999999995</v>
      </c>
      <c r="G118">
        <v>-1.8089999999999998E-2</v>
      </c>
      <c r="I118">
        <f t="shared" si="30"/>
        <v>-1.3179341545340224</v>
      </c>
      <c r="J118">
        <f t="shared" si="27"/>
        <v>-1.7504727181059391E-2</v>
      </c>
      <c r="L118">
        <f t="shared" si="31"/>
        <v>0.20162154323114634</v>
      </c>
      <c r="M118">
        <f t="shared" si="28"/>
        <v>-1.0988078841218167</v>
      </c>
      <c r="O118">
        <f t="shared" si="32"/>
        <v>4.0651246694909014E-2</v>
      </c>
      <c r="P118">
        <f t="shared" si="29"/>
        <v>1.2073787662082638</v>
      </c>
    </row>
    <row r="119" spans="1:18">
      <c r="A119" t="s">
        <v>98</v>
      </c>
      <c r="B119">
        <v>-6.6023636552081794E-2</v>
      </c>
      <c r="C119">
        <v>-1.3535962105085999</v>
      </c>
      <c r="D119">
        <v>-0.49613893835683387</v>
      </c>
      <c r="F119">
        <v>0.55289999999999995</v>
      </c>
      <c r="G119">
        <v>-1.8089999999999998E-2</v>
      </c>
      <c r="I119">
        <f t="shared" si="30"/>
        <v>-3.6504468649646023E-2</v>
      </c>
      <c r="J119">
        <f t="shared" si="27"/>
        <v>2.4486555448100571E-2</v>
      </c>
      <c r="L119">
        <f t="shared" si="31"/>
        <v>-0.45963446970718785</v>
      </c>
      <c r="M119">
        <f t="shared" si="28"/>
        <v>-0.52062549380493439</v>
      </c>
      <c r="O119">
        <f t="shared" si="32"/>
        <v>0.2112638457430078</v>
      </c>
      <c r="P119">
        <f t="shared" si="29"/>
        <v>0.27105090479963179</v>
      </c>
    </row>
    <row r="120" spans="1:18">
      <c r="A120" t="s">
        <v>100</v>
      </c>
      <c r="B120">
        <v>-1.6941309736460599</v>
      </c>
      <c r="C120">
        <v>0.75248553293863596</v>
      </c>
      <c r="D120">
        <v>-0.99227787671366774</v>
      </c>
      <c r="F120">
        <v>0.55289999999999995</v>
      </c>
      <c r="G120">
        <v>-1.8089999999999998E-2</v>
      </c>
      <c r="I120">
        <f t="shared" si="30"/>
        <v>-0.93668501532890647</v>
      </c>
      <c r="J120">
        <f t="shared" si="27"/>
        <v>-1.3612463290859923E-2</v>
      </c>
      <c r="L120">
        <f t="shared" si="31"/>
        <v>-5.5592861384761272E-2</v>
      </c>
      <c r="M120">
        <f t="shared" si="28"/>
        <v>-0.97866541342280777</v>
      </c>
      <c r="O120">
        <f t="shared" si="32"/>
        <v>3.090566236945281E-3</v>
      </c>
      <c r="P120">
        <f t="shared" si="29"/>
        <v>0.95778599143003529</v>
      </c>
    </row>
    <row r="121" spans="1:18">
      <c r="A121" t="s">
        <v>102</v>
      </c>
      <c r="B121">
        <v>1.2456629411781199</v>
      </c>
      <c r="C121">
        <v>-0.45887257922029501</v>
      </c>
      <c r="D121">
        <v>1.2403473458920846</v>
      </c>
      <c r="F121">
        <v>0.55289999999999995</v>
      </c>
      <c r="G121">
        <v>-1.8089999999999998E-2</v>
      </c>
      <c r="I121">
        <f t="shared" si="30"/>
        <v>0.6887270401773824</v>
      </c>
      <c r="J121">
        <f t="shared" si="27"/>
        <v>8.3010049580951352E-3</v>
      </c>
      <c r="L121">
        <f t="shared" si="31"/>
        <v>0.55162030571470222</v>
      </c>
      <c r="M121">
        <f t="shared" si="28"/>
        <v>1.2320463409339895</v>
      </c>
      <c r="O121">
        <f t="shared" si="32"/>
        <v>0.30428496167678154</v>
      </c>
      <c r="P121">
        <f t="shared" si="29"/>
        <v>1.5179381862088321</v>
      </c>
    </row>
    <row r="122" spans="1:18">
      <c r="A122" t="s">
        <v>151</v>
      </c>
      <c r="B122">
        <v>5.6134174025627197E-2</v>
      </c>
      <c r="C122">
        <v>1.74619665481117</v>
      </c>
      <c r="D122">
        <v>1.2403473458920846</v>
      </c>
      <c r="F122">
        <v>0.55289999999999995</v>
      </c>
      <c r="G122">
        <v>-1.8089999999999998E-2</v>
      </c>
      <c r="I122">
        <f t="shared" si="30"/>
        <v>3.1036584818769274E-2</v>
      </c>
      <c r="J122">
        <f t="shared" si="27"/>
        <v>-3.1588697485534063E-2</v>
      </c>
      <c r="L122">
        <f t="shared" si="31"/>
        <v>1.2093107610733154</v>
      </c>
      <c r="M122">
        <f t="shared" si="28"/>
        <v>1.2719360433776188</v>
      </c>
      <c r="O122">
        <f t="shared" si="32"/>
        <v>1.4624325168477212</v>
      </c>
      <c r="P122">
        <f t="shared" si="29"/>
        <v>1.6178212984431117</v>
      </c>
    </row>
    <row r="123" spans="1:18">
      <c r="O123">
        <f>SUM(O105:O122)</f>
        <v>10.590511084854187</v>
      </c>
      <c r="P123">
        <f>SUM(P105:P122)</f>
        <v>17.991355285782927</v>
      </c>
    </row>
    <row r="124" spans="1:18">
      <c r="O124">
        <f>+O123/18</f>
        <v>0.5883617269363437</v>
      </c>
      <c r="P124">
        <f>+P123/18</f>
        <v>0.99951973809905148</v>
      </c>
    </row>
    <row r="125" spans="1:18">
      <c r="O125">
        <f>-O124+1</f>
        <v>0.4116382730636563</v>
      </c>
      <c r="P125">
        <f>-P124+1</f>
        <v>4.8026190094851984E-4</v>
      </c>
    </row>
    <row r="126" spans="1:18">
      <c r="F126" s="121" t="s">
        <v>435</v>
      </c>
      <c r="G126" s="121"/>
      <c r="I126" t="s">
        <v>431</v>
      </c>
      <c r="N126" s="121" t="s">
        <v>483</v>
      </c>
      <c r="O126" s="121"/>
      <c r="Q126" t="s">
        <v>484</v>
      </c>
    </row>
    <row r="127" spans="1:18">
      <c r="B127" t="s">
        <v>473</v>
      </c>
      <c r="C127" t="s">
        <v>475</v>
      </c>
      <c r="D127" t="s">
        <v>224</v>
      </c>
      <c r="F127" t="s">
        <v>474</v>
      </c>
      <c r="G127" t="s">
        <v>476</v>
      </c>
      <c r="I127" t="s">
        <v>474</v>
      </c>
      <c r="J127" t="s">
        <v>476</v>
      </c>
      <c r="L127" t="s">
        <v>206</v>
      </c>
    </row>
    <row r="128" spans="1:18">
      <c r="A128" t="s">
        <v>80</v>
      </c>
      <c r="B128">
        <v>0.13245714495676</v>
      </c>
      <c r="C128">
        <v>0.29998366570248203</v>
      </c>
      <c r="D128">
        <v>-1.1163126113028761</v>
      </c>
      <c r="F128">
        <v>0.84530000000000005</v>
      </c>
      <c r="G128">
        <v>0.46739999999999998</v>
      </c>
      <c r="I128">
        <f>+B128*F128</f>
        <v>0.11196602463194924</v>
      </c>
      <c r="J128">
        <f t="shared" ref="J128:J145" si="33">+C128*G128</f>
        <v>0.14021236534934009</v>
      </c>
      <c r="L128">
        <f>SUM(I128:J128)</f>
        <v>0.25217838998128933</v>
      </c>
      <c r="N128">
        <f>+D128-L128</f>
        <v>-1.3684910012841653</v>
      </c>
      <c r="Q128">
        <f>+N128^2</f>
        <v>1.8727676205957375</v>
      </c>
      <c r="R128">
        <f t="shared" ref="R128:R145" si="34">+O128^2</f>
        <v>0</v>
      </c>
    </row>
    <row r="129" spans="1:18">
      <c r="A129" t="s">
        <v>82</v>
      </c>
      <c r="B129">
        <v>0.30430981574812299</v>
      </c>
      <c r="C129">
        <v>1.51324400210278</v>
      </c>
      <c r="D129">
        <v>1.2403473458920846</v>
      </c>
      <c r="F129">
        <v>0.84530000000000005</v>
      </c>
      <c r="G129">
        <v>0.46739999999999998</v>
      </c>
      <c r="I129">
        <f t="shared" ref="I129:I145" si="35">+B129*F129</f>
        <v>0.25723308725188837</v>
      </c>
      <c r="J129">
        <f t="shared" si="33"/>
        <v>0.70729024658283934</v>
      </c>
      <c r="L129">
        <f t="shared" ref="L129:L145" si="36">SUM(I129:J129)</f>
        <v>0.96452333383472766</v>
      </c>
      <c r="N129">
        <f t="shared" ref="N129:N145" si="37">+D129-L129</f>
        <v>0.27582401205735696</v>
      </c>
      <c r="Q129">
        <f t="shared" ref="Q129:Q145" si="38">+N129^2</f>
        <v>7.6078885627416992E-2</v>
      </c>
      <c r="R129">
        <f t="shared" si="34"/>
        <v>0</v>
      </c>
    </row>
    <row r="130" spans="1:18">
      <c r="A130" t="s">
        <v>57</v>
      </c>
      <c r="B130">
        <v>-0.75464879128713902</v>
      </c>
      <c r="C130">
        <v>1.1755439066720601</v>
      </c>
      <c r="D130">
        <v>0.8682431421244593</v>
      </c>
      <c r="F130">
        <v>0.84530000000000005</v>
      </c>
      <c r="G130">
        <v>0.46739999999999998</v>
      </c>
      <c r="I130">
        <f t="shared" si="35"/>
        <v>-0.63790462327501862</v>
      </c>
      <c r="J130">
        <f t="shared" si="33"/>
        <v>0.54944922197852086</v>
      </c>
      <c r="L130">
        <f t="shared" si="36"/>
        <v>-8.845540129649776E-2</v>
      </c>
      <c r="N130">
        <f t="shared" si="37"/>
        <v>0.95669854342095706</v>
      </c>
      <c r="Q130">
        <f t="shared" si="38"/>
        <v>0.91527210298378081</v>
      </c>
      <c r="R130">
        <f t="shared" si="34"/>
        <v>0</v>
      </c>
    </row>
    <row r="131" spans="1:18">
      <c r="A131" t="s">
        <v>58</v>
      </c>
      <c r="B131">
        <v>1.20471379290173</v>
      </c>
      <c r="C131">
        <v>-1.9778713347563499</v>
      </c>
      <c r="D131">
        <v>-0.74420840753525075</v>
      </c>
      <c r="F131">
        <v>0.84530000000000005</v>
      </c>
      <c r="G131">
        <v>0.46739999999999998</v>
      </c>
      <c r="I131">
        <f t="shared" si="35"/>
        <v>1.0183445691398325</v>
      </c>
      <c r="J131">
        <f t="shared" si="33"/>
        <v>-0.92445706186511789</v>
      </c>
      <c r="L131">
        <f t="shared" si="36"/>
        <v>9.3887507274714621E-2</v>
      </c>
      <c r="N131">
        <f t="shared" si="37"/>
        <v>-0.83809591480996537</v>
      </c>
      <c r="Q131">
        <f t="shared" si="38"/>
        <v>0.70240476242115268</v>
      </c>
      <c r="R131">
        <f t="shared" si="34"/>
        <v>0</v>
      </c>
    </row>
    <row r="132" spans="1:18">
      <c r="A132" t="s">
        <v>59</v>
      </c>
      <c r="B132">
        <v>0.85177890040638704</v>
      </c>
      <c r="C132">
        <v>-1.0954111540457501</v>
      </c>
      <c r="D132">
        <v>0.49613893835683387</v>
      </c>
      <c r="F132">
        <v>0.84530000000000005</v>
      </c>
      <c r="G132">
        <v>0.46739999999999998</v>
      </c>
      <c r="I132">
        <f t="shared" si="35"/>
        <v>0.72000870451351906</v>
      </c>
      <c r="J132">
        <f t="shared" si="33"/>
        <v>-0.51199517340098355</v>
      </c>
      <c r="L132">
        <f t="shared" si="36"/>
        <v>0.20801353111253551</v>
      </c>
      <c r="N132">
        <f t="shared" si="37"/>
        <v>0.28812540724429836</v>
      </c>
      <c r="Q132">
        <f t="shared" si="38"/>
        <v>8.3016250299692784E-2</v>
      </c>
      <c r="R132">
        <f t="shared" si="34"/>
        <v>0</v>
      </c>
    </row>
    <row r="133" spans="1:18">
      <c r="A133" t="s">
        <v>60</v>
      </c>
      <c r="B133">
        <v>1.3010728580798501</v>
      </c>
      <c r="C133">
        <v>-0.28361665211999099</v>
      </c>
      <c r="D133">
        <v>1.2403473458920846</v>
      </c>
      <c r="F133">
        <v>0.84530000000000005</v>
      </c>
      <c r="G133">
        <v>0.46739999999999998</v>
      </c>
      <c r="I133">
        <f t="shared" si="35"/>
        <v>1.0997968869348973</v>
      </c>
      <c r="J133">
        <f t="shared" si="33"/>
        <v>-0.13256242320088379</v>
      </c>
      <c r="L133">
        <f t="shared" si="36"/>
        <v>0.96723446373401356</v>
      </c>
      <c r="N133">
        <f t="shared" si="37"/>
        <v>0.27311288215807106</v>
      </c>
      <c r="Q133">
        <f t="shared" si="38"/>
        <v>7.459064640068841E-2</v>
      </c>
      <c r="R133">
        <f t="shared" si="34"/>
        <v>0</v>
      </c>
    </row>
    <row r="134" spans="1:18">
      <c r="A134" t="s">
        <v>153</v>
      </c>
      <c r="B134">
        <v>-0.32361589249015299</v>
      </c>
      <c r="C134">
        <v>1.1708949699106499</v>
      </c>
      <c r="D134">
        <v>-1.1163126113028761</v>
      </c>
      <c r="F134">
        <v>0.84530000000000005</v>
      </c>
      <c r="G134">
        <v>0.46739999999999998</v>
      </c>
      <c r="I134">
        <f t="shared" si="35"/>
        <v>-0.27355251392192637</v>
      </c>
      <c r="J134">
        <f t="shared" si="33"/>
        <v>0.54727630893623769</v>
      </c>
      <c r="L134">
        <f t="shared" si="36"/>
        <v>0.27372379501431132</v>
      </c>
      <c r="N134">
        <f t="shared" si="37"/>
        <v>-1.3900364063171873</v>
      </c>
      <c r="Q134">
        <f t="shared" si="38"/>
        <v>1.9322012108872006</v>
      </c>
      <c r="R134">
        <f t="shared" si="34"/>
        <v>0</v>
      </c>
    </row>
    <row r="135" spans="1:18">
      <c r="A135" t="s">
        <v>62</v>
      </c>
      <c r="B135">
        <v>-1.7041682063802499</v>
      </c>
      <c r="C135">
        <v>0.96963296535162802</v>
      </c>
      <c r="D135">
        <v>-0.99227787671366774</v>
      </c>
      <c r="F135">
        <v>0.84530000000000005</v>
      </c>
      <c r="G135">
        <v>0.46739999999999998</v>
      </c>
      <c r="I135">
        <f t="shared" si="35"/>
        <v>-1.4405333848532254</v>
      </c>
      <c r="J135">
        <f t="shared" si="33"/>
        <v>0.45320644800535093</v>
      </c>
      <c r="L135">
        <f t="shared" si="36"/>
        <v>-0.98732693684787443</v>
      </c>
      <c r="N135">
        <f t="shared" si="37"/>
        <v>-4.9509398657933135E-3</v>
      </c>
      <c r="Q135">
        <f t="shared" si="38"/>
        <v>2.4511805554701513E-5</v>
      </c>
      <c r="R135">
        <f t="shared" si="34"/>
        <v>0</v>
      </c>
    </row>
    <row r="136" spans="1:18">
      <c r="A136" t="s">
        <v>63</v>
      </c>
      <c r="B136">
        <v>-0.34578171051303602</v>
      </c>
      <c r="C136">
        <v>-0.39952532614154701</v>
      </c>
      <c r="D136">
        <v>-0.12403473458920847</v>
      </c>
      <c r="F136">
        <v>0.84530000000000005</v>
      </c>
      <c r="G136">
        <v>0.46739999999999998</v>
      </c>
      <c r="I136">
        <f t="shared" si="35"/>
        <v>-0.29228927989666936</v>
      </c>
      <c r="J136">
        <f t="shared" si="33"/>
        <v>-0.18673813743855908</v>
      </c>
      <c r="L136">
        <f t="shared" si="36"/>
        <v>-0.47902741733522847</v>
      </c>
      <c r="N136">
        <f t="shared" si="37"/>
        <v>0.35499268274602003</v>
      </c>
      <c r="Q136">
        <f t="shared" si="38"/>
        <v>0.12601980480321642</v>
      </c>
      <c r="R136">
        <f t="shared" si="34"/>
        <v>0</v>
      </c>
    </row>
    <row r="137" spans="1:18">
      <c r="A137" t="s">
        <v>64</v>
      </c>
      <c r="B137">
        <v>2.0450052547920698</v>
      </c>
      <c r="C137">
        <v>-2.4371482391780801</v>
      </c>
      <c r="D137">
        <v>0.99227787671366774</v>
      </c>
      <c r="F137">
        <v>0.84530000000000005</v>
      </c>
      <c r="G137">
        <v>0.46739999999999998</v>
      </c>
      <c r="I137">
        <f t="shared" si="35"/>
        <v>1.7286429418757367</v>
      </c>
      <c r="J137">
        <f t="shared" si="33"/>
        <v>-1.1391230869918345</v>
      </c>
      <c r="L137">
        <f t="shared" si="36"/>
        <v>0.58951985488390224</v>
      </c>
      <c r="N137">
        <f t="shared" si="37"/>
        <v>0.4027580218297655</v>
      </c>
      <c r="Q137">
        <f t="shared" si="38"/>
        <v>0.16221402414822586</v>
      </c>
      <c r="R137">
        <f t="shared" si="34"/>
        <v>0</v>
      </c>
    </row>
    <row r="138" spans="1:18">
      <c r="A138" t="s">
        <v>65</v>
      </c>
      <c r="B138">
        <v>-0.94714491823053204</v>
      </c>
      <c r="C138">
        <v>0.63686914334628897</v>
      </c>
      <c r="D138">
        <v>-1.1163126113028761</v>
      </c>
      <c r="F138">
        <v>0.84530000000000005</v>
      </c>
      <c r="G138">
        <v>0.46739999999999998</v>
      </c>
      <c r="I138">
        <f t="shared" si="35"/>
        <v>-0.80062159938026878</v>
      </c>
      <c r="J138">
        <f t="shared" si="33"/>
        <v>0.29767263760005547</v>
      </c>
      <c r="L138">
        <f t="shared" si="36"/>
        <v>-0.50294896178021331</v>
      </c>
      <c r="N138">
        <f t="shared" si="37"/>
        <v>-0.61336364952266276</v>
      </c>
      <c r="Q138">
        <f t="shared" si="38"/>
        <v>0.37621496655575987</v>
      </c>
      <c r="R138">
        <f t="shared" si="34"/>
        <v>0</v>
      </c>
    </row>
    <row r="139" spans="1:18">
      <c r="A139" t="s">
        <v>66</v>
      </c>
      <c r="B139">
        <v>1.1686830298549999</v>
      </c>
      <c r="C139">
        <v>0.190250561673172</v>
      </c>
      <c r="D139">
        <v>1.2403473458920846</v>
      </c>
      <c r="F139">
        <v>0.84530000000000005</v>
      </c>
      <c r="G139">
        <v>0.46739999999999998</v>
      </c>
      <c r="I139">
        <f t="shared" si="35"/>
        <v>0.98788776513643151</v>
      </c>
      <c r="J139">
        <f t="shared" si="33"/>
        <v>8.8923112526040585E-2</v>
      </c>
      <c r="L139">
        <f t="shared" si="36"/>
        <v>1.0768108776624721</v>
      </c>
      <c r="N139">
        <f t="shared" si="37"/>
        <v>0.16353646822961254</v>
      </c>
      <c r="Q139">
        <f t="shared" si="38"/>
        <v>2.6744176441015073E-2</v>
      </c>
      <c r="R139">
        <f t="shared" si="34"/>
        <v>0</v>
      </c>
    </row>
    <row r="140" spans="1:18">
      <c r="A140" t="s">
        <v>94</v>
      </c>
      <c r="B140">
        <v>-9.0628336047476901E-2</v>
      </c>
      <c r="C140">
        <v>-1.4167065168787401</v>
      </c>
      <c r="D140">
        <v>-0.74420840753525075</v>
      </c>
      <c r="F140">
        <v>0.84530000000000005</v>
      </c>
      <c r="G140">
        <v>0.46739999999999998</v>
      </c>
      <c r="I140">
        <f t="shared" si="35"/>
        <v>-7.6608132460932232E-2</v>
      </c>
      <c r="J140">
        <f t="shared" si="33"/>
        <v>-0.66216862598912307</v>
      </c>
      <c r="L140">
        <f t="shared" si="36"/>
        <v>-0.7387767584500553</v>
      </c>
      <c r="N140">
        <f t="shared" si="37"/>
        <v>-5.4316490851954446E-3</v>
      </c>
      <c r="Q140">
        <f t="shared" si="38"/>
        <v>2.9502811784704511E-5</v>
      </c>
      <c r="R140">
        <f t="shared" si="34"/>
        <v>0</v>
      </c>
    </row>
    <row r="141" spans="1:18">
      <c r="A141" t="s">
        <v>96</v>
      </c>
      <c r="B141">
        <v>-2.3836754467969299</v>
      </c>
      <c r="C141">
        <v>0.96764661034048605</v>
      </c>
      <c r="D141">
        <v>-1.1163126113028761</v>
      </c>
      <c r="F141">
        <v>0.84530000000000005</v>
      </c>
      <c r="G141">
        <v>0.46739999999999998</v>
      </c>
      <c r="I141">
        <f t="shared" si="35"/>
        <v>-2.0149208551774449</v>
      </c>
      <c r="J141">
        <f t="shared" si="33"/>
        <v>0.45227802567314318</v>
      </c>
      <c r="L141">
        <f t="shared" si="36"/>
        <v>-1.5626428295043018</v>
      </c>
      <c r="N141">
        <f t="shared" si="37"/>
        <v>0.44633021820142571</v>
      </c>
      <c r="Q141">
        <f t="shared" si="38"/>
        <v>0.19921066367973228</v>
      </c>
      <c r="R141">
        <f t="shared" si="34"/>
        <v>0</v>
      </c>
    </row>
    <row r="142" spans="1:18">
      <c r="A142" t="s">
        <v>98</v>
      </c>
      <c r="B142">
        <v>-6.6023636552081794E-2</v>
      </c>
      <c r="C142">
        <v>-1.3535962105085999</v>
      </c>
      <c r="D142">
        <v>-0.49613893835683387</v>
      </c>
      <c r="F142">
        <v>0.84530000000000005</v>
      </c>
      <c r="G142">
        <v>0.46739999999999998</v>
      </c>
      <c r="I142">
        <f t="shared" si="35"/>
        <v>-5.5809779977474744E-2</v>
      </c>
      <c r="J142">
        <f t="shared" si="33"/>
        <v>-0.63267086879171952</v>
      </c>
      <c r="L142">
        <f t="shared" si="36"/>
        <v>-0.68848064876919424</v>
      </c>
      <c r="N142">
        <f t="shared" si="37"/>
        <v>0.19234171041236037</v>
      </c>
      <c r="Q142">
        <f t="shared" si="38"/>
        <v>3.6995333564352299E-2</v>
      </c>
      <c r="R142">
        <f t="shared" si="34"/>
        <v>0</v>
      </c>
    </row>
    <row r="143" spans="1:18">
      <c r="A143" t="s">
        <v>100</v>
      </c>
      <c r="B143">
        <v>-1.6941309736460599</v>
      </c>
      <c r="C143">
        <v>0.75248553293863596</v>
      </c>
      <c r="D143">
        <v>-0.99227787671366774</v>
      </c>
      <c r="F143">
        <v>0.84530000000000005</v>
      </c>
      <c r="G143">
        <v>0.46739999999999998</v>
      </c>
      <c r="I143">
        <f t="shared" si="35"/>
        <v>-1.4320489120230144</v>
      </c>
      <c r="J143">
        <f t="shared" si="33"/>
        <v>0.35171173809551842</v>
      </c>
      <c r="L143">
        <f t="shared" si="36"/>
        <v>-1.0803371739274961</v>
      </c>
      <c r="N143">
        <f t="shared" si="37"/>
        <v>8.8059297213828325E-2</v>
      </c>
      <c r="Q143">
        <f t="shared" si="38"/>
        <v>7.7544398257933531E-3</v>
      </c>
      <c r="R143">
        <f t="shared" si="34"/>
        <v>0</v>
      </c>
    </row>
    <row r="144" spans="1:18">
      <c r="A144" t="s">
        <v>102</v>
      </c>
      <c r="B144">
        <v>1.2456629411781199</v>
      </c>
      <c r="C144">
        <v>-0.45887257922029501</v>
      </c>
      <c r="D144">
        <v>1.2403473458920846</v>
      </c>
      <c r="F144">
        <v>0.84530000000000005</v>
      </c>
      <c r="G144">
        <v>0.46739999999999998</v>
      </c>
      <c r="I144">
        <f t="shared" si="35"/>
        <v>1.0529588841778648</v>
      </c>
      <c r="J144">
        <f t="shared" si="33"/>
        <v>-0.21447704352756589</v>
      </c>
      <c r="L144">
        <f t="shared" si="36"/>
        <v>0.83848184065029885</v>
      </c>
      <c r="N144">
        <f t="shared" si="37"/>
        <v>0.40186550524178577</v>
      </c>
      <c r="Q144">
        <f t="shared" si="38"/>
        <v>0.16149588430323575</v>
      </c>
      <c r="R144">
        <f t="shared" si="34"/>
        <v>0</v>
      </c>
    </row>
    <row r="145" spans="1:18">
      <c r="A145" t="s">
        <v>151</v>
      </c>
      <c r="B145">
        <v>5.6134174025627197E-2</v>
      </c>
      <c r="C145">
        <v>1.74619665481117</v>
      </c>
      <c r="D145">
        <v>1.2403473458920846</v>
      </c>
      <c r="F145">
        <v>0.84530000000000005</v>
      </c>
      <c r="G145">
        <v>0.46739999999999998</v>
      </c>
      <c r="I145">
        <f t="shared" si="35"/>
        <v>4.7450217303862674E-2</v>
      </c>
      <c r="J145">
        <f t="shared" si="33"/>
        <v>0.81617231645874089</v>
      </c>
      <c r="L145">
        <f t="shared" si="36"/>
        <v>0.86362253376260356</v>
      </c>
      <c r="N145">
        <f t="shared" si="37"/>
        <v>0.37672481212948106</v>
      </c>
      <c r="Q145">
        <f t="shared" si="38"/>
        <v>0.1419215840739928</v>
      </c>
      <c r="R145">
        <f t="shared" si="34"/>
        <v>0</v>
      </c>
    </row>
    <row r="146" spans="1:18">
      <c r="Q146">
        <f>SUM(Q128:Q145)</f>
        <v>6.894956371228333</v>
      </c>
      <c r="R146">
        <f>SUM(R128:R145)</f>
        <v>0</v>
      </c>
    </row>
    <row r="147" spans="1:18">
      <c r="Q147">
        <f>+Q146/18</f>
        <v>0.3830531317349074</v>
      </c>
      <c r="R147">
        <f>+R146/18</f>
        <v>0</v>
      </c>
    </row>
    <row r="148" spans="1:18">
      <c r="C148" t="s">
        <v>473</v>
      </c>
      <c r="D148" t="s">
        <v>475</v>
      </c>
      <c r="Q148">
        <f>-Q147+1</f>
        <v>0.6169468682650926</v>
      </c>
      <c r="R148">
        <f>-R147+1</f>
        <v>1</v>
      </c>
    </row>
    <row r="149" spans="1:18">
      <c r="B149" t="s">
        <v>80</v>
      </c>
      <c r="C149" s="71">
        <v>0.13245714495676</v>
      </c>
      <c r="D149" s="71">
        <v>0.29998366570248203</v>
      </c>
    </row>
    <row r="150" spans="1:18">
      <c r="B150" t="s">
        <v>82</v>
      </c>
      <c r="C150" s="71">
        <v>0.30430981574812299</v>
      </c>
      <c r="D150" s="71">
        <v>1.51324400210278</v>
      </c>
      <c r="P150">
        <v>0.59899999999999998</v>
      </c>
      <c r="Q150">
        <f>+P150^2</f>
        <v>0.35880099999999998</v>
      </c>
    </row>
    <row r="151" spans="1:18">
      <c r="B151" t="s">
        <v>57</v>
      </c>
      <c r="C151">
        <v>-0.75464879128713902</v>
      </c>
      <c r="D151">
        <v>1.1755439066720601</v>
      </c>
    </row>
    <row r="152" spans="1:18">
      <c r="B152" t="s">
        <v>58</v>
      </c>
      <c r="C152" s="71">
        <v>1.20471379290173</v>
      </c>
      <c r="D152" s="71">
        <v>-1.9778713347563499</v>
      </c>
    </row>
    <row r="153" spans="1:18">
      <c r="B153" t="s">
        <v>59</v>
      </c>
      <c r="C153" s="71">
        <v>0.85177890040638704</v>
      </c>
      <c r="D153" s="71">
        <v>-1.0954111540457501</v>
      </c>
    </row>
    <row r="154" spans="1:18">
      <c r="B154" t="s">
        <v>60</v>
      </c>
      <c r="C154" s="71">
        <v>1.3010728580798501</v>
      </c>
      <c r="D154" s="71">
        <v>-0.28361665211999099</v>
      </c>
    </row>
    <row r="155" spans="1:18">
      <c r="B155" t="s">
        <v>153</v>
      </c>
      <c r="C155">
        <v>-0.32361589249015299</v>
      </c>
      <c r="D155">
        <v>1.1708949699106499</v>
      </c>
    </row>
    <row r="156" spans="1:18">
      <c r="B156" t="s">
        <v>62</v>
      </c>
      <c r="C156" s="71">
        <v>-1.7041682063802499</v>
      </c>
      <c r="D156" s="71">
        <v>0.96963296535162802</v>
      </c>
    </row>
    <row r="157" spans="1:18">
      <c r="B157" t="s">
        <v>63</v>
      </c>
      <c r="C157" s="71">
        <v>-0.34578171051303602</v>
      </c>
      <c r="D157" s="71">
        <v>-0.39952532614154701</v>
      </c>
    </row>
    <row r="158" spans="1:18">
      <c r="B158" t="s">
        <v>64</v>
      </c>
      <c r="C158" s="71">
        <v>2.0450052547920698</v>
      </c>
      <c r="D158" s="71">
        <v>-2.4371482391780801</v>
      </c>
    </row>
    <row r="159" spans="1:18">
      <c r="B159" t="s">
        <v>65</v>
      </c>
      <c r="C159" s="71">
        <v>-0.94714491823053204</v>
      </c>
      <c r="D159" s="71">
        <v>0.63686914334628897</v>
      </c>
    </row>
    <row r="160" spans="1:18">
      <c r="B160" t="s">
        <v>66</v>
      </c>
      <c r="C160" s="71">
        <v>1.1686830298549999</v>
      </c>
      <c r="D160" s="71">
        <v>0.190250561673172</v>
      </c>
    </row>
    <row r="161" spans="2:4">
      <c r="B161" t="s">
        <v>94</v>
      </c>
      <c r="C161" s="71">
        <v>-9.0628336047476901E-2</v>
      </c>
      <c r="D161" s="71">
        <v>-1.4167065168787401</v>
      </c>
    </row>
    <row r="162" spans="2:4">
      <c r="B162" t="s">
        <v>96</v>
      </c>
      <c r="C162" s="71">
        <v>-2.3836754467969299</v>
      </c>
      <c r="D162" s="71">
        <v>0.96764661034048605</v>
      </c>
    </row>
    <row r="163" spans="2:4">
      <c r="B163" t="s">
        <v>98</v>
      </c>
      <c r="C163" s="71">
        <v>-6.6023636552081794E-2</v>
      </c>
      <c r="D163" s="71">
        <v>-1.3535962105085999</v>
      </c>
    </row>
    <row r="164" spans="2:4">
      <c r="B164" t="s">
        <v>100</v>
      </c>
      <c r="C164" s="71">
        <v>-1.6941309736460599</v>
      </c>
      <c r="D164" s="71">
        <v>0.75248553293863596</v>
      </c>
    </row>
    <row r="165" spans="2:4">
      <c r="B165" t="s">
        <v>102</v>
      </c>
      <c r="C165" s="5">
        <v>1.2456629411781199</v>
      </c>
      <c r="D165" s="5">
        <v>-0.45887257922029501</v>
      </c>
    </row>
    <row r="166" spans="2:4">
      <c r="B166" t="s">
        <v>151</v>
      </c>
      <c r="C166" s="71">
        <v>5.6134174025627197E-2</v>
      </c>
      <c r="D166" s="71">
        <v>1.74619665481117</v>
      </c>
    </row>
  </sheetData>
  <mergeCells count="16">
    <mergeCell ref="F103:G103"/>
    <mergeCell ref="L103:M103"/>
    <mergeCell ref="F126:G126"/>
    <mergeCell ref="N126:O126"/>
    <mergeCell ref="AA13:AE13"/>
    <mergeCell ref="K79:N79"/>
    <mergeCell ref="I13:M13"/>
    <mergeCell ref="O13:S13"/>
    <mergeCell ref="U13:Y13"/>
    <mergeCell ref="G35:I35"/>
    <mergeCell ref="K35:N35"/>
    <mergeCell ref="I58:M58"/>
    <mergeCell ref="O58:S58"/>
    <mergeCell ref="U58:Y58"/>
    <mergeCell ref="B13:G13"/>
    <mergeCell ref="G79:I79"/>
  </mergeCells>
  <phoneticPr fontId="1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DE3C1-4D1E-48E7-84F4-FC8B93E6664B}">
  <dimension ref="A1:H57"/>
  <sheetViews>
    <sheetView topLeftCell="A4" workbookViewId="0">
      <selection activeCell="B3" sqref="B3:D15"/>
    </sheetView>
  </sheetViews>
  <sheetFormatPr defaultRowHeight="18.75"/>
  <sheetData>
    <row r="1" spans="1:4">
      <c r="A1" t="s">
        <v>465</v>
      </c>
    </row>
    <row r="3" spans="1:4">
      <c r="B3" t="s">
        <v>467</v>
      </c>
      <c r="C3" t="s">
        <v>469</v>
      </c>
      <c r="D3" t="s">
        <v>470</v>
      </c>
    </row>
    <row r="4" spans="1:4">
      <c r="B4" t="s">
        <v>468</v>
      </c>
      <c r="C4">
        <v>1.8580000000000001</v>
      </c>
      <c r="D4">
        <v>1.7010000000000001</v>
      </c>
    </row>
    <row r="5" spans="1:4">
      <c r="B5" t="s">
        <v>471</v>
      </c>
      <c r="C5">
        <v>0.372</v>
      </c>
      <c r="D5">
        <v>0.34</v>
      </c>
    </row>
    <row r="6" spans="1:4">
      <c r="B6" t="s">
        <v>472</v>
      </c>
      <c r="C6">
        <v>0.372</v>
      </c>
      <c r="D6">
        <v>0.71199999999999997</v>
      </c>
    </row>
    <row r="9" spans="1:4">
      <c r="B9" t="s">
        <v>466</v>
      </c>
    </row>
    <row r="10" spans="1:4">
      <c r="C10" t="s">
        <v>463</v>
      </c>
      <c r="D10" t="s">
        <v>464</v>
      </c>
    </row>
    <row r="11" spans="1:4">
      <c r="B11" t="s">
        <v>48</v>
      </c>
      <c r="C11">
        <v>0.66536401754201002</v>
      </c>
      <c r="D11">
        <v>0.39324766071255801</v>
      </c>
    </row>
    <row r="12" spans="1:4">
      <c r="B12" t="s">
        <v>51</v>
      </c>
      <c r="C12">
        <v>4.0678480102947397E-2</v>
      </c>
      <c r="D12">
        <v>0.69795393873792799</v>
      </c>
    </row>
    <row r="13" spans="1:4">
      <c r="B13" t="s">
        <v>54</v>
      </c>
      <c r="C13">
        <v>0.94674647706959103</v>
      </c>
      <c r="D13">
        <v>-0.16136566952105599</v>
      </c>
    </row>
    <row r="14" spans="1:4">
      <c r="B14" t="s">
        <v>67</v>
      </c>
      <c r="C14">
        <v>-2.9615476293146901E-2</v>
      </c>
      <c r="D14">
        <v>1.01581866121335</v>
      </c>
    </row>
    <row r="15" spans="1:4">
      <c r="B15" t="s">
        <v>50</v>
      </c>
      <c r="C15">
        <v>0.71894051997349995</v>
      </c>
      <c r="D15">
        <v>3.8405690548049799E-2</v>
      </c>
    </row>
    <row r="17" spans="2:8">
      <c r="B17" t="s">
        <v>373</v>
      </c>
    </row>
    <row r="18" spans="2:8" ht="19.5" thickBot="1">
      <c r="C18" t="s">
        <v>463</v>
      </c>
      <c r="D18" t="s">
        <v>464</v>
      </c>
    </row>
    <row r="19" spans="2:8">
      <c r="B19" t="s">
        <v>80</v>
      </c>
      <c r="C19">
        <v>0.13245714495676</v>
      </c>
      <c r="D19">
        <v>0.29998366570248203</v>
      </c>
      <c r="F19" s="68"/>
      <c r="G19" s="68" t="s">
        <v>375</v>
      </c>
      <c r="H19" s="68" t="s">
        <v>376</v>
      </c>
    </row>
    <row r="20" spans="2:8">
      <c r="B20" t="s">
        <v>82</v>
      </c>
      <c r="C20">
        <v>0.30430981574812299</v>
      </c>
      <c r="D20">
        <v>1.51324400210278</v>
      </c>
      <c r="F20" t="s">
        <v>375</v>
      </c>
      <c r="G20">
        <v>1</v>
      </c>
    </row>
    <row r="21" spans="2:8" ht="19.5" thickBot="1">
      <c r="B21" t="s">
        <v>57</v>
      </c>
      <c r="C21">
        <v>-0.75464879128713902</v>
      </c>
      <c r="D21">
        <v>1.1755439066720601</v>
      </c>
      <c r="F21" s="67" t="s">
        <v>376</v>
      </c>
      <c r="G21" s="67">
        <v>-0.59943797315856218</v>
      </c>
      <c r="H21" s="67">
        <v>1</v>
      </c>
    </row>
    <row r="22" spans="2:8">
      <c r="B22" t="s">
        <v>58</v>
      </c>
      <c r="C22">
        <v>1.20471379290173</v>
      </c>
      <c r="D22">
        <v>-1.9778713347563499</v>
      </c>
    </row>
    <row r="23" spans="2:8">
      <c r="B23" t="s">
        <v>59</v>
      </c>
      <c r="C23">
        <v>0.85177890040638704</v>
      </c>
      <c r="D23">
        <v>-1.0954111540457501</v>
      </c>
    </row>
    <row r="24" spans="2:8">
      <c r="B24" t="s">
        <v>60</v>
      </c>
      <c r="C24">
        <v>1.3010728580798501</v>
      </c>
      <c r="D24">
        <v>-0.28361665211999099</v>
      </c>
    </row>
    <row r="25" spans="2:8">
      <c r="B25" t="s">
        <v>153</v>
      </c>
      <c r="C25">
        <v>-0.32361589249015299</v>
      </c>
      <c r="D25">
        <v>1.1708949699106499</v>
      </c>
    </row>
    <row r="26" spans="2:8">
      <c r="B26" t="s">
        <v>62</v>
      </c>
      <c r="C26">
        <v>-1.7041682063802499</v>
      </c>
      <c r="D26">
        <v>0.96963296535162802</v>
      </c>
    </row>
    <row r="27" spans="2:8">
      <c r="B27" t="s">
        <v>63</v>
      </c>
      <c r="C27">
        <v>-0.34578171051303602</v>
      </c>
      <c r="D27">
        <v>-0.39952532614154701</v>
      </c>
    </row>
    <row r="28" spans="2:8">
      <c r="B28" t="s">
        <v>64</v>
      </c>
      <c r="C28">
        <v>2.0450052547920698</v>
      </c>
      <c r="D28">
        <v>-2.4371482391780801</v>
      </c>
    </row>
    <row r="29" spans="2:8">
      <c r="B29" t="s">
        <v>65</v>
      </c>
      <c r="C29">
        <v>-0.94714491823053204</v>
      </c>
      <c r="D29">
        <v>0.63686914334628897</v>
      </c>
    </row>
    <row r="30" spans="2:8">
      <c r="B30" t="s">
        <v>66</v>
      </c>
      <c r="C30">
        <v>1.1686830298549999</v>
      </c>
      <c r="D30">
        <v>0.190250561673172</v>
      </c>
    </row>
    <row r="31" spans="2:8">
      <c r="B31" t="s">
        <v>94</v>
      </c>
      <c r="C31">
        <v>-9.0628336047476901E-2</v>
      </c>
      <c r="D31">
        <v>-1.4167065168787401</v>
      </c>
    </row>
    <row r="32" spans="2:8">
      <c r="B32" t="s">
        <v>96</v>
      </c>
      <c r="C32">
        <v>-2.3836754467969299</v>
      </c>
      <c r="D32">
        <v>0.96764661034048605</v>
      </c>
    </row>
    <row r="33" spans="2:5">
      <c r="B33" t="s">
        <v>98</v>
      </c>
      <c r="C33">
        <v>-6.6023636552081794E-2</v>
      </c>
      <c r="D33">
        <v>-1.3535962105085999</v>
      </c>
    </row>
    <row r="34" spans="2:5">
      <c r="B34" t="s">
        <v>100</v>
      </c>
      <c r="C34">
        <v>-1.6941309736460599</v>
      </c>
      <c r="D34">
        <v>0.75248553293863596</v>
      </c>
    </row>
    <row r="35" spans="2:5">
      <c r="B35" t="s">
        <v>102</v>
      </c>
      <c r="C35">
        <v>1.2456629411781199</v>
      </c>
      <c r="D35">
        <v>-0.45887257922029501</v>
      </c>
    </row>
    <row r="36" spans="2:5">
      <c r="B36" t="s">
        <v>151</v>
      </c>
      <c r="C36">
        <v>5.6134174025627197E-2</v>
      </c>
      <c r="D36">
        <v>1.74619665481117</v>
      </c>
    </row>
    <row r="39" spans="2:5">
      <c r="C39" t="s">
        <v>474</v>
      </c>
      <c r="D39" t="s">
        <v>476</v>
      </c>
      <c r="E39" t="s">
        <v>224</v>
      </c>
    </row>
    <row r="40" spans="2:5">
      <c r="B40" t="s">
        <v>80</v>
      </c>
      <c r="C40">
        <v>0.13245714495676</v>
      </c>
      <c r="D40">
        <v>0.29998366570248203</v>
      </c>
      <c r="E40">
        <v>-1.1163126113028761</v>
      </c>
    </row>
    <row r="41" spans="2:5">
      <c r="B41" t="s">
        <v>82</v>
      </c>
      <c r="C41">
        <v>0.30430981574812299</v>
      </c>
      <c r="D41">
        <v>1.51324400210278</v>
      </c>
      <c r="E41">
        <v>1.2403473458920846</v>
      </c>
    </row>
    <row r="42" spans="2:5">
      <c r="B42" t="s">
        <v>57</v>
      </c>
      <c r="C42">
        <v>-0.75464879128713902</v>
      </c>
      <c r="D42">
        <v>1.1755439066720601</v>
      </c>
      <c r="E42">
        <v>0.8682431421244593</v>
      </c>
    </row>
    <row r="43" spans="2:5">
      <c r="B43" t="s">
        <v>58</v>
      </c>
      <c r="C43">
        <v>1.20471379290173</v>
      </c>
      <c r="D43">
        <v>-1.9778713347563499</v>
      </c>
      <c r="E43">
        <v>-0.74420840753525075</v>
      </c>
    </row>
    <row r="44" spans="2:5">
      <c r="B44" t="s">
        <v>59</v>
      </c>
      <c r="C44">
        <v>0.85177890040638704</v>
      </c>
      <c r="D44">
        <v>-1.0954111540457501</v>
      </c>
      <c r="E44">
        <v>0.49613893835683387</v>
      </c>
    </row>
    <row r="45" spans="2:5">
      <c r="B45" t="s">
        <v>60</v>
      </c>
      <c r="C45">
        <v>1.3010728580798501</v>
      </c>
      <c r="D45">
        <v>-0.28361665211999099</v>
      </c>
      <c r="E45">
        <v>1.2403473458920846</v>
      </c>
    </row>
    <row r="46" spans="2:5">
      <c r="B46" t="s">
        <v>153</v>
      </c>
      <c r="C46">
        <v>-0.32361589249015299</v>
      </c>
      <c r="D46">
        <v>1.1708949699106499</v>
      </c>
      <c r="E46">
        <v>-1.1163126113028761</v>
      </c>
    </row>
    <row r="47" spans="2:5">
      <c r="B47" t="s">
        <v>62</v>
      </c>
      <c r="C47">
        <v>-1.7041682063802499</v>
      </c>
      <c r="D47">
        <v>0.96963296535162802</v>
      </c>
      <c r="E47">
        <v>-0.99227787671366774</v>
      </c>
    </row>
    <row r="48" spans="2:5">
      <c r="B48" t="s">
        <v>63</v>
      </c>
      <c r="C48">
        <v>-0.34578171051303602</v>
      </c>
      <c r="D48">
        <v>-0.39952532614154701</v>
      </c>
      <c r="E48">
        <v>-0.12403473458920847</v>
      </c>
    </row>
    <row r="49" spans="2:5">
      <c r="B49" t="s">
        <v>64</v>
      </c>
      <c r="C49">
        <v>2.0450052547920698</v>
      </c>
      <c r="D49">
        <v>-2.4371482391780801</v>
      </c>
      <c r="E49">
        <v>0.99227787671366774</v>
      </c>
    </row>
    <row r="50" spans="2:5">
      <c r="B50" t="s">
        <v>65</v>
      </c>
      <c r="C50">
        <v>-0.94714491823053204</v>
      </c>
      <c r="D50">
        <v>0.63686914334628897</v>
      </c>
      <c r="E50">
        <v>-1.1163126113028761</v>
      </c>
    </row>
    <row r="51" spans="2:5">
      <c r="B51" t="s">
        <v>66</v>
      </c>
      <c r="C51">
        <v>1.1686830298549999</v>
      </c>
      <c r="D51">
        <v>0.190250561673172</v>
      </c>
      <c r="E51">
        <v>1.2403473458920846</v>
      </c>
    </row>
    <row r="52" spans="2:5">
      <c r="B52" t="s">
        <v>94</v>
      </c>
      <c r="C52">
        <v>-9.0628336047476901E-2</v>
      </c>
      <c r="D52">
        <v>-1.4167065168787401</v>
      </c>
      <c r="E52">
        <v>-0.74420840753525075</v>
      </c>
    </row>
    <row r="53" spans="2:5">
      <c r="B53" t="s">
        <v>96</v>
      </c>
      <c r="C53">
        <v>-2.3836754467969299</v>
      </c>
      <c r="D53">
        <v>0.96764661034048605</v>
      </c>
      <c r="E53">
        <v>-1.1163126113028761</v>
      </c>
    </row>
    <row r="54" spans="2:5">
      <c r="B54" t="s">
        <v>98</v>
      </c>
      <c r="C54">
        <v>-6.6023636552081794E-2</v>
      </c>
      <c r="D54">
        <v>-1.3535962105085999</v>
      </c>
      <c r="E54">
        <v>-0.49613893835683387</v>
      </c>
    </row>
    <row r="55" spans="2:5">
      <c r="B55" t="s">
        <v>100</v>
      </c>
      <c r="C55">
        <v>-1.6941309736460599</v>
      </c>
      <c r="D55">
        <v>0.75248553293863596</v>
      </c>
      <c r="E55">
        <v>-0.99227787671366774</v>
      </c>
    </row>
    <row r="56" spans="2:5">
      <c r="B56" t="s">
        <v>102</v>
      </c>
      <c r="C56">
        <v>1.2456629411781199</v>
      </c>
      <c r="D56">
        <v>-0.45887257922029501</v>
      </c>
      <c r="E56">
        <v>1.2403473458920846</v>
      </c>
    </row>
    <row r="57" spans="2:5">
      <c r="B57" t="s">
        <v>151</v>
      </c>
      <c r="C57">
        <v>5.6134174025627197E-2</v>
      </c>
      <c r="D57">
        <v>1.74619665481117</v>
      </c>
      <c r="E57">
        <v>1.2403473458920846</v>
      </c>
    </row>
  </sheetData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12A7D-6441-4EEB-8872-B2C80DC276DD}">
  <dimension ref="B1:I41"/>
  <sheetViews>
    <sheetView topLeftCell="A31" workbookViewId="0">
      <selection activeCell="P3" sqref="P3"/>
    </sheetView>
  </sheetViews>
  <sheetFormatPr defaultRowHeight="18.75"/>
  <cols>
    <col min="4" max="4" width="2.25" customWidth="1"/>
    <col min="5" max="5" width="2.625" customWidth="1"/>
    <col min="6" max="6" width="2.125" customWidth="1"/>
    <col min="7" max="8" width="2.625" customWidth="1"/>
    <col min="9" max="9" width="6.375" customWidth="1"/>
  </cols>
  <sheetData>
    <row r="1" spans="2:9">
      <c r="D1" s="121" t="s">
        <v>209</v>
      </c>
      <c r="E1" s="121"/>
      <c r="F1" s="121"/>
      <c r="G1" s="121"/>
      <c r="H1" s="121"/>
      <c r="I1" t="s">
        <v>215</v>
      </c>
    </row>
    <row r="2" spans="2:9">
      <c r="B2" t="s">
        <v>77</v>
      </c>
      <c r="C2" t="s">
        <v>78</v>
      </c>
      <c r="D2" t="s">
        <v>48</v>
      </c>
      <c r="E2" t="s">
        <v>51</v>
      </c>
      <c r="F2" t="s">
        <v>54</v>
      </c>
      <c r="G2" t="s">
        <v>67</v>
      </c>
      <c r="H2" t="s">
        <v>50</v>
      </c>
      <c r="I2" t="s">
        <v>210</v>
      </c>
    </row>
    <row r="3" spans="2:9">
      <c r="B3" t="s">
        <v>79</v>
      </c>
      <c r="C3" t="s">
        <v>80</v>
      </c>
      <c r="D3">
        <v>1</v>
      </c>
      <c r="E3">
        <v>0</v>
      </c>
      <c r="F3">
        <v>1</v>
      </c>
      <c r="G3">
        <v>1</v>
      </c>
      <c r="H3">
        <v>0</v>
      </c>
      <c r="I3">
        <v>0</v>
      </c>
    </row>
    <row r="4" spans="2:9">
      <c r="B4" t="s">
        <v>81</v>
      </c>
      <c r="C4" t="s">
        <v>82</v>
      </c>
      <c r="D4">
        <v>1</v>
      </c>
      <c r="E4">
        <v>1</v>
      </c>
      <c r="F4">
        <v>1</v>
      </c>
      <c r="G4">
        <v>1</v>
      </c>
      <c r="H4">
        <v>1</v>
      </c>
      <c r="I4">
        <v>1</v>
      </c>
    </row>
    <row r="5" spans="2:9">
      <c r="B5" t="s">
        <v>83</v>
      </c>
      <c r="C5" t="s">
        <v>57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</row>
    <row r="6" spans="2:9">
      <c r="B6" t="s">
        <v>84</v>
      </c>
      <c r="C6" t="s">
        <v>58</v>
      </c>
      <c r="D6">
        <v>0</v>
      </c>
      <c r="E6">
        <v>0</v>
      </c>
      <c r="F6">
        <v>1</v>
      </c>
      <c r="G6">
        <v>0</v>
      </c>
      <c r="H6">
        <v>1</v>
      </c>
      <c r="I6">
        <v>0</v>
      </c>
    </row>
    <row r="7" spans="2:9">
      <c r="B7" t="s">
        <v>85</v>
      </c>
      <c r="C7" t="s">
        <v>59</v>
      </c>
      <c r="D7">
        <v>1</v>
      </c>
      <c r="E7">
        <v>0</v>
      </c>
      <c r="F7">
        <v>1</v>
      </c>
      <c r="G7">
        <v>0</v>
      </c>
      <c r="H7">
        <v>1</v>
      </c>
      <c r="I7">
        <v>1</v>
      </c>
    </row>
    <row r="8" spans="2:9">
      <c r="B8" t="s">
        <v>86</v>
      </c>
      <c r="C8" t="s">
        <v>60</v>
      </c>
      <c r="D8">
        <v>1</v>
      </c>
      <c r="E8">
        <v>0</v>
      </c>
      <c r="F8">
        <v>1</v>
      </c>
      <c r="G8">
        <v>1</v>
      </c>
      <c r="H8">
        <v>1</v>
      </c>
      <c r="I8">
        <v>1</v>
      </c>
    </row>
    <row r="9" spans="2:9">
      <c r="B9" t="s">
        <v>87</v>
      </c>
      <c r="C9" t="s">
        <v>153</v>
      </c>
      <c r="D9">
        <v>1</v>
      </c>
      <c r="E9">
        <v>1</v>
      </c>
      <c r="F9">
        <v>1</v>
      </c>
      <c r="G9">
        <v>1</v>
      </c>
      <c r="H9">
        <v>0</v>
      </c>
      <c r="I9">
        <v>0</v>
      </c>
    </row>
    <row r="10" spans="2:9">
      <c r="B10" t="s">
        <v>88</v>
      </c>
      <c r="C10" t="s">
        <v>62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</row>
    <row r="11" spans="2:9">
      <c r="B11" t="s">
        <v>89</v>
      </c>
      <c r="C11" t="s">
        <v>63</v>
      </c>
      <c r="D11">
        <v>0</v>
      </c>
      <c r="E11">
        <v>0</v>
      </c>
      <c r="F11">
        <v>1</v>
      </c>
      <c r="G11">
        <v>0</v>
      </c>
      <c r="H11">
        <v>0</v>
      </c>
      <c r="I11">
        <v>0</v>
      </c>
    </row>
    <row r="12" spans="2:9">
      <c r="B12" t="s">
        <v>90</v>
      </c>
      <c r="C12" t="s">
        <v>64</v>
      </c>
      <c r="D12">
        <v>1</v>
      </c>
      <c r="E12">
        <v>0</v>
      </c>
      <c r="F12">
        <v>1</v>
      </c>
      <c r="G12">
        <v>0</v>
      </c>
      <c r="H12">
        <v>1</v>
      </c>
      <c r="I12">
        <v>1</v>
      </c>
    </row>
    <row r="13" spans="2:9">
      <c r="B13" t="s">
        <v>91</v>
      </c>
      <c r="C13" t="s">
        <v>65</v>
      </c>
      <c r="D13">
        <v>0</v>
      </c>
      <c r="E13">
        <v>0</v>
      </c>
      <c r="F13">
        <v>0</v>
      </c>
      <c r="G13">
        <v>0</v>
      </c>
      <c r="H13">
        <v>1</v>
      </c>
      <c r="I13">
        <v>0</v>
      </c>
    </row>
    <row r="14" spans="2:9">
      <c r="B14" t="s">
        <v>92</v>
      </c>
      <c r="C14" t="s">
        <v>66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</row>
    <row r="15" spans="2:9">
      <c r="B15" t="s">
        <v>93</v>
      </c>
      <c r="C15" t="s">
        <v>94</v>
      </c>
      <c r="D15">
        <v>0</v>
      </c>
      <c r="E15">
        <v>0</v>
      </c>
      <c r="F15">
        <v>1</v>
      </c>
      <c r="G15">
        <v>0</v>
      </c>
      <c r="H15">
        <v>0</v>
      </c>
      <c r="I15">
        <v>0</v>
      </c>
    </row>
    <row r="16" spans="2:9">
      <c r="B16" t="s">
        <v>95</v>
      </c>
      <c r="C16" t="s">
        <v>96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</row>
    <row r="17" spans="2:9">
      <c r="B17" t="s">
        <v>97</v>
      </c>
      <c r="C17" t="s">
        <v>98</v>
      </c>
      <c r="D17">
        <v>0</v>
      </c>
      <c r="E17">
        <v>0</v>
      </c>
      <c r="F17">
        <v>0</v>
      </c>
      <c r="G17">
        <v>0</v>
      </c>
      <c r="H17">
        <v>1</v>
      </c>
      <c r="I17">
        <v>0</v>
      </c>
    </row>
    <row r="18" spans="2:9">
      <c r="B18" t="s">
        <v>99</v>
      </c>
      <c r="C18" t="s">
        <v>100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</row>
    <row r="19" spans="2:9">
      <c r="B19" t="s">
        <v>101</v>
      </c>
      <c r="C19" t="s">
        <v>102</v>
      </c>
      <c r="D19">
        <v>1</v>
      </c>
      <c r="E19">
        <v>0</v>
      </c>
      <c r="F19">
        <v>1</v>
      </c>
      <c r="G19">
        <v>1</v>
      </c>
      <c r="H19">
        <v>1</v>
      </c>
      <c r="I19">
        <v>1</v>
      </c>
    </row>
    <row r="20" spans="2:9">
      <c r="B20" t="s">
        <v>103</v>
      </c>
      <c r="C20" t="s">
        <v>151</v>
      </c>
      <c r="D20">
        <v>1</v>
      </c>
      <c r="E20">
        <v>1</v>
      </c>
      <c r="F20">
        <v>1</v>
      </c>
      <c r="G20">
        <v>1</v>
      </c>
      <c r="H20">
        <v>1</v>
      </c>
      <c r="I20">
        <v>1</v>
      </c>
    </row>
    <row r="22" spans="2:9">
      <c r="D22" s="121" t="s">
        <v>209</v>
      </c>
      <c r="E22" s="121"/>
      <c r="F22" s="121"/>
      <c r="G22" s="121"/>
      <c r="H22" s="121"/>
      <c r="I22" t="s">
        <v>215</v>
      </c>
    </row>
    <row r="23" spans="2:9">
      <c r="C23" t="s">
        <v>78</v>
      </c>
      <c r="D23" t="s">
        <v>48</v>
      </c>
      <c r="E23" t="s">
        <v>51</v>
      </c>
      <c r="F23" t="s">
        <v>54</v>
      </c>
      <c r="G23" t="s">
        <v>67</v>
      </c>
      <c r="H23" t="s">
        <v>50</v>
      </c>
      <c r="I23" t="s">
        <v>55</v>
      </c>
    </row>
    <row r="24" spans="2:9">
      <c r="C24" t="s">
        <v>82</v>
      </c>
      <c r="D24" s="5">
        <v>1</v>
      </c>
      <c r="E24" s="5">
        <v>1</v>
      </c>
      <c r="F24" s="5">
        <v>1</v>
      </c>
      <c r="G24" s="5">
        <v>1</v>
      </c>
      <c r="H24" s="5">
        <v>1</v>
      </c>
      <c r="I24">
        <v>1</v>
      </c>
    </row>
    <row r="25" spans="2:9">
      <c r="C25" t="s">
        <v>57</v>
      </c>
      <c r="D25" s="5">
        <v>1</v>
      </c>
      <c r="E25" s="5">
        <v>1</v>
      </c>
      <c r="F25" s="5">
        <v>1</v>
      </c>
      <c r="G25" s="5">
        <v>1</v>
      </c>
      <c r="H25" s="5">
        <v>1</v>
      </c>
      <c r="I25">
        <v>1</v>
      </c>
    </row>
    <row r="26" spans="2:9">
      <c r="C26" t="s">
        <v>66</v>
      </c>
      <c r="D26" s="5">
        <v>1</v>
      </c>
      <c r="E26" s="5">
        <v>1</v>
      </c>
      <c r="F26" s="5">
        <v>1</v>
      </c>
      <c r="G26" s="5">
        <v>1</v>
      </c>
      <c r="H26" s="5">
        <v>1</v>
      </c>
      <c r="I26">
        <v>1</v>
      </c>
    </row>
    <row r="27" spans="2:9">
      <c r="C27" t="s">
        <v>151</v>
      </c>
      <c r="D27" s="5">
        <v>1</v>
      </c>
      <c r="E27" s="5">
        <v>1</v>
      </c>
      <c r="F27" s="5">
        <v>1</v>
      </c>
      <c r="G27" s="5">
        <v>1</v>
      </c>
      <c r="H27" s="5">
        <v>1</v>
      </c>
      <c r="I27">
        <v>1</v>
      </c>
    </row>
    <row r="28" spans="2:9">
      <c r="C28" t="s">
        <v>153</v>
      </c>
      <c r="D28" s="10">
        <v>1</v>
      </c>
      <c r="E28" s="10">
        <v>1</v>
      </c>
      <c r="F28" s="10">
        <v>1</v>
      </c>
      <c r="G28" s="10">
        <v>1</v>
      </c>
      <c r="H28" s="10">
        <v>0</v>
      </c>
      <c r="I28">
        <v>0</v>
      </c>
    </row>
    <row r="29" spans="2:9">
      <c r="C29" t="s">
        <v>60</v>
      </c>
      <c r="D29" s="21">
        <v>1</v>
      </c>
      <c r="E29" s="21">
        <v>0</v>
      </c>
      <c r="F29" s="21">
        <v>1</v>
      </c>
      <c r="G29" s="21">
        <v>1</v>
      </c>
      <c r="H29" s="21">
        <v>1</v>
      </c>
      <c r="I29">
        <v>1</v>
      </c>
    </row>
    <row r="30" spans="2:9">
      <c r="C30" t="s">
        <v>102</v>
      </c>
      <c r="D30" s="21">
        <v>1</v>
      </c>
      <c r="E30" s="21">
        <v>0</v>
      </c>
      <c r="F30" s="21">
        <v>1</v>
      </c>
      <c r="G30" s="21">
        <v>1</v>
      </c>
      <c r="H30" s="21">
        <v>1</v>
      </c>
      <c r="I30">
        <v>1</v>
      </c>
    </row>
    <row r="31" spans="2:9">
      <c r="C31" t="s">
        <v>80</v>
      </c>
      <c r="D31" s="8">
        <v>1</v>
      </c>
      <c r="E31" s="8">
        <v>0</v>
      </c>
      <c r="F31" s="8">
        <v>1</v>
      </c>
      <c r="G31" s="8">
        <v>1</v>
      </c>
      <c r="H31" s="8">
        <v>0</v>
      </c>
      <c r="I31">
        <v>0</v>
      </c>
    </row>
    <row r="32" spans="2:9">
      <c r="C32" t="s">
        <v>59</v>
      </c>
      <c r="D32" s="22">
        <v>1</v>
      </c>
      <c r="E32" s="22">
        <v>0</v>
      </c>
      <c r="F32" s="22">
        <v>1</v>
      </c>
      <c r="G32" s="22">
        <v>0</v>
      </c>
      <c r="H32" s="22">
        <v>1</v>
      </c>
      <c r="I32">
        <v>1</v>
      </c>
    </row>
    <row r="33" spans="3:9">
      <c r="C33" t="s">
        <v>64</v>
      </c>
      <c r="D33" s="22">
        <v>1</v>
      </c>
      <c r="E33" s="22">
        <v>0</v>
      </c>
      <c r="F33" s="22">
        <v>1</v>
      </c>
      <c r="G33" s="22">
        <v>0</v>
      </c>
      <c r="H33" s="22">
        <v>1</v>
      </c>
      <c r="I33">
        <v>1</v>
      </c>
    </row>
    <row r="34" spans="3:9">
      <c r="C34" t="s">
        <v>58</v>
      </c>
      <c r="D34" s="14">
        <v>0</v>
      </c>
      <c r="E34" s="14">
        <v>0</v>
      </c>
      <c r="F34" s="14">
        <v>1</v>
      </c>
      <c r="G34" s="14">
        <v>0</v>
      </c>
      <c r="H34" s="14">
        <v>1</v>
      </c>
      <c r="I34">
        <v>0</v>
      </c>
    </row>
    <row r="35" spans="3:9">
      <c r="C35" t="s">
        <v>63</v>
      </c>
      <c r="D35" s="7">
        <v>0</v>
      </c>
      <c r="E35" s="7">
        <v>0</v>
      </c>
      <c r="F35" s="7">
        <v>1</v>
      </c>
      <c r="G35" s="7">
        <v>0</v>
      </c>
      <c r="H35" s="7">
        <v>0</v>
      </c>
      <c r="I35">
        <v>0</v>
      </c>
    </row>
    <row r="36" spans="3:9">
      <c r="C36" t="s">
        <v>94</v>
      </c>
      <c r="D36" s="7">
        <v>0</v>
      </c>
      <c r="E36" s="7">
        <v>0</v>
      </c>
      <c r="F36" s="7">
        <v>1</v>
      </c>
      <c r="G36" s="7">
        <v>0</v>
      </c>
      <c r="H36" s="7">
        <v>0</v>
      </c>
      <c r="I36">
        <v>0</v>
      </c>
    </row>
    <row r="37" spans="3:9">
      <c r="C37" t="s">
        <v>65</v>
      </c>
      <c r="D37" s="23">
        <v>0</v>
      </c>
      <c r="E37" s="23">
        <v>0</v>
      </c>
      <c r="F37" s="23">
        <v>0</v>
      </c>
      <c r="G37" s="23">
        <v>0</v>
      </c>
      <c r="H37" s="23">
        <v>1</v>
      </c>
      <c r="I37">
        <v>0</v>
      </c>
    </row>
    <row r="38" spans="3:9">
      <c r="C38" t="s">
        <v>98</v>
      </c>
      <c r="D38" s="23">
        <v>0</v>
      </c>
      <c r="E38" s="23">
        <v>0</v>
      </c>
      <c r="F38" s="23">
        <v>0</v>
      </c>
      <c r="G38" s="23">
        <v>0</v>
      </c>
      <c r="H38" s="23">
        <v>1</v>
      </c>
      <c r="I38">
        <v>0</v>
      </c>
    </row>
    <row r="39" spans="3:9">
      <c r="C39" t="s">
        <v>62</v>
      </c>
      <c r="D39" s="24">
        <v>0</v>
      </c>
      <c r="E39" s="24">
        <v>0</v>
      </c>
      <c r="F39" s="24">
        <v>0</v>
      </c>
      <c r="G39" s="24">
        <v>0</v>
      </c>
      <c r="H39" s="24">
        <v>0</v>
      </c>
      <c r="I39">
        <v>0</v>
      </c>
    </row>
    <row r="40" spans="3:9">
      <c r="C40" t="s">
        <v>96</v>
      </c>
      <c r="D40" s="24">
        <v>0</v>
      </c>
      <c r="E40" s="24">
        <v>0</v>
      </c>
      <c r="F40" s="24">
        <v>0</v>
      </c>
      <c r="G40" s="24">
        <v>0</v>
      </c>
      <c r="H40" s="24">
        <v>0</v>
      </c>
      <c r="I40">
        <v>0</v>
      </c>
    </row>
    <row r="41" spans="3:9">
      <c r="C41" t="s">
        <v>100</v>
      </c>
      <c r="D41" s="24">
        <v>0</v>
      </c>
      <c r="E41" s="24">
        <v>0</v>
      </c>
      <c r="F41" s="24">
        <v>0</v>
      </c>
      <c r="G41" s="24">
        <v>0</v>
      </c>
      <c r="H41" s="24">
        <v>0</v>
      </c>
      <c r="I41">
        <v>0</v>
      </c>
    </row>
  </sheetData>
  <mergeCells count="2">
    <mergeCell ref="D1:H1"/>
    <mergeCell ref="D22:H22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7E07A-F8BE-4ED5-8BEA-10043A6457C8}">
  <dimension ref="A1:M105"/>
  <sheetViews>
    <sheetView topLeftCell="A52" workbookViewId="0">
      <selection activeCell="A65" sqref="A65:J97"/>
    </sheetView>
  </sheetViews>
  <sheetFormatPr defaultRowHeight="18.75"/>
  <cols>
    <col min="1" max="1" width="10.375" customWidth="1"/>
    <col min="7" max="7" width="8.75" customWidth="1"/>
  </cols>
  <sheetData>
    <row r="1" spans="1:8">
      <c r="C1" s="121" t="s">
        <v>211</v>
      </c>
      <c r="D1" s="121"/>
      <c r="E1" s="121"/>
      <c r="F1" s="121"/>
      <c r="G1" s="121"/>
      <c r="H1" t="s">
        <v>214</v>
      </c>
    </row>
    <row r="2" spans="1:8">
      <c r="C2" t="s">
        <v>73</v>
      </c>
      <c r="D2" t="s">
        <v>212</v>
      </c>
      <c r="E2" t="s">
        <v>213</v>
      </c>
      <c r="F2" t="s">
        <v>76</v>
      </c>
      <c r="G2" s="6" t="s">
        <v>46</v>
      </c>
      <c r="H2" t="s">
        <v>45</v>
      </c>
    </row>
    <row r="3" spans="1:8">
      <c r="A3" t="s">
        <v>77</v>
      </c>
      <c r="B3" t="s">
        <v>78</v>
      </c>
      <c r="C3" t="s">
        <v>48</v>
      </c>
      <c r="D3" t="s">
        <v>51</v>
      </c>
      <c r="E3" t="s">
        <v>54</v>
      </c>
      <c r="F3" t="s">
        <v>67</v>
      </c>
      <c r="G3" s="6" t="s">
        <v>50</v>
      </c>
      <c r="H3" t="s">
        <v>210</v>
      </c>
    </row>
    <row r="4" spans="1:8">
      <c r="A4" t="s">
        <v>79</v>
      </c>
      <c r="B4" t="s">
        <v>80</v>
      </c>
      <c r="C4">
        <v>720</v>
      </c>
      <c r="D4">
        <v>33.4</v>
      </c>
      <c r="E4">
        <v>98</v>
      </c>
      <c r="F4">
        <v>33.4</v>
      </c>
      <c r="G4" s="6">
        <v>10</v>
      </c>
      <c r="H4">
        <v>-9</v>
      </c>
    </row>
    <row r="5" spans="1:8">
      <c r="A5" t="s">
        <v>81</v>
      </c>
      <c r="B5" t="s">
        <v>82</v>
      </c>
      <c r="C5">
        <v>1098</v>
      </c>
      <c r="D5">
        <v>60.5</v>
      </c>
      <c r="E5">
        <v>94.4</v>
      </c>
      <c r="F5">
        <v>48.9</v>
      </c>
      <c r="G5" s="6">
        <v>4</v>
      </c>
      <c r="H5">
        <v>10</v>
      </c>
    </row>
    <row r="6" spans="1:8">
      <c r="A6" t="s">
        <v>83</v>
      </c>
      <c r="B6" t="s">
        <v>57</v>
      </c>
      <c r="C6">
        <v>586</v>
      </c>
      <c r="D6">
        <v>69</v>
      </c>
      <c r="E6">
        <v>95.9</v>
      </c>
      <c r="F6">
        <v>37.4</v>
      </c>
      <c r="G6" s="6">
        <v>6</v>
      </c>
      <c r="H6">
        <v>7</v>
      </c>
    </row>
    <row r="7" spans="1:8">
      <c r="A7" t="s">
        <v>84</v>
      </c>
      <c r="B7" t="s">
        <v>58</v>
      </c>
      <c r="C7">
        <v>468</v>
      </c>
      <c r="D7">
        <v>28.5</v>
      </c>
      <c r="E7">
        <v>95</v>
      </c>
      <c r="F7">
        <v>14</v>
      </c>
      <c r="G7" s="6">
        <v>6</v>
      </c>
      <c r="H7">
        <v>-6</v>
      </c>
    </row>
    <row r="8" spans="1:8">
      <c r="A8" t="s">
        <v>85</v>
      </c>
      <c r="B8" t="s">
        <v>59</v>
      </c>
      <c r="C8">
        <v>590</v>
      </c>
      <c r="D8">
        <v>22</v>
      </c>
      <c r="E8">
        <v>99.1</v>
      </c>
      <c r="F8">
        <v>22</v>
      </c>
      <c r="G8" s="6">
        <v>9</v>
      </c>
      <c r="H8">
        <v>4</v>
      </c>
    </row>
    <row r="9" spans="1:8">
      <c r="A9" t="s">
        <v>86</v>
      </c>
      <c r="B9" t="s">
        <v>60</v>
      </c>
      <c r="C9">
        <v>983</v>
      </c>
      <c r="D9">
        <v>21.2</v>
      </c>
      <c r="E9">
        <v>96.2</v>
      </c>
      <c r="F9">
        <v>34.799999999999997</v>
      </c>
      <c r="G9" s="6">
        <v>5</v>
      </c>
      <c r="H9">
        <v>10</v>
      </c>
    </row>
    <row r="10" spans="1:8">
      <c r="A10" t="s">
        <v>87</v>
      </c>
      <c r="B10" t="s">
        <v>61</v>
      </c>
      <c r="C10">
        <v>795</v>
      </c>
      <c r="D10">
        <v>56.5</v>
      </c>
      <c r="E10">
        <v>98</v>
      </c>
      <c r="F10">
        <v>40.4</v>
      </c>
      <c r="G10" s="6">
        <v>11</v>
      </c>
      <c r="H10">
        <v>-9</v>
      </c>
    </row>
    <row r="11" spans="1:8">
      <c r="A11" t="s">
        <v>88</v>
      </c>
      <c r="B11" t="s">
        <v>62</v>
      </c>
      <c r="C11">
        <v>390</v>
      </c>
      <c r="D11">
        <v>31.1</v>
      </c>
      <c r="E11">
        <v>59.2</v>
      </c>
      <c r="F11">
        <v>28.1</v>
      </c>
      <c r="G11" s="6">
        <v>10</v>
      </c>
      <c r="H11">
        <v>-8</v>
      </c>
    </row>
    <row r="12" spans="1:8">
      <c r="A12" t="s">
        <v>89</v>
      </c>
      <c r="B12" t="s">
        <v>63</v>
      </c>
      <c r="C12">
        <v>424</v>
      </c>
      <c r="D12">
        <v>36.299999999999997</v>
      </c>
      <c r="E12">
        <v>85</v>
      </c>
      <c r="F12">
        <v>21.6</v>
      </c>
      <c r="G12" s="6">
        <v>13</v>
      </c>
      <c r="H12">
        <v>-1</v>
      </c>
    </row>
    <row r="13" spans="1:8">
      <c r="A13" t="s">
        <v>90</v>
      </c>
      <c r="B13" t="s">
        <v>64</v>
      </c>
      <c r="C13">
        <v>662</v>
      </c>
      <c r="D13">
        <v>25</v>
      </c>
      <c r="E13">
        <v>95</v>
      </c>
      <c r="F13">
        <v>14.5</v>
      </c>
      <c r="G13" s="6">
        <v>5</v>
      </c>
      <c r="H13">
        <v>8</v>
      </c>
    </row>
    <row r="14" spans="1:8">
      <c r="A14" t="s">
        <v>91</v>
      </c>
      <c r="B14" t="s">
        <v>65</v>
      </c>
      <c r="C14">
        <v>517</v>
      </c>
      <c r="D14">
        <v>31.4</v>
      </c>
      <c r="E14">
        <v>72.099999999999994</v>
      </c>
      <c r="F14">
        <v>29.6</v>
      </c>
      <c r="G14" s="6">
        <v>9</v>
      </c>
      <c r="H14">
        <v>-9</v>
      </c>
    </row>
    <row r="15" spans="1:8">
      <c r="A15" t="s">
        <v>92</v>
      </c>
      <c r="B15" t="s">
        <v>66</v>
      </c>
      <c r="C15">
        <v>1008</v>
      </c>
      <c r="D15">
        <v>78.8</v>
      </c>
      <c r="E15">
        <v>99.9</v>
      </c>
      <c r="F15">
        <v>39.299999999999997</v>
      </c>
      <c r="G15" s="6">
        <v>2</v>
      </c>
      <c r="H15">
        <v>10</v>
      </c>
    </row>
    <row r="16" spans="1:8">
      <c r="A16" t="s">
        <v>93</v>
      </c>
      <c r="B16" t="s">
        <v>94</v>
      </c>
      <c r="C16">
        <v>350</v>
      </c>
      <c r="D16">
        <v>37</v>
      </c>
      <c r="E16">
        <v>76.900000000000006</v>
      </c>
      <c r="F16">
        <v>11.2</v>
      </c>
      <c r="G16" s="6">
        <v>21</v>
      </c>
      <c r="H16">
        <v>-6</v>
      </c>
    </row>
    <row r="17" spans="1:8">
      <c r="A17" t="s">
        <v>95</v>
      </c>
      <c r="B17" t="s">
        <v>96</v>
      </c>
      <c r="C17">
        <v>320</v>
      </c>
      <c r="D17">
        <v>15.3</v>
      </c>
      <c r="E17">
        <v>38</v>
      </c>
      <c r="F17">
        <v>23.1</v>
      </c>
      <c r="G17" s="6">
        <v>19</v>
      </c>
      <c r="H17">
        <v>-9</v>
      </c>
    </row>
    <row r="18" spans="1:8">
      <c r="A18" t="s">
        <v>97</v>
      </c>
      <c r="B18" t="s">
        <v>98</v>
      </c>
      <c r="C18">
        <v>331</v>
      </c>
      <c r="D18">
        <v>21.9</v>
      </c>
      <c r="E18">
        <v>61.8</v>
      </c>
      <c r="F18">
        <v>12.2</v>
      </c>
      <c r="G18" s="6">
        <v>7</v>
      </c>
      <c r="H18">
        <v>-4</v>
      </c>
    </row>
    <row r="19" spans="1:8">
      <c r="A19" t="s">
        <v>99</v>
      </c>
      <c r="B19" t="s">
        <v>100</v>
      </c>
      <c r="C19">
        <v>367</v>
      </c>
      <c r="D19">
        <v>43</v>
      </c>
      <c r="E19">
        <v>55.6</v>
      </c>
      <c r="F19">
        <v>25.5</v>
      </c>
      <c r="G19" s="6">
        <v>12</v>
      </c>
      <c r="H19">
        <v>-8</v>
      </c>
    </row>
    <row r="20" spans="1:8">
      <c r="A20" t="s">
        <v>101</v>
      </c>
      <c r="B20" t="s">
        <v>102</v>
      </c>
      <c r="C20">
        <v>897</v>
      </c>
      <c r="D20">
        <v>34</v>
      </c>
      <c r="E20">
        <v>99.9</v>
      </c>
      <c r="F20">
        <v>32.299999999999997</v>
      </c>
      <c r="G20" s="6">
        <v>6</v>
      </c>
      <c r="H20">
        <v>10</v>
      </c>
    </row>
    <row r="21" spans="1:8">
      <c r="A21" t="s">
        <v>103</v>
      </c>
      <c r="B21" t="s">
        <v>104</v>
      </c>
      <c r="C21">
        <v>1034</v>
      </c>
      <c r="D21">
        <v>74</v>
      </c>
      <c r="E21">
        <v>99.9</v>
      </c>
      <c r="F21">
        <v>49.9</v>
      </c>
      <c r="G21" s="6">
        <v>4</v>
      </c>
      <c r="H21">
        <v>10</v>
      </c>
    </row>
    <row r="22" spans="1:8">
      <c r="A22" s="5" t="s">
        <v>111</v>
      </c>
      <c r="B22" s="5"/>
      <c r="C22" s="5">
        <v>550</v>
      </c>
      <c r="D22" s="5">
        <v>50</v>
      </c>
      <c r="E22" s="5">
        <v>75</v>
      </c>
      <c r="F22" s="5">
        <v>30</v>
      </c>
      <c r="G22" s="5">
        <v>9.9</v>
      </c>
      <c r="H22" s="5">
        <v>0</v>
      </c>
    </row>
    <row r="24" spans="1:8">
      <c r="C24" s="121" t="s">
        <v>209</v>
      </c>
      <c r="D24" s="121"/>
      <c r="E24" s="121"/>
      <c r="F24" s="121"/>
      <c r="G24" s="121"/>
    </row>
    <row r="25" spans="1:8">
      <c r="A25" t="s">
        <v>77</v>
      </c>
      <c r="B25" t="s">
        <v>78</v>
      </c>
      <c r="C25" t="s">
        <v>48</v>
      </c>
      <c r="D25" t="s">
        <v>51</v>
      </c>
      <c r="E25" t="s">
        <v>54</v>
      </c>
      <c r="F25" t="s">
        <v>67</v>
      </c>
      <c r="G25" t="s">
        <v>50</v>
      </c>
      <c r="H25" t="s">
        <v>210</v>
      </c>
    </row>
    <row r="26" spans="1:8">
      <c r="A26" t="s">
        <v>79</v>
      </c>
      <c r="B26" t="s">
        <v>80</v>
      </c>
      <c r="C26">
        <v>1</v>
      </c>
      <c r="D26">
        <v>0</v>
      </c>
      <c r="E26">
        <v>1</v>
      </c>
      <c r="F26">
        <v>1</v>
      </c>
      <c r="G26">
        <v>0</v>
      </c>
      <c r="H26">
        <v>0</v>
      </c>
    </row>
    <row r="27" spans="1:8">
      <c r="A27" t="s">
        <v>81</v>
      </c>
      <c r="B27" t="s">
        <v>82</v>
      </c>
      <c r="C27">
        <v>1</v>
      </c>
      <c r="D27">
        <v>1</v>
      </c>
      <c r="E27">
        <v>1</v>
      </c>
      <c r="F27">
        <v>1</v>
      </c>
      <c r="G27">
        <v>1</v>
      </c>
      <c r="H27">
        <v>1</v>
      </c>
    </row>
    <row r="28" spans="1:8">
      <c r="A28" t="s">
        <v>83</v>
      </c>
      <c r="B28" t="s">
        <v>57</v>
      </c>
      <c r="C28">
        <v>1</v>
      </c>
      <c r="D28">
        <v>1</v>
      </c>
      <c r="E28">
        <v>1</v>
      </c>
      <c r="F28">
        <v>1</v>
      </c>
      <c r="G28">
        <v>1</v>
      </c>
      <c r="H28">
        <v>1</v>
      </c>
    </row>
    <row r="29" spans="1:8">
      <c r="A29" t="s">
        <v>84</v>
      </c>
      <c r="B29" t="s">
        <v>58</v>
      </c>
      <c r="C29">
        <v>0</v>
      </c>
      <c r="D29">
        <v>0</v>
      </c>
      <c r="E29">
        <v>1</v>
      </c>
      <c r="F29">
        <v>0</v>
      </c>
      <c r="G29">
        <v>1</v>
      </c>
      <c r="H29">
        <v>0</v>
      </c>
    </row>
    <row r="30" spans="1:8">
      <c r="A30" t="s">
        <v>85</v>
      </c>
      <c r="B30" t="s">
        <v>59</v>
      </c>
      <c r="C30">
        <v>1</v>
      </c>
      <c r="D30">
        <v>0</v>
      </c>
      <c r="E30">
        <v>1</v>
      </c>
      <c r="F30">
        <v>0</v>
      </c>
      <c r="G30">
        <v>1</v>
      </c>
      <c r="H30">
        <v>1</v>
      </c>
    </row>
    <row r="31" spans="1:8">
      <c r="A31" t="s">
        <v>86</v>
      </c>
      <c r="B31" t="s">
        <v>60</v>
      </c>
      <c r="C31">
        <v>1</v>
      </c>
      <c r="D31">
        <v>0</v>
      </c>
      <c r="E31">
        <v>1</v>
      </c>
      <c r="F31">
        <v>1</v>
      </c>
      <c r="G31">
        <v>1</v>
      </c>
      <c r="H31">
        <v>1</v>
      </c>
    </row>
    <row r="32" spans="1:8">
      <c r="A32" t="s">
        <v>87</v>
      </c>
      <c r="B32" t="s">
        <v>149</v>
      </c>
      <c r="C32">
        <v>1</v>
      </c>
      <c r="D32">
        <v>1</v>
      </c>
      <c r="E32">
        <v>1</v>
      </c>
      <c r="F32">
        <v>1</v>
      </c>
      <c r="G32">
        <v>0</v>
      </c>
      <c r="H32">
        <v>0</v>
      </c>
    </row>
    <row r="33" spans="1:8">
      <c r="A33" t="s">
        <v>88</v>
      </c>
      <c r="B33" t="s">
        <v>62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</row>
    <row r="34" spans="1:8">
      <c r="A34" t="s">
        <v>89</v>
      </c>
      <c r="B34" t="s">
        <v>63</v>
      </c>
      <c r="C34">
        <v>0</v>
      </c>
      <c r="D34">
        <v>0</v>
      </c>
      <c r="E34">
        <v>1</v>
      </c>
      <c r="F34">
        <v>0</v>
      </c>
      <c r="G34">
        <v>0</v>
      </c>
      <c r="H34">
        <v>0</v>
      </c>
    </row>
    <row r="35" spans="1:8">
      <c r="A35" t="s">
        <v>90</v>
      </c>
      <c r="B35" t="s">
        <v>64</v>
      </c>
      <c r="C35">
        <v>1</v>
      </c>
      <c r="D35">
        <v>0</v>
      </c>
      <c r="E35">
        <v>1</v>
      </c>
      <c r="F35">
        <v>0</v>
      </c>
      <c r="G35">
        <v>1</v>
      </c>
      <c r="H35">
        <v>1</v>
      </c>
    </row>
    <row r="36" spans="1:8">
      <c r="A36" t="s">
        <v>91</v>
      </c>
      <c r="B36" t="s">
        <v>65</v>
      </c>
      <c r="C36">
        <v>0</v>
      </c>
      <c r="D36">
        <v>0</v>
      </c>
      <c r="E36">
        <v>0</v>
      </c>
      <c r="F36">
        <v>0</v>
      </c>
      <c r="G36">
        <v>1</v>
      </c>
      <c r="H36">
        <v>0</v>
      </c>
    </row>
    <row r="37" spans="1:8">
      <c r="A37" t="s">
        <v>92</v>
      </c>
      <c r="B37" t="s">
        <v>66</v>
      </c>
      <c r="C37">
        <v>1</v>
      </c>
      <c r="D37">
        <v>1</v>
      </c>
      <c r="E37">
        <v>1</v>
      </c>
      <c r="F37">
        <v>1</v>
      </c>
      <c r="G37">
        <v>1</v>
      </c>
      <c r="H37">
        <v>1</v>
      </c>
    </row>
    <row r="38" spans="1:8">
      <c r="A38" t="s">
        <v>93</v>
      </c>
      <c r="B38" t="s">
        <v>94</v>
      </c>
      <c r="C38">
        <v>0</v>
      </c>
      <c r="D38">
        <v>0</v>
      </c>
      <c r="E38">
        <v>1</v>
      </c>
      <c r="F38">
        <v>0</v>
      </c>
      <c r="G38">
        <v>0</v>
      </c>
      <c r="H38">
        <v>0</v>
      </c>
    </row>
    <row r="39" spans="1:8">
      <c r="A39" t="s">
        <v>95</v>
      </c>
      <c r="B39" t="s">
        <v>96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</row>
    <row r="40" spans="1:8">
      <c r="A40" t="s">
        <v>97</v>
      </c>
      <c r="B40" t="s">
        <v>98</v>
      </c>
      <c r="C40">
        <v>0</v>
      </c>
      <c r="D40">
        <v>0</v>
      </c>
      <c r="E40">
        <v>0</v>
      </c>
      <c r="F40">
        <v>0</v>
      </c>
      <c r="G40">
        <v>1</v>
      </c>
      <c r="H40">
        <v>0</v>
      </c>
    </row>
    <row r="41" spans="1:8">
      <c r="A41" t="s">
        <v>99</v>
      </c>
      <c r="B41" t="s">
        <v>100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</row>
    <row r="42" spans="1:8">
      <c r="A42" t="s">
        <v>101</v>
      </c>
      <c r="B42" t="s">
        <v>102</v>
      </c>
      <c r="C42">
        <v>1</v>
      </c>
      <c r="D42">
        <v>0</v>
      </c>
      <c r="E42">
        <v>1</v>
      </c>
      <c r="F42">
        <v>1</v>
      </c>
      <c r="G42">
        <v>1</v>
      </c>
      <c r="H42">
        <v>1</v>
      </c>
    </row>
    <row r="43" spans="1:8">
      <c r="A43" t="s">
        <v>103</v>
      </c>
      <c r="B43" t="s">
        <v>150</v>
      </c>
      <c r="C43">
        <v>1</v>
      </c>
      <c r="D43">
        <v>1</v>
      </c>
      <c r="E43">
        <v>1</v>
      </c>
      <c r="F43">
        <v>1</v>
      </c>
      <c r="G43">
        <v>1</v>
      </c>
      <c r="H43">
        <v>1</v>
      </c>
    </row>
    <row r="45" spans="1:8">
      <c r="A45" t="s">
        <v>77</v>
      </c>
      <c r="B45" t="s">
        <v>78</v>
      </c>
      <c r="C45" t="s">
        <v>48</v>
      </c>
      <c r="D45" t="s">
        <v>51</v>
      </c>
      <c r="E45" t="s">
        <v>54</v>
      </c>
      <c r="F45" t="s">
        <v>67</v>
      </c>
      <c r="G45" t="s">
        <v>50</v>
      </c>
      <c r="H45" t="s">
        <v>55</v>
      </c>
    </row>
    <row r="46" spans="1:8">
      <c r="A46" s="6" t="s">
        <v>81</v>
      </c>
      <c r="B46" s="6" t="s">
        <v>82</v>
      </c>
      <c r="C46" s="6">
        <v>1</v>
      </c>
      <c r="D46" s="6">
        <v>1</v>
      </c>
      <c r="E46" s="6">
        <v>1</v>
      </c>
      <c r="F46" s="6">
        <v>1</v>
      </c>
      <c r="G46" s="6">
        <v>1</v>
      </c>
      <c r="H46">
        <v>1</v>
      </c>
    </row>
    <row r="47" spans="1:8">
      <c r="A47" s="6" t="s">
        <v>83</v>
      </c>
      <c r="B47" s="6" t="s">
        <v>57</v>
      </c>
      <c r="C47" s="6">
        <v>1</v>
      </c>
      <c r="D47" s="6">
        <v>1</v>
      </c>
      <c r="E47" s="6">
        <v>1</v>
      </c>
      <c r="F47" s="6">
        <v>1</v>
      </c>
      <c r="G47" s="6">
        <v>1</v>
      </c>
      <c r="H47">
        <v>1</v>
      </c>
    </row>
    <row r="48" spans="1:8">
      <c r="A48" s="6" t="s">
        <v>92</v>
      </c>
      <c r="B48" s="6" t="s">
        <v>66</v>
      </c>
      <c r="C48" s="6">
        <v>1</v>
      </c>
      <c r="D48" s="6">
        <v>1</v>
      </c>
      <c r="E48" s="6">
        <v>1</v>
      </c>
      <c r="F48" s="6">
        <v>1</v>
      </c>
      <c r="G48" s="6">
        <v>1</v>
      </c>
      <c r="H48">
        <v>1</v>
      </c>
    </row>
    <row r="49" spans="1:8">
      <c r="A49" s="6" t="s">
        <v>103</v>
      </c>
      <c r="B49" s="6" t="s">
        <v>150</v>
      </c>
      <c r="C49" s="6">
        <v>1</v>
      </c>
      <c r="D49" s="6">
        <v>1</v>
      </c>
      <c r="E49" s="6">
        <v>1</v>
      </c>
      <c r="F49" s="6">
        <v>1</v>
      </c>
      <c r="G49" s="6">
        <v>1</v>
      </c>
      <c r="H49">
        <v>1</v>
      </c>
    </row>
    <row r="50" spans="1:8">
      <c r="A50" s="7" t="s">
        <v>87</v>
      </c>
      <c r="B50" s="7" t="s">
        <v>149</v>
      </c>
      <c r="C50" s="7">
        <v>1</v>
      </c>
      <c r="D50" s="7">
        <v>1</v>
      </c>
      <c r="E50" s="7">
        <v>1</v>
      </c>
      <c r="F50" s="7">
        <v>1</v>
      </c>
      <c r="G50" s="7">
        <v>0</v>
      </c>
      <c r="H50">
        <v>0</v>
      </c>
    </row>
    <row r="51" spans="1:8">
      <c r="A51" s="12" t="s">
        <v>86</v>
      </c>
      <c r="B51" s="12" t="s">
        <v>60</v>
      </c>
      <c r="C51" s="12">
        <v>1</v>
      </c>
      <c r="D51" s="12">
        <v>0</v>
      </c>
      <c r="E51" s="12">
        <v>1</v>
      </c>
      <c r="F51" s="12">
        <v>1</v>
      </c>
      <c r="G51" s="12">
        <v>1</v>
      </c>
      <c r="H51">
        <v>1</v>
      </c>
    </row>
    <row r="52" spans="1:8">
      <c r="A52" s="12" t="s">
        <v>101</v>
      </c>
      <c r="B52" s="12" t="s">
        <v>102</v>
      </c>
      <c r="C52" s="12">
        <v>1</v>
      </c>
      <c r="D52" s="12">
        <v>0</v>
      </c>
      <c r="E52" s="12">
        <v>1</v>
      </c>
      <c r="F52" s="12">
        <v>1</v>
      </c>
      <c r="G52" s="12">
        <v>1</v>
      </c>
      <c r="H52">
        <v>1</v>
      </c>
    </row>
    <row r="53" spans="1:8">
      <c r="A53" s="13" t="s">
        <v>79</v>
      </c>
      <c r="B53" s="13" t="s">
        <v>80</v>
      </c>
      <c r="C53" s="13">
        <v>1</v>
      </c>
      <c r="D53" s="13">
        <v>0</v>
      </c>
      <c r="E53" s="13">
        <v>1</v>
      </c>
      <c r="F53" s="13">
        <v>1</v>
      </c>
      <c r="G53" s="13">
        <v>0</v>
      </c>
      <c r="H53">
        <v>0</v>
      </c>
    </row>
    <row r="54" spans="1:8">
      <c r="A54" s="8" t="s">
        <v>85</v>
      </c>
      <c r="B54" s="8" t="s">
        <v>59</v>
      </c>
      <c r="C54" s="8">
        <v>1</v>
      </c>
      <c r="D54" s="8">
        <v>0</v>
      </c>
      <c r="E54" s="8">
        <v>1</v>
      </c>
      <c r="F54" s="8">
        <v>0</v>
      </c>
      <c r="G54" s="8">
        <v>1</v>
      </c>
      <c r="H54">
        <v>1</v>
      </c>
    </row>
    <row r="55" spans="1:8">
      <c r="A55" s="8" t="s">
        <v>90</v>
      </c>
      <c r="B55" s="8" t="s">
        <v>64</v>
      </c>
      <c r="C55" s="8">
        <v>1</v>
      </c>
      <c r="D55" s="8">
        <v>0</v>
      </c>
      <c r="E55" s="8">
        <v>1</v>
      </c>
      <c r="F55" s="8">
        <v>0</v>
      </c>
      <c r="G55" s="8">
        <v>1</v>
      </c>
      <c r="H55">
        <v>1</v>
      </c>
    </row>
    <row r="56" spans="1:8">
      <c r="A56" s="5" t="s">
        <v>84</v>
      </c>
      <c r="B56" s="5" t="s">
        <v>58</v>
      </c>
      <c r="C56" s="5">
        <v>0</v>
      </c>
      <c r="D56" s="5">
        <v>0</v>
      </c>
      <c r="E56" s="5">
        <v>1</v>
      </c>
      <c r="F56" s="5">
        <v>0</v>
      </c>
      <c r="G56" s="5">
        <v>1</v>
      </c>
      <c r="H56">
        <v>0</v>
      </c>
    </row>
    <row r="57" spans="1:8">
      <c r="A57" s="9" t="s">
        <v>89</v>
      </c>
      <c r="B57" s="9" t="s">
        <v>63</v>
      </c>
      <c r="C57" s="9">
        <v>0</v>
      </c>
      <c r="D57" s="9">
        <v>0</v>
      </c>
      <c r="E57" s="9">
        <v>1</v>
      </c>
      <c r="F57" s="9">
        <v>0</v>
      </c>
      <c r="G57" s="9">
        <v>0</v>
      </c>
      <c r="H57">
        <v>0</v>
      </c>
    </row>
    <row r="58" spans="1:8">
      <c r="A58" s="9" t="s">
        <v>93</v>
      </c>
      <c r="B58" s="9" t="s">
        <v>94</v>
      </c>
      <c r="C58" s="9">
        <v>0</v>
      </c>
      <c r="D58" s="9">
        <v>0</v>
      </c>
      <c r="E58" s="9">
        <v>1</v>
      </c>
      <c r="F58" s="9">
        <v>0</v>
      </c>
      <c r="G58" s="9">
        <v>0</v>
      </c>
      <c r="H58">
        <v>0</v>
      </c>
    </row>
    <row r="59" spans="1:8">
      <c r="A59" s="10" t="s">
        <v>91</v>
      </c>
      <c r="B59" s="10" t="s">
        <v>65</v>
      </c>
      <c r="C59" s="10">
        <v>0</v>
      </c>
      <c r="D59" s="10">
        <v>0</v>
      </c>
      <c r="E59" s="10">
        <v>0</v>
      </c>
      <c r="F59" s="10">
        <v>0</v>
      </c>
      <c r="G59" s="10">
        <v>1</v>
      </c>
      <c r="H59">
        <v>0</v>
      </c>
    </row>
    <row r="60" spans="1:8">
      <c r="A60" s="10" t="s">
        <v>97</v>
      </c>
      <c r="B60" s="10" t="s">
        <v>98</v>
      </c>
      <c r="C60" s="10">
        <v>0</v>
      </c>
      <c r="D60" s="10">
        <v>0</v>
      </c>
      <c r="E60" s="10">
        <v>0</v>
      </c>
      <c r="F60" s="10">
        <v>0</v>
      </c>
      <c r="G60" s="10">
        <v>1</v>
      </c>
      <c r="H60">
        <v>0</v>
      </c>
    </row>
    <row r="61" spans="1:8">
      <c r="A61" s="11" t="s">
        <v>88</v>
      </c>
      <c r="B61" s="11" t="s">
        <v>62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>
        <v>0</v>
      </c>
    </row>
    <row r="62" spans="1:8">
      <c r="A62" s="11" t="s">
        <v>95</v>
      </c>
      <c r="B62" s="11" t="s">
        <v>96</v>
      </c>
      <c r="C62" s="11">
        <v>0</v>
      </c>
      <c r="D62" s="11">
        <v>0</v>
      </c>
      <c r="E62" s="11">
        <v>0</v>
      </c>
      <c r="F62" s="11">
        <v>0</v>
      </c>
      <c r="G62" s="11">
        <v>0</v>
      </c>
      <c r="H62">
        <v>0</v>
      </c>
    </row>
    <row r="63" spans="1:8">
      <c r="A63" s="11" t="s">
        <v>99</v>
      </c>
      <c r="B63" s="11" t="s">
        <v>100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>
        <v>0</v>
      </c>
    </row>
    <row r="64" spans="1:8">
      <c r="A64" t="s">
        <v>112</v>
      </c>
    </row>
    <row r="65" spans="1:10">
      <c r="A65" t="s">
        <v>193</v>
      </c>
      <c r="B65" t="s">
        <v>49</v>
      </c>
      <c r="C65" t="s">
        <v>52</v>
      </c>
      <c r="D65" t="s">
        <v>56</v>
      </c>
      <c r="E65" t="s">
        <v>68</v>
      </c>
      <c r="F65" t="s">
        <v>69</v>
      </c>
      <c r="G65" t="s">
        <v>191</v>
      </c>
      <c r="H65" t="s">
        <v>105</v>
      </c>
      <c r="I65" t="s">
        <v>107</v>
      </c>
      <c r="J65" t="s">
        <v>216</v>
      </c>
    </row>
    <row r="66" spans="1:10">
      <c r="A66" t="s">
        <v>114</v>
      </c>
      <c r="B66">
        <v>1</v>
      </c>
      <c r="C66">
        <v>1</v>
      </c>
      <c r="D66">
        <v>1</v>
      </c>
      <c r="E66">
        <v>1</v>
      </c>
      <c r="F66">
        <v>1</v>
      </c>
      <c r="G66" s="17" t="s">
        <v>199</v>
      </c>
      <c r="H66">
        <v>4</v>
      </c>
      <c r="I66">
        <v>4</v>
      </c>
      <c r="J66" s="1">
        <f>+I66/H66</f>
        <v>1</v>
      </c>
    </row>
    <row r="67" spans="1:10">
      <c r="A67" t="s">
        <v>115</v>
      </c>
      <c r="B67">
        <v>1</v>
      </c>
      <c r="C67">
        <v>1</v>
      </c>
      <c r="D67">
        <v>1</v>
      </c>
      <c r="E67">
        <v>1</v>
      </c>
      <c r="F67">
        <v>0</v>
      </c>
      <c r="G67" s="15" t="s">
        <v>149</v>
      </c>
      <c r="H67">
        <v>1</v>
      </c>
      <c r="I67">
        <v>0</v>
      </c>
      <c r="J67" s="1">
        <v>0</v>
      </c>
    </row>
    <row r="68" spans="1:10">
      <c r="A68" t="s">
        <v>116</v>
      </c>
      <c r="B68">
        <v>1</v>
      </c>
      <c r="C68">
        <v>1</v>
      </c>
      <c r="D68">
        <v>1</v>
      </c>
      <c r="E68">
        <v>0</v>
      </c>
      <c r="F68">
        <v>1</v>
      </c>
      <c r="H68">
        <v>0</v>
      </c>
      <c r="J68" t="s">
        <v>110</v>
      </c>
    </row>
    <row r="69" spans="1:10">
      <c r="A69" t="s">
        <v>117</v>
      </c>
      <c r="B69">
        <v>1</v>
      </c>
      <c r="C69">
        <v>1</v>
      </c>
      <c r="D69">
        <v>1</v>
      </c>
      <c r="E69">
        <v>0</v>
      </c>
      <c r="F69">
        <v>0</v>
      </c>
      <c r="H69">
        <v>0</v>
      </c>
      <c r="J69" t="s">
        <v>110</v>
      </c>
    </row>
    <row r="70" spans="1:10">
      <c r="A70" t="s">
        <v>118</v>
      </c>
      <c r="B70">
        <v>1</v>
      </c>
      <c r="C70">
        <v>1</v>
      </c>
      <c r="D70">
        <v>0</v>
      </c>
      <c r="E70">
        <v>1</v>
      </c>
      <c r="F70">
        <v>1</v>
      </c>
      <c r="H70">
        <v>0</v>
      </c>
      <c r="J70" t="s">
        <v>109</v>
      </c>
    </row>
    <row r="71" spans="1:10">
      <c r="A71" t="s">
        <v>119</v>
      </c>
      <c r="B71">
        <v>1</v>
      </c>
      <c r="C71">
        <v>1</v>
      </c>
      <c r="D71">
        <v>0</v>
      </c>
      <c r="E71">
        <v>1</v>
      </c>
      <c r="F71">
        <v>0</v>
      </c>
      <c r="H71">
        <v>0</v>
      </c>
      <c r="J71" t="s">
        <v>109</v>
      </c>
    </row>
    <row r="72" spans="1:10">
      <c r="A72" t="s">
        <v>120</v>
      </c>
      <c r="B72">
        <v>1</v>
      </c>
      <c r="C72">
        <v>1</v>
      </c>
      <c r="D72">
        <v>0</v>
      </c>
      <c r="E72">
        <v>0</v>
      </c>
      <c r="F72">
        <v>1</v>
      </c>
      <c r="H72">
        <v>0</v>
      </c>
      <c r="J72" t="s">
        <v>109</v>
      </c>
    </row>
    <row r="73" spans="1:10">
      <c r="A73" t="s">
        <v>121</v>
      </c>
      <c r="B73">
        <v>1</v>
      </c>
      <c r="C73">
        <v>1</v>
      </c>
      <c r="D73">
        <v>0</v>
      </c>
      <c r="E73">
        <v>0</v>
      </c>
      <c r="F73">
        <v>0</v>
      </c>
      <c r="H73">
        <v>0</v>
      </c>
      <c r="J73" t="s">
        <v>109</v>
      </c>
    </row>
    <row r="74" spans="1:10">
      <c r="A74" t="s">
        <v>123</v>
      </c>
      <c r="B74">
        <v>1</v>
      </c>
      <c r="C74">
        <v>0</v>
      </c>
      <c r="D74">
        <v>1</v>
      </c>
      <c r="E74">
        <v>1</v>
      </c>
      <c r="F74">
        <v>1</v>
      </c>
      <c r="G74" s="17" t="s">
        <v>187</v>
      </c>
      <c r="H74">
        <v>2</v>
      </c>
      <c r="I74">
        <v>2</v>
      </c>
      <c r="J74" s="1">
        <f>+I74/H74</f>
        <v>1</v>
      </c>
    </row>
    <row r="75" spans="1:10">
      <c r="A75" t="s">
        <v>124</v>
      </c>
      <c r="B75">
        <v>1</v>
      </c>
      <c r="C75">
        <v>0</v>
      </c>
      <c r="D75">
        <v>1</v>
      </c>
      <c r="E75">
        <v>1</v>
      </c>
      <c r="F75">
        <v>0</v>
      </c>
      <c r="G75" s="15" t="s">
        <v>80</v>
      </c>
      <c r="H75">
        <v>1</v>
      </c>
      <c r="I75">
        <v>0</v>
      </c>
      <c r="J75" s="1">
        <v>0</v>
      </c>
    </row>
    <row r="76" spans="1:10">
      <c r="A76" t="s">
        <v>126</v>
      </c>
      <c r="B76">
        <v>1</v>
      </c>
      <c r="C76">
        <v>0</v>
      </c>
      <c r="D76">
        <v>1</v>
      </c>
      <c r="E76">
        <v>0</v>
      </c>
      <c r="F76">
        <v>1</v>
      </c>
      <c r="G76" s="17" t="s">
        <v>195</v>
      </c>
      <c r="H76">
        <v>2</v>
      </c>
      <c r="I76">
        <v>2</v>
      </c>
      <c r="J76" s="1">
        <f>+I76/H76</f>
        <v>1</v>
      </c>
    </row>
    <row r="77" spans="1:10">
      <c r="A77" t="s">
        <v>127</v>
      </c>
      <c r="B77">
        <v>1</v>
      </c>
      <c r="C77">
        <v>0</v>
      </c>
      <c r="D77">
        <v>1</v>
      </c>
      <c r="E77">
        <v>0</v>
      </c>
      <c r="F77">
        <v>0</v>
      </c>
      <c r="H77">
        <v>0</v>
      </c>
      <c r="J77" t="s">
        <v>109</v>
      </c>
    </row>
    <row r="78" spans="1:10">
      <c r="A78" t="s">
        <v>128</v>
      </c>
      <c r="B78">
        <v>1</v>
      </c>
      <c r="C78">
        <v>0</v>
      </c>
      <c r="D78">
        <v>0</v>
      </c>
      <c r="E78">
        <v>1</v>
      </c>
      <c r="F78">
        <v>1</v>
      </c>
      <c r="H78">
        <v>0</v>
      </c>
      <c r="J78" t="s">
        <v>109</v>
      </c>
    </row>
    <row r="79" spans="1:10">
      <c r="A79" t="s">
        <v>129</v>
      </c>
      <c r="B79">
        <v>1</v>
      </c>
      <c r="C79">
        <v>0</v>
      </c>
      <c r="D79">
        <v>0</v>
      </c>
      <c r="E79">
        <v>1</v>
      </c>
      <c r="F79">
        <v>0</v>
      </c>
      <c r="H79">
        <v>0</v>
      </c>
      <c r="J79" t="s">
        <v>109</v>
      </c>
    </row>
    <row r="80" spans="1:10">
      <c r="A80" t="s">
        <v>130</v>
      </c>
      <c r="B80">
        <v>1</v>
      </c>
      <c r="C80">
        <v>0</v>
      </c>
      <c r="D80">
        <v>0</v>
      </c>
      <c r="E80">
        <v>0</v>
      </c>
      <c r="F80">
        <v>1</v>
      </c>
      <c r="H80">
        <v>0</v>
      </c>
      <c r="J80" t="s">
        <v>109</v>
      </c>
    </row>
    <row r="81" spans="1:10">
      <c r="A81" t="s">
        <v>131</v>
      </c>
      <c r="B81">
        <v>1</v>
      </c>
      <c r="C81">
        <v>0</v>
      </c>
      <c r="D81">
        <v>0</v>
      </c>
      <c r="E81">
        <v>0</v>
      </c>
      <c r="F81">
        <v>0</v>
      </c>
      <c r="H81">
        <v>0</v>
      </c>
      <c r="J81" t="s">
        <v>109</v>
      </c>
    </row>
    <row r="82" spans="1:10">
      <c r="A82" t="s">
        <v>132</v>
      </c>
      <c r="B82">
        <v>0</v>
      </c>
      <c r="C82">
        <v>1</v>
      </c>
      <c r="D82">
        <v>1</v>
      </c>
      <c r="E82">
        <v>1</v>
      </c>
      <c r="F82">
        <v>1</v>
      </c>
      <c r="H82">
        <v>0</v>
      </c>
      <c r="J82" t="s">
        <v>109</v>
      </c>
    </row>
    <row r="83" spans="1:10">
      <c r="A83" t="s">
        <v>133</v>
      </c>
      <c r="B83">
        <v>0</v>
      </c>
      <c r="C83">
        <v>1</v>
      </c>
      <c r="D83">
        <v>1</v>
      </c>
      <c r="E83">
        <v>1</v>
      </c>
      <c r="F83">
        <v>0</v>
      </c>
      <c r="H83">
        <v>0</v>
      </c>
      <c r="J83" t="s">
        <v>109</v>
      </c>
    </row>
    <row r="84" spans="1:10">
      <c r="A84" t="s">
        <v>134</v>
      </c>
      <c r="B84">
        <v>0</v>
      </c>
      <c r="C84">
        <v>1</v>
      </c>
      <c r="D84">
        <v>1</v>
      </c>
      <c r="E84">
        <v>0</v>
      </c>
      <c r="F84">
        <v>1</v>
      </c>
      <c r="H84">
        <v>0</v>
      </c>
      <c r="J84" t="s">
        <v>109</v>
      </c>
    </row>
    <row r="85" spans="1:10">
      <c r="A85" t="s">
        <v>135</v>
      </c>
      <c r="B85">
        <v>0</v>
      </c>
      <c r="C85">
        <v>1</v>
      </c>
      <c r="D85">
        <v>1</v>
      </c>
      <c r="E85">
        <v>0</v>
      </c>
      <c r="F85">
        <v>0</v>
      </c>
      <c r="H85">
        <v>0</v>
      </c>
      <c r="J85" t="s">
        <v>109</v>
      </c>
    </row>
    <row r="86" spans="1:10">
      <c r="A86" t="s">
        <v>136</v>
      </c>
      <c r="B86">
        <v>0</v>
      </c>
      <c r="C86">
        <v>1</v>
      </c>
      <c r="D86">
        <v>0</v>
      </c>
      <c r="E86">
        <v>1</v>
      </c>
      <c r="F86">
        <v>1</v>
      </c>
      <c r="H86">
        <v>0</v>
      </c>
      <c r="J86" t="s">
        <v>109</v>
      </c>
    </row>
    <row r="87" spans="1:10">
      <c r="A87" t="s">
        <v>137</v>
      </c>
      <c r="B87">
        <v>0</v>
      </c>
      <c r="C87">
        <v>1</v>
      </c>
      <c r="D87">
        <v>0</v>
      </c>
      <c r="E87">
        <v>1</v>
      </c>
      <c r="F87">
        <v>0</v>
      </c>
      <c r="H87">
        <v>0</v>
      </c>
      <c r="J87" t="s">
        <v>109</v>
      </c>
    </row>
    <row r="88" spans="1:10">
      <c r="A88" t="s">
        <v>138</v>
      </c>
      <c r="B88">
        <v>0</v>
      </c>
      <c r="C88">
        <v>1</v>
      </c>
      <c r="D88">
        <v>0</v>
      </c>
      <c r="E88">
        <v>0</v>
      </c>
      <c r="F88">
        <v>1</v>
      </c>
      <c r="H88">
        <v>0</v>
      </c>
      <c r="J88" t="s">
        <v>109</v>
      </c>
    </row>
    <row r="89" spans="1:10">
      <c r="A89" t="s">
        <v>139</v>
      </c>
      <c r="B89">
        <v>0</v>
      </c>
      <c r="C89">
        <v>1</v>
      </c>
      <c r="D89">
        <v>0</v>
      </c>
      <c r="E89">
        <v>0</v>
      </c>
      <c r="F89">
        <v>0</v>
      </c>
      <c r="H89">
        <v>0</v>
      </c>
      <c r="J89" t="s">
        <v>109</v>
      </c>
    </row>
    <row r="90" spans="1:10">
      <c r="A90" t="s">
        <v>140</v>
      </c>
      <c r="B90">
        <v>0</v>
      </c>
      <c r="C90">
        <v>0</v>
      </c>
      <c r="D90">
        <v>1</v>
      </c>
      <c r="E90">
        <v>1</v>
      </c>
      <c r="F90">
        <v>1</v>
      </c>
      <c r="H90">
        <v>0</v>
      </c>
      <c r="J90" t="s">
        <v>109</v>
      </c>
    </row>
    <row r="91" spans="1:10">
      <c r="A91" t="s">
        <v>141</v>
      </c>
      <c r="B91">
        <v>0</v>
      </c>
      <c r="C91">
        <v>0</v>
      </c>
      <c r="D91">
        <v>1</v>
      </c>
      <c r="E91">
        <v>1</v>
      </c>
      <c r="F91">
        <v>0</v>
      </c>
      <c r="H91">
        <v>0</v>
      </c>
      <c r="J91" t="s">
        <v>109</v>
      </c>
    </row>
    <row r="92" spans="1:10">
      <c r="A92" t="s">
        <v>142</v>
      </c>
      <c r="B92">
        <v>0</v>
      </c>
      <c r="C92">
        <v>0</v>
      </c>
      <c r="D92">
        <v>1</v>
      </c>
      <c r="E92">
        <v>0</v>
      </c>
      <c r="F92">
        <v>1</v>
      </c>
      <c r="G92" s="15" t="s">
        <v>58</v>
      </c>
      <c r="H92">
        <v>1</v>
      </c>
      <c r="I92">
        <v>0</v>
      </c>
      <c r="J92" s="1">
        <v>0</v>
      </c>
    </row>
    <row r="93" spans="1:10">
      <c r="A93" t="s">
        <v>143</v>
      </c>
      <c r="B93">
        <v>0</v>
      </c>
      <c r="C93">
        <v>0</v>
      </c>
      <c r="D93">
        <v>1</v>
      </c>
      <c r="E93">
        <v>0</v>
      </c>
      <c r="F93">
        <v>0</v>
      </c>
      <c r="G93" s="15" t="s">
        <v>197</v>
      </c>
      <c r="H93">
        <v>2</v>
      </c>
      <c r="I93">
        <v>0</v>
      </c>
      <c r="J93" s="1">
        <v>0</v>
      </c>
    </row>
    <row r="94" spans="1:10">
      <c r="A94" t="s">
        <v>144</v>
      </c>
      <c r="B94">
        <v>0</v>
      </c>
      <c r="C94">
        <v>0</v>
      </c>
      <c r="D94">
        <v>0</v>
      </c>
      <c r="E94">
        <v>1</v>
      </c>
      <c r="F94">
        <v>1</v>
      </c>
      <c r="H94">
        <v>0</v>
      </c>
      <c r="J94" t="s">
        <v>109</v>
      </c>
    </row>
    <row r="95" spans="1:10">
      <c r="A95" t="s">
        <v>145</v>
      </c>
      <c r="B95">
        <v>0</v>
      </c>
      <c r="C95">
        <v>0</v>
      </c>
      <c r="D95">
        <v>0</v>
      </c>
      <c r="E95">
        <v>1</v>
      </c>
      <c r="F95">
        <v>0</v>
      </c>
      <c r="H95">
        <v>0</v>
      </c>
      <c r="J95" t="s">
        <v>109</v>
      </c>
    </row>
    <row r="96" spans="1:10">
      <c r="A96" t="s">
        <v>146</v>
      </c>
      <c r="B96">
        <v>0</v>
      </c>
      <c r="C96">
        <v>0</v>
      </c>
      <c r="D96">
        <v>0</v>
      </c>
      <c r="E96">
        <v>0</v>
      </c>
      <c r="F96">
        <v>1</v>
      </c>
      <c r="G96" s="15" t="s">
        <v>204</v>
      </c>
      <c r="H96">
        <v>2</v>
      </c>
      <c r="I96">
        <v>0</v>
      </c>
      <c r="J96" s="1">
        <v>0</v>
      </c>
    </row>
    <row r="97" spans="1:13">
      <c r="A97" t="s">
        <v>147</v>
      </c>
      <c r="B97">
        <v>0</v>
      </c>
      <c r="C97">
        <v>0</v>
      </c>
      <c r="D97">
        <v>0</v>
      </c>
      <c r="E97">
        <v>0</v>
      </c>
      <c r="F97">
        <v>0</v>
      </c>
      <c r="G97" s="15" t="s">
        <v>205</v>
      </c>
      <c r="H97">
        <v>3</v>
      </c>
      <c r="I97">
        <v>0</v>
      </c>
      <c r="J97" s="1">
        <v>0</v>
      </c>
    </row>
    <row r="98" spans="1:13">
      <c r="A98" t="s">
        <v>206</v>
      </c>
      <c r="H98">
        <f>SUM(H66:H97)</f>
        <v>18</v>
      </c>
    </row>
    <row r="100" spans="1:13">
      <c r="B100" t="s">
        <v>48</v>
      </c>
      <c r="C100" t="s">
        <v>51</v>
      </c>
      <c r="D100" t="s">
        <v>54</v>
      </c>
      <c r="E100" t="s">
        <v>67</v>
      </c>
      <c r="F100" t="s">
        <v>50</v>
      </c>
      <c r="K100" t="s">
        <v>105</v>
      </c>
      <c r="L100" t="s">
        <v>107</v>
      </c>
      <c r="M100" t="s">
        <v>108</v>
      </c>
    </row>
    <row r="101" spans="1:13">
      <c r="A101" t="s">
        <v>113</v>
      </c>
      <c r="B101" s="14">
        <v>1</v>
      </c>
      <c r="C101" s="5">
        <v>1</v>
      </c>
      <c r="D101" s="14">
        <v>1</v>
      </c>
      <c r="E101" s="5">
        <v>1</v>
      </c>
      <c r="F101" s="14">
        <v>1</v>
      </c>
      <c r="G101" t="s">
        <v>82</v>
      </c>
      <c r="H101" t="s">
        <v>57</v>
      </c>
      <c r="I101" t="s">
        <v>66</v>
      </c>
      <c r="J101" t="s">
        <v>150</v>
      </c>
      <c r="K101">
        <v>4</v>
      </c>
      <c r="L101">
        <v>4</v>
      </c>
      <c r="M101">
        <v>1</v>
      </c>
    </row>
    <row r="102" spans="1:13">
      <c r="A102" t="s">
        <v>122</v>
      </c>
      <c r="B102" s="14">
        <v>1</v>
      </c>
      <c r="C102" s="5">
        <v>0</v>
      </c>
      <c r="D102" s="14">
        <v>1</v>
      </c>
      <c r="E102" s="5">
        <v>1</v>
      </c>
      <c r="F102" s="14">
        <v>1</v>
      </c>
      <c r="G102" t="s">
        <v>60</v>
      </c>
      <c r="H102" t="s">
        <v>102</v>
      </c>
      <c r="K102">
        <v>2</v>
      </c>
      <c r="L102">
        <v>2</v>
      </c>
      <c r="M102">
        <v>1</v>
      </c>
    </row>
    <row r="103" spans="1:13">
      <c r="A103" t="s">
        <v>125</v>
      </c>
      <c r="B103" s="14">
        <v>1</v>
      </c>
      <c r="C103" s="5">
        <v>0</v>
      </c>
      <c r="D103" s="14">
        <v>1</v>
      </c>
      <c r="E103" s="5">
        <v>0</v>
      </c>
      <c r="F103" s="14">
        <v>1</v>
      </c>
      <c r="G103" t="s">
        <v>59</v>
      </c>
      <c r="H103" t="s">
        <v>64</v>
      </c>
      <c r="K103">
        <v>2</v>
      </c>
      <c r="L103">
        <v>2</v>
      </c>
      <c r="M103">
        <v>1</v>
      </c>
    </row>
    <row r="105" spans="1:13">
      <c r="A105" t="s">
        <v>148</v>
      </c>
    </row>
  </sheetData>
  <sortState xmlns:xlrd2="http://schemas.microsoft.com/office/spreadsheetml/2017/richdata2" ref="A46:H63">
    <sortCondition descending="1" ref="C46:C63"/>
  </sortState>
  <mergeCells count="2">
    <mergeCell ref="C1:G1"/>
    <mergeCell ref="C24:G24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BFAA4-330B-41E8-8456-914E992DE355}">
  <dimension ref="A2:I34"/>
  <sheetViews>
    <sheetView topLeftCell="A19" workbookViewId="0">
      <selection activeCell="L35" sqref="L35"/>
    </sheetView>
  </sheetViews>
  <sheetFormatPr defaultRowHeight="18.75"/>
  <cols>
    <col min="1" max="1" width="11" customWidth="1"/>
  </cols>
  <sheetData>
    <row r="2" spans="1:9">
      <c r="A2" t="s">
        <v>193</v>
      </c>
      <c r="B2" t="s">
        <v>48</v>
      </c>
      <c r="C2" t="s">
        <v>51</v>
      </c>
      <c r="D2" t="s">
        <v>54</v>
      </c>
      <c r="E2" t="s">
        <v>67</v>
      </c>
      <c r="F2" t="s">
        <v>50</v>
      </c>
      <c r="G2" t="s">
        <v>210</v>
      </c>
      <c r="H2" t="s">
        <v>191</v>
      </c>
    </row>
    <row r="3" spans="1:9">
      <c r="A3" t="s">
        <v>177</v>
      </c>
      <c r="B3">
        <v>0</v>
      </c>
      <c r="C3">
        <v>0</v>
      </c>
      <c r="D3">
        <v>1</v>
      </c>
      <c r="E3" s="5">
        <v>0</v>
      </c>
      <c r="F3">
        <v>0</v>
      </c>
      <c r="G3" s="16">
        <v>0</v>
      </c>
      <c r="H3" s="16" t="s">
        <v>197</v>
      </c>
      <c r="I3" s="19"/>
    </row>
    <row r="4" spans="1:9">
      <c r="A4" t="s">
        <v>181</v>
      </c>
      <c r="B4">
        <v>0</v>
      </c>
      <c r="C4">
        <v>0</v>
      </c>
      <c r="D4">
        <v>0</v>
      </c>
      <c r="E4" s="5">
        <v>0</v>
      </c>
      <c r="F4">
        <v>0</v>
      </c>
      <c r="G4" s="16">
        <v>0</v>
      </c>
      <c r="H4" s="16" t="s">
        <v>203</v>
      </c>
      <c r="I4" s="19"/>
    </row>
    <row r="5" spans="1:9">
      <c r="A5" t="s">
        <v>176</v>
      </c>
      <c r="B5">
        <v>0</v>
      </c>
      <c r="C5">
        <v>0</v>
      </c>
      <c r="D5">
        <v>1</v>
      </c>
      <c r="E5" s="5">
        <v>0</v>
      </c>
      <c r="F5">
        <v>1</v>
      </c>
      <c r="G5" s="16">
        <v>0</v>
      </c>
      <c r="H5" s="16" t="s">
        <v>58</v>
      </c>
    </row>
    <row r="6" spans="1:9">
      <c r="A6" t="s">
        <v>180</v>
      </c>
      <c r="B6">
        <v>0</v>
      </c>
      <c r="C6">
        <v>0</v>
      </c>
      <c r="D6">
        <v>0</v>
      </c>
      <c r="E6" s="5">
        <v>0</v>
      </c>
      <c r="F6">
        <v>1</v>
      </c>
      <c r="G6" s="16">
        <v>0</v>
      </c>
      <c r="H6" s="16" t="s">
        <v>202</v>
      </c>
      <c r="I6" s="15"/>
    </row>
    <row r="7" spans="1:9">
      <c r="A7" t="s">
        <v>161</v>
      </c>
      <c r="B7">
        <v>1</v>
      </c>
      <c r="C7">
        <v>0</v>
      </c>
      <c r="D7">
        <v>1</v>
      </c>
      <c r="E7" s="5">
        <v>0</v>
      </c>
      <c r="F7">
        <v>0</v>
      </c>
      <c r="H7" s="19" t="s">
        <v>196</v>
      </c>
      <c r="I7" s="19"/>
    </row>
    <row r="8" spans="1:9">
      <c r="A8" t="s">
        <v>165</v>
      </c>
      <c r="B8">
        <v>1</v>
      </c>
      <c r="C8">
        <v>0</v>
      </c>
      <c r="D8">
        <v>0</v>
      </c>
      <c r="E8" s="5">
        <v>0</v>
      </c>
      <c r="F8">
        <v>0</v>
      </c>
      <c r="H8" s="19" t="s">
        <v>196</v>
      </c>
      <c r="I8" s="19"/>
    </row>
    <row r="9" spans="1:9">
      <c r="A9" t="s">
        <v>125</v>
      </c>
      <c r="B9">
        <v>1</v>
      </c>
      <c r="C9">
        <v>0</v>
      </c>
      <c r="D9">
        <v>1</v>
      </c>
      <c r="E9" s="5">
        <v>0</v>
      </c>
      <c r="F9">
        <v>1</v>
      </c>
      <c r="G9">
        <v>1</v>
      </c>
      <c r="H9" s="17" t="s">
        <v>201</v>
      </c>
    </row>
    <row r="10" spans="1:9">
      <c r="A10" t="s">
        <v>164</v>
      </c>
      <c r="B10">
        <v>1</v>
      </c>
      <c r="C10">
        <v>0</v>
      </c>
      <c r="D10">
        <v>0</v>
      </c>
      <c r="E10" s="5">
        <v>0</v>
      </c>
      <c r="F10">
        <v>1</v>
      </c>
      <c r="H10" s="19" t="s">
        <v>196</v>
      </c>
    </row>
    <row r="11" spans="1:9">
      <c r="A11" t="s">
        <v>169</v>
      </c>
      <c r="B11">
        <v>0</v>
      </c>
      <c r="C11">
        <v>1</v>
      </c>
      <c r="D11">
        <v>1</v>
      </c>
      <c r="E11" s="5">
        <v>0</v>
      </c>
      <c r="F11">
        <v>0</v>
      </c>
      <c r="H11" s="19" t="s">
        <v>196</v>
      </c>
    </row>
    <row r="12" spans="1:9">
      <c r="A12" t="s">
        <v>173</v>
      </c>
      <c r="B12">
        <v>0</v>
      </c>
      <c r="C12">
        <v>1</v>
      </c>
      <c r="D12">
        <v>0</v>
      </c>
      <c r="E12" s="5">
        <v>0</v>
      </c>
      <c r="F12">
        <v>0</v>
      </c>
      <c r="H12" s="19" t="s">
        <v>196</v>
      </c>
      <c r="I12" s="19"/>
    </row>
    <row r="13" spans="1:9">
      <c r="A13" t="s">
        <v>168</v>
      </c>
      <c r="B13">
        <v>0</v>
      </c>
      <c r="C13">
        <v>1</v>
      </c>
      <c r="D13">
        <v>1</v>
      </c>
      <c r="E13" s="5">
        <v>0</v>
      </c>
      <c r="F13">
        <v>1</v>
      </c>
      <c r="H13" s="19" t="s">
        <v>196</v>
      </c>
      <c r="I13" s="19"/>
    </row>
    <row r="14" spans="1:9">
      <c r="A14" t="s">
        <v>172</v>
      </c>
      <c r="B14">
        <v>0</v>
      </c>
      <c r="C14">
        <v>1</v>
      </c>
      <c r="D14">
        <v>0</v>
      </c>
      <c r="E14" s="5">
        <v>0</v>
      </c>
      <c r="F14">
        <v>1</v>
      </c>
      <c r="H14" s="19" t="s">
        <v>196</v>
      </c>
      <c r="I14" s="19"/>
    </row>
    <row r="15" spans="1:9">
      <c r="A15" t="s">
        <v>155</v>
      </c>
      <c r="B15">
        <v>1</v>
      </c>
      <c r="C15">
        <v>1</v>
      </c>
      <c r="D15">
        <v>1</v>
      </c>
      <c r="E15" s="5">
        <v>0</v>
      </c>
      <c r="F15">
        <v>0</v>
      </c>
      <c r="H15" s="19" t="s">
        <v>196</v>
      </c>
    </row>
    <row r="16" spans="1:9">
      <c r="A16" t="s">
        <v>159</v>
      </c>
      <c r="B16">
        <v>1</v>
      </c>
      <c r="C16">
        <v>1</v>
      </c>
      <c r="D16">
        <v>0</v>
      </c>
      <c r="E16" s="5">
        <v>0</v>
      </c>
      <c r="F16">
        <v>0</v>
      </c>
      <c r="H16" s="19" t="s">
        <v>196</v>
      </c>
      <c r="I16" s="19"/>
    </row>
    <row r="17" spans="1:9">
      <c r="A17" t="s">
        <v>154</v>
      </c>
      <c r="B17">
        <v>1</v>
      </c>
      <c r="C17">
        <v>1</v>
      </c>
      <c r="D17">
        <v>1</v>
      </c>
      <c r="E17" s="5">
        <v>0</v>
      </c>
      <c r="F17">
        <v>1</v>
      </c>
      <c r="H17" s="19" t="s">
        <v>196</v>
      </c>
    </row>
    <row r="18" spans="1:9">
      <c r="A18" t="s">
        <v>158</v>
      </c>
      <c r="B18">
        <v>1</v>
      </c>
      <c r="C18">
        <v>1</v>
      </c>
      <c r="D18">
        <v>0</v>
      </c>
      <c r="E18" s="5">
        <v>0</v>
      </c>
      <c r="F18">
        <v>1</v>
      </c>
      <c r="H18" s="19" t="s">
        <v>196</v>
      </c>
      <c r="I18" s="19"/>
    </row>
    <row r="19" spans="1:9">
      <c r="A19" t="s">
        <v>175</v>
      </c>
      <c r="B19">
        <v>0</v>
      </c>
      <c r="C19">
        <v>0</v>
      </c>
      <c r="D19">
        <v>1</v>
      </c>
      <c r="E19">
        <v>1</v>
      </c>
      <c r="F19">
        <v>0</v>
      </c>
      <c r="H19" s="19" t="s">
        <v>196</v>
      </c>
      <c r="I19" s="19"/>
    </row>
    <row r="20" spans="1:9">
      <c r="A20" t="s">
        <v>179</v>
      </c>
      <c r="B20">
        <v>0</v>
      </c>
      <c r="C20">
        <v>0</v>
      </c>
      <c r="D20">
        <v>0</v>
      </c>
      <c r="E20">
        <v>1</v>
      </c>
      <c r="F20">
        <v>0</v>
      </c>
      <c r="H20" s="19" t="s">
        <v>196</v>
      </c>
      <c r="I20" s="19"/>
    </row>
    <row r="21" spans="1:9">
      <c r="A21" t="s">
        <v>174</v>
      </c>
      <c r="B21">
        <v>0</v>
      </c>
      <c r="C21">
        <v>0</v>
      </c>
      <c r="D21">
        <v>1</v>
      </c>
      <c r="E21">
        <v>1</v>
      </c>
      <c r="F21">
        <v>1</v>
      </c>
      <c r="H21" s="19" t="s">
        <v>196</v>
      </c>
      <c r="I21" s="19"/>
    </row>
    <row r="22" spans="1:9">
      <c r="A22" t="s">
        <v>178</v>
      </c>
      <c r="B22">
        <v>0</v>
      </c>
      <c r="C22">
        <v>0</v>
      </c>
      <c r="D22">
        <v>0</v>
      </c>
      <c r="E22">
        <v>1</v>
      </c>
      <c r="F22">
        <v>1</v>
      </c>
      <c r="H22" s="19" t="s">
        <v>196</v>
      </c>
      <c r="I22" s="19"/>
    </row>
    <row r="23" spans="1:9">
      <c r="A23" t="s">
        <v>160</v>
      </c>
      <c r="B23">
        <v>1</v>
      </c>
      <c r="C23">
        <v>0</v>
      </c>
      <c r="D23">
        <v>1</v>
      </c>
      <c r="E23">
        <v>1</v>
      </c>
      <c r="F23">
        <v>0</v>
      </c>
      <c r="G23" s="16">
        <v>0</v>
      </c>
      <c r="H23" s="16" t="s">
        <v>80</v>
      </c>
      <c r="I23" s="19"/>
    </row>
    <row r="24" spans="1:9">
      <c r="A24" t="s">
        <v>163</v>
      </c>
      <c r="B24">
        <v>1</v>
      </c>
      <c r="C24">
        <v>0</v>
      </c>
      <c r="D24">
        <v>0</v>
      </c>
      <c r="E24">
        <v>1</v>
      </c>
      <c r="F24">
        <v>0</v>
      </c>
      <c r="H24" s="19" t="s">
        <v>196</v>
      </c>
      <c r="I24" s="19"/>
    </row>
    <row r="25" spans="1:9">
      <c r="A25" t="s">
        <v>122</v>
      </c>
      <c r="B25">
        <v>1</v>
      </c>
      <c r="C25">
        <v>0</v>
      </c>
      <c r="D25">
        <v>1</v>
      </c>
      <c r="E25">
        <v>1</v>
      </c>
      <c r="F25">
        <v>1</v>
      </c>
      <c r="G25">
        <v>1</v>
      </c>
      <c r="H25" s="18" t="s">
        <v>200</v>
      </c>
      <c r="I25" s="19"/>
    </row>
    <row r="26" spans="1:9">
      <c r="A26" t="s">
        <v>162</v>
      </c>
      <c r="B26">
        <v>1</v>
      </c>
      <c r="C26">
        <v>0</v>
      </c>
      <c r="D26">
        <v>0</v>
      </c>
      <c r="E26">
        <v>1</v>
      </c>
      <c r="F26">
        <v>1</v>
      </c>
      <c r="H26" s="19" t="s">
        <v>196</v>
      </c>
      <c r="I26" s="19"/>
    </row>
    <row r="27" spans="1:9">
      <c r="A27" t="s">
        <v>167</v>
      </c>
      <c r="B27">
        <v>0</v>
      </c>
      <c r="C27">
        <v>1</v>
      </c>
      <c r="D27">
        <v>1</v>
      </c>
      <c r="E27">
        <v>1</v>
      </c>
      <c r="F27">
        <v>0</v>
      </c>
      <c r="H27" s="19" t="s">
        <v>196</v>
      </c>
    </row>
    <row r="28" spans="1:9">
      <c r="A28" t="s">
        <v>171</v>
      </c>
      <c r="B28">
        <v>0</v>
      </c>
      <c r="C28">
        <v>1</v>
      </c>
      <c r="D28">
        <v>0</v>
      </c>
      <c r="E28">
        <v>1</v>
      </c>
      <c r="F28">
        <v>0</v>
      </c>
      <c r="H28" s="19" t="s">
        <v>196</v>
      </c>
      <c r="I28" s="19"/>
    </row>
    <row r="29" spans="1:9">
      <c r="A29" t="s">
        <v>166</v>
      </c>
      <c r="B29">
        <v>0</v>
      </c>
      <c r="C29">
        <v>1</v>
      </c>
      <c r="D29">
        <v>1</v>
      </c>
      <c r="E29">
        <v>1</v>
      </c>
      <c r="F29">
        <v>1</v>
      </c>
      <c r="H29" s="19" t="s">
        <v>196</v>
      </c>
      <c r="I29" s="19"/>
    </row>
    <row r="30" spans="1:9">
      <c r="A30" t="s">
        <v>170</v>
      </c>
      <c r="B30">
        <v>0</v>
      </c>
      <c r="C30">
        <v>1</v>
      </c>
      <c r="D30">
        <v>0</v>
      </c>
      <c r="E30">
        <v>1</v>
      </c>
      <c r="F30">
        <v>1</v>
      </c>
      <c r="H30" s="19" t="s">
        <v>196</v>
      </c>
      <c r="I30" s="19"/>
    </row>
    <row r="31" spans="1:9">
      <c r="A31" t="s">
        <v>152</v>
      </c>
      <c r="B31">
        <v>1</v>
      </c>
      <c r="C31">
        <v>1</v>
      </c>
      <c r="D31">
        <v>1</v>
      </c>
      <c r="E31">
        <v>1</v>
      </c>
      <c r="F31">
        <v>0</v>
      </c>
      <c r="G31" s="15">
        <v>0</v>
      </c>
      <c r="H31" s="15" t="s">
        <v>153</v>
      </c>
    </row>
    <row r="32" spans="1:9">
      <c r="A32" t="s">
        <v>157</v>
      </c>
      <c r="B32">
        <v>1</v>
      </c>
      <c r="C32">
        <v>1</v>
      </c>
      <c r="D32">
        <v>0</v>
      </c>
      <c r="E32">
        <v>1</v>
      </c>
      <c r="F32">
        <v>0</v>
      </c>
      <c r="H32" s="19" t="s">
        <v>196</v>
      </c>
      <c r="I32" s="19"/>
    </row>
    <row r="33" spans="1:9">
      <c r="A33" t="s">
        <v>113</v>
      </c>
      <c r="B33">
        <v>1</v>
      </c>
      <c r="C33">
        <v>1</v>
      </c>
      <c r="D33">
        <v>1</v>
      </c>
      <c r="E33">
        <v>1</v>
      </c>
      <c r="F33">
        <v>1</v>
      </c>
      <c r="G33">
        <v>1</v>
      </c>
      <c r="H33" s="17" t="s">
        <v>183</v>
      </c>
      <c r="I33" s="19"/>
    </row>
    <row r="34" spans="1:9">
      <c r="A34" t="s">
        <v>156</v>
      </c>
      <c r="B34">
        <v>1</v>
      </c>
      <c r="C34">
        <v>1</v>
      </c>
      <c r="D34">
        <v>0</v>
      </c>
      <c r="E34">
        <v>1</v>
      </c>
      <c r="F34">
        <v>1</v>
      </c>
      <c r="H34" s="19" t="s">
        <v>196</v>
      </c>
      <c r="I34" s="19"/>
    </row>
  </sheetData>
  <sortState xmlns:xlrd2="http://schemas.microsoft.com/office/spreadsheetml/2017/richdata2" ref="A3:I34">
    <sortCondition ref="E3:E34"/>
  </sortState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8F69E-A343-43DA-9D2A-E270DCABF832}">
  <dimension ref="B1:T89"/>
  <sheetViews>
    <sheetView topLeftCell="A16" workbookViewId="0">
      <selection activeCell="E33" sqref="E33"/>
    </sheetView>
  </sheetViews>
  <sheetFormatPr defaultRowHeight="18.75"/>
  <cols>
    <col min="2" max="2" width="10.5" customWidth="1"/>
    <col min="3" max="5" width="3.375" customWidth="1"/>
    <col min="6" max="6" width="2.875" customWidth="1"/>
    <col min="7" max="7" width="3" customWidth="1"/>
    <col min="8" max="8" width="2.5" customWidth="1"/>
    <col min="9" max="9" width="17.75" customWidth="1"/>
    <col min="10" max="10" width="2.125" customWidth="1"/>
  </cols>
  <sheetData>
    <row r="1" spans="2:10">
      <c r="C1" s="121" t="s">
        <v>207</v>
      </c>
      <c r="D1" s="121"/>
      <c r="E1" s="121"/>
      <c r="F1" s="121"/>
      <c r="G1" s="121"/>
      <c r="H1" s="121" t="s">
        <v>208</v>
      </c>
      <c r="I1" s="121"/>
      <c r="J1" s="121"/>
    </row>
    <row r="2" spans="2:10">
      <c r="B2" t="s">
        <v>190</v>
      </c>
      <c r="C2" s="5" t="s">
        <v>48</v>
      </c>
      <c r="D2" t="s">
        <v>51</v>
      </c>
      <c r="E2" t="s">
        <v>54</v>
      </c>
      <c r="F2" t="s">
        <v>67</v>
      </c>
      <c r="G2" s="5" t="s">
        <v>50</v>
      </c>
      <c r="H2" t="s">
        <v>210</v>
      </c>
    </row>
    <row r="3" spans="2:10">
      <c r="B3" t="s">
        <v>113</v>
      </c>
      <c r="C3" s="5">
        <v>1</v>
      </c>
      <c r="D3">
        <v>1</v>
      </c>
      <c r="E3">
        <v>1</v>
      </c>
      <c r="F3">
        <v>1</v>
      </c>
      <c r="G3" s="5">
        <v>1</v>
      </c>
      <c r="H3">
        <v>1</v>
      </c>
      <c r="I3" t="s">
        <v>183</v>
      </c>
      <c r="J3">
        <v>4</v>
      </c>
    </row>
    <row r="4" spans="2:10">
      <c r="B4" t="s">
        <v>154</v>
      </c>
      <c r="C4" s="5">
        <v>1</v>
      </c>
      <c r="D4">
        <v>1</v>
      </c>
      <c r="E4">
        <v>1</v>
      </c>
      <c r="F4">
        <v>0</v>
      </c>
      <c r="G4" s="5">
        <v>1</v>
      </c>
      <c r="I4" s="17" t="s">
        <v>186</v>
      </c>
    </row>
    <row r="5" spans="2:10">
      <c r="B5" t="s">
        <v>156</v>
      </c>
      <c r="C5" s="5">
        <v>1</v>
      </c>
      <c r="D5">
        <v>1</v>
      </c>
      <c r="E5">
        <v>0</v>
      </c>
      <c r="F5">
        <v>1</v>
      </c>
      <c r="G5" s="5">
        <v>1</v>
      </c>
      <c r="I5" s="17" t="s">
        <v>196</v>
      </c>
    </row>
    <row r="6" spans="2:10">
      <c r="B6" t="s">
        <v>158</v>
      </c>
      <c r="C6" s="5">
        <v>1</v>
      </c>
      <c r="D6">
        <v>1</v>
      </c>
      <c r="E6">
        <v>0</v>
      </c>
      <c r="F6">
        <v>0</v>
      </c>
      <c r="G6" s="5">
        <v>1</v>
      </c>
      <c r="I6" s="17" t="s">
        <v>196</v>
      </c>
    </row>
    <row r="7" spans="2:10">
      <c r="B7" t="s">
        <v>122</v>
      </c>
      <c r="C7" s="5">
        <v>1</v>
      </c>
      <c r="D7">
        <v>0</v>
      </c>
      <c r="E7">
        <v>1</v>
      </c>
      <c r="F7">
        <v>1</v>
      </c>
      <c r="G7" s="5">
        <v>1</v>
      </c>
      <c r="H7">
        <v>1</v>
      </c>
      <c r="I7" t="s">
        <v>184</v>
      </c>
      <c r="J7">
        <v>2</v>
      </c>
    </row>
    <row r="8" spans="2:10">
      <c r="B8" t="s">
        <v>125</v>
      </c>
      <c r="C8" s="5">
        <v>1</v>
      </c>
      <c r="D8">
        <v>0</v>
      </c>
      <c r="E8">
        <v>1</v>
      </c>
      <c r="F8">
        <v>0</v>
      </c>
      <c r="G8" s="5">
        <v>1</v>
      </c>
      <c r="H8">
        <v>1</v>
      </c>
      <c r="I8" t="s">
        <v>185</v>
      </c>
      <c r="J8">
        <v>2</v>
      </c>
    </row>
    <row r="9" spans="2:10">
      <c r="B9" t="s">
        <v>162</v>
      </c>
      <c r="C9" s="5">
        <v>1</v>
      </c>
      <c r="D9">
        <v>0</v>
      </c>
      <c r="E9">
        <v>0</v>
      </c>
      <c r="F9">
        <v>1</v>
      </c>
      <c r="G9" s="5">
        <v>1</v>
      </c>
      <c r="I9" s="17" t="s">
        <v>186</v>
      </c>
    </row>
    <row r="10" spans="2:10" ht="16.5" customHeight="1">
      <c r="B10" t="s">
        <v>164</v>
      </c>
      <c r="C10" s="5">
        <v>1</v>
      </c>
      <c r="D10">
        <v>0</v>
      </c>
      <c r="E10">
        <v>0</v>
      </c>
      <c r="F10">
        <v>0</v>
      </c>
      <c r="G10" s="5">
        <v>1</v>
      </c>
      <c r="I10" s="17" t="s">
        <v>186</v>
      </c>
    </row>
    <row r="11" spans="2:10">
      <c r="C11" s="5"/>
      <c r="G11" s="5"/>
      <c r="I11" s="17"/>
    </row>
    <row r="12" spans="2:10">
      <c r="C12" s="121" t="s">
        <v>207</v>
      </c>
      <c r="D12" s="121"/>
      <c r="E12" s="121"/>
      <c r="F12" s="121"/>
      <c r="G12" s="121"/>
      <c r="H12" s="121" t="s">
        <v>208</v>
      </c>
      <c r="I12" s="121"/>
      <c r="J12" s="121"/>
    </row>
    <row r="13" spans="2:10">
      <c r="C13" s="5" t="s">
        <v>48</v>
      </c>
      <c r="D13" t="s">
        <v>51</v>
      </c>
      <c r="E13" s="5" t="s">
        <v>54</v>
      </c>
      <c r="F13" t="s">
        <v>67</v>
      </c>
      <c r="G13" t="s">
        <v>50</v>
      </c>
      <c r="H13" t="s">
        <v>210</v>
      </c>
    </row>
    <row r="14" spans="2:10">
      <c r="B14" t="s">
        <v>113</v>
      </c>
      <c r="C14" s="5">
        <v>1</v>
      </c>
      <c r="D14">
        <v>1</v>
      </c>
      <c r="E14" s="5">
        <v>1</v>
      </c>
      <c r="F14">
        <v>1</v>
      </c>
      <c r="G14">
        <v>1</v>
      </c>
      <c r="H14">
        <v>1</v>
      </c>
      <c r="I14" t="s">
        <v>183</v>
      </c>
    </row>
    <row r="15" spans="2:10">
      <c r="B15" t="s">
        <v>154</v>
      </c>
      <c r="C15" s="5">
        <v>1</v>
      </c>
      <c r="D15">
        <v>1</v>
      </c>
      <c r="E15" s="5">
        <v>1</v>
      </c>
      <c r="F15">
        <v>0</v>
      </c>
      <c r="G15">
        <v>1</v>
      </c>
      <c r="I15" s="17" t="s">
        <v>186</v>
      </c>
      <c r="J15">
        <v>4</v>
      </c>
    </row>
    <row r="16" spans="2:10">
      <c r="B16" t="s">
        <v>122</v>
      </c>
      <c r="C16" s="5">
        <v>1</v>
      </c>
      <c r="D16">
        <v>0</v>
      </c>
      <c r="E16" s="5">
        <v>1</v>
      </c>
      <c r="F16">
        <v>1</v>
      </c>
      <c r="G16">
        <v>1</v>
      </c>
      <c r="H16">
        <v>1</v>
      </c>
      <c r="I16" t="s">
        <v>188</v>
      </c>
      <c r="J16">
        <v>2</v>
      </c>
    </row>
    <row r="17" spans="2:20">
      <c r="B17" t="s">
        <v>125</v>
      </c>
      <c r="C17" s="5">
        <v>1</v>
      </c>
      <c r="D17">
        <v>0</v>
      </c>
      <c r="E17" s="5">
        <v>1</v>
      </c>
      <c r="F17">
        <v>0</v>
      </c>
      <c r="G17">
        <v>1</v>
      </c>
      <c r="H17">
        <v>1</v>
      </c>
      <c r="I17" t="s">
        <v>189</v>
      </c>
      <c r="J17">
        <v>2</v>
      </c>
    </row>
    <row r="18" spans="2:20">
      <c r="B18" t="s">
        <v>152</v>
      </c>
      <c r="C18" s="5">
        <v>1</v>
      </c>
      <c r="D18">
        <v>1</v>
      </c>
      <c r="E18" s="5">
        <v>1</v>
      </c>
      <c r="F18">
        <v>1</v>
      </c>
      <c r="G18">
        <v>0</v>
      </c>
      <c r="H18" s="16">
        <v>0</v>
      </c>
      <c r="I18" s="16" t="s">
        <v>153</v>
      </c>
      <c r="J18" s="16">
        <v>1</v>
      </c>
    </row>
    <row r="19" spans="2:20">
      <c r="B19" t="s">
        <v>155</v>
      </c>
      <c r="C19" s="5">
        <v>1</v>
      </c>
      <c r="D19">
        <v>1</v>
      </c>
      <c r="E19" s="5">
        <v>1</v>
      </c>
      <c r="F19">
        <v>0</v>
      </c>
      <c r="G19">
        <v>0</v>
      </c>
      <c r="I19" s="18" t="s">
        <v>186</v>
      </c>
    </row>
    <row r="20" spans="2:20">
      <c r="B20" t="s">
        <v>160</v>
      </c>
      <c r="C20" s="5">
        <v>1</v>
      </c>
      <c r="D20">
        <v>0</v>
      </c>
      <c r="E20" s="5">
        <v>1</v>
      </c>
      <c r="F20">
        <v>1</v>
      </c>
      <c r="G20">
        <v>0</v>
      </c>
      <c r="H20" s="16">
        <v>0</v>
      </c>
      <c r="I20" s="16" t="s">
        <v>80</v>
      </c>
      <c r="J20" s="16">
        <v>1</v>
      </c>
    </row>
    <row r="21" spans="2:20">
      <c r="B21" t="s">
        <v>161</v>
      </c>
      <c r="C21" s="5">
        <v>1</v>
      </c>
      <c r="D21">
        <v>0</v>
      </c>
      <c r="E21" s="5">
        <v>1</v>
      </c>
      <c r="F21">
        <v>0</v>
      </c>
      <c r="G21">
        <v>0</v>
      </c>
      <c r="I21" s="17" t="s">
        <v>186</v>
      </c>
    </row>
    <row r="22" spans="2:20">
      <c r="C22" s="5"/>
      <c r="E22" s="5"/>
      <c r="I22" s="17"/>
    </row>
    <row r="23" spans="2:20">
      <c r="C23" s="121" t="s">
        <v>221</v>
      </c>
      <c r="D23" s="121"/>
      <c r="E23" s="121"/>
      <c r="F23" s="121"/>
      <c r="G23" s="121"/>
      <c r="H23" s="121" t="s">
        <v>222</v>
      </c>
      <c r="I23" s="121"/>
      <c r="J23" s="121"/>
    </row>
    <row r="24" spans="2:20">
      <c r="C24" t="s">
        <v>48</v>
      </c>
      <c r="D24" t="s">
        <v>51</v>
      </c>
      <c r="E24" s="5" t="s">
        <v>54</v>
      </c>
      <c r="F24" t="s">
        <v>67</v>
      </c>
      <c r="G24" s="5" t="s">
        <v>50</v>
      </c>
      <c r="H24" t="s">
        <v>210</v>
      </c>
    </row>
    <row r="25" spans="2:20">
      <c r="B25" t="s">
        <v>113</v>
      </c>
      <c r="C25">
        <v>1</v>
      </c>
      <c r="D25">
        <v>1</v>
      </c>
      <c r="E25" s="5">
        <v>1</v>
      </c>
      <c r="F25">
        <v>1</v>
      </c>
      <c r="G25" s="5">
        <v>1</v>
      </c>
      <c r="H25">
        <v>1</v>
      </c>
      <c r="I25" t="s">
        <v>182</v>
      </c>
      <c r="J25">
        <v>4</v>
      </c>
      <c r="K25" t="s">
        <v>71</v>
      </c>
      <c r="L25" t="s">
        <v>71</v>
      </c>
    </row>
    <row r="26" spans="2:20">
      <c r="B26" t="s">
        <v>154</v>
      </c>
      <c r="C26">
        <v>1</v>
      </c>
      <c r="D26">
        <v>1</v>
      </c>
      <c r="E26" s="5">
        <v>1</v>
      </c>
      <c r="F26">
        <v>0</v>
      </c>
      <c r="G26" s="5">
        <v>1</v>
      </c>
      <c r="I26" s="17" t="s">
        <v>186</v>
      </c>
    </row>
    <row r="27" spans="2:20">
      <c r="B27" t="s">
        <v>122</v>
      </c>
      <c r="C27">
        <v>1</v>
      </c>
      <c r="D27">
        <v>0</v>
      </c>
      <c r="E27" s="5">
        <v>1</v>
      </c>
      <c r="F27">
        <v>1</v>
      </c>
      <c r="G27" s="5">
        <v>1</v>
      </c>
      <c r="H27">
        <v>1</v>
      </c>
      <c r="I27" t="s">
        <v>187</v>
      </c>
      <c r="J27">
        <v>2</v>
      </c>
    </row>
    <row r="28" spans="2:20">
      <c r="B28" t="s">
        <v>125</v>
      </c>
      <c r="C28">
        <v>1</v>
      </c>
      <c r="D28">
        <v>0</v>
      </c>
      <c r="E28" s="5">
        <v>1</v>
      </c>
      <c r="F28">
        <v>0</v>
      </c>
      <c r="G28" s="5">
        <v>1</v>
      </c>
      <c r="H28">
        <v>1</v>
      </c>
      <c r="I28" t="s">
        <v>189</v>
      </c>
      <c r="J28">
        <v>2</v>
      </c>
    </row>
    <row r="29" spans="2:20">
      <c r="B29" t="s">
        <v>166</v>
      </c>
      <c r="C29">
        <v>0</v>
      </c>
      <c r="D29">
        <v>1</v>
      </c>
      <c r="E29" s="5">
        <v>1</v>
      </c>
      <c r="F29">
        <v>1</v>
      </c>
      <c r="G29" s="5">
        <v>1</v>
      </c>
      <c r="I29" s="17" t="s">
        <v>186</v>
      </c>
      <c r="K29">
        <v>8</v>
      </c>
      <c r="L29">
        <v>9</v>
      </c>
      <c r="M29">
        <f>+K29/L29</f>
        <v>0.88888888888888884</v>
      </c>
      <c r="T29" s="16"/>
    </row>
    <row r="30" spans="2:20">
      <c r="B30" t="s">
        <v>168</v>
      </c>
      <c r="C30">
        <v>0</v>
      </c>
      <c r="D30">
        <v>1</v>
      </c>
      <c r="E30" s="5">
        <v>1</v>
      </c>
      <c r="F30">
        <v>0</v>
      </c>
      <c r="G30" s="5">
        <v>1</v>
      </c>
      <c r="I30" s="17" t="s">
        <v>186</v>
      </c>
    </row>
    <row r="31" spans="2:20">
      <c r="B31" t="s">
        <v>174</v>
      </c>
      <c r="C31">
        <v>0</v>
      </c>
      <c r="D31">
        <v>0</v>
      </c>
      <c r="E31" s="5">
        <v>1</v>
      </c>
      <c r="F31">
        <v>1</v>
      </c>
      <c r="G31" s="5">
        <v>1</v>
      </c>
      <c r="I31" s="17" t="s">
        <v>186</v>
      </c>
    </row>
    <row r="32" spans="2:20">
      <c r="B32" t="s">
        <v>176</v>
      </c>
      <c r="C32">
        <v>0</v>
      </c>
      <c r="D32">
        <v>0</v>
      </c>
      <c r="E32" s="5">
        <v>1</v>
      </c>
      <c r="F32">
        <v>0</v>
      </c>
      <c r="G32" s="5">
        <v>1</v>
      </c>
      <c r="H32" s="16">
        <v>0</v>
      </c>
      <c r="I32" s="16" t="s">
        <v>58</v>
      </c>
      <c r="J32" s="16">
        <v>1</v>
      </c>
    </row>
    <row r="35" spans="2:9">
      <c r="B35" t="s">
        <v>192</v>
      </c>
      <c r="C35" s="5" t="s">
        <v>48</v>
      </c>
      <c r="D35" t="s">
        <v>51</v>
      </c>
      <c r="E35" t="s">
        <v>54</v>
      </c>
      <c r="F35" t="s">
        <v>67</v>
      </c>
      <c r="G35" t="s">
        <v>50</v>
      </c>
      <c r="H35" t="s">
        <v>210</v>
      </c>
      <c r="I35" t="s">
        <v>194</v>
      </c>
    </row>
    <row r="36" spans="2:9">
      <c r="B36" t="s">
        <v>113</v>
      </c>
      <c r="C36" s="5">
        <v>1</v>
      </c>
      <c r="D36">
        <v>1</v>
      </c>
      <c r="E36">
        <v>1</v>
      </c>
      <c r="F36">
        <v>1</v>
      </c>
      <c r="G36">
        <v>1</v>
      </c>
      <c r="H36">
        <v>1</v>
      </c>
      <c r="I36" t="s">
        <v>182</v>
      </c>
    </row>
    <row r="37" spans="2:9">
      <c r="B37" t="s">
        <v>154</v>
      </c>
      <c r="C37" s="5">
        <v>1</v>
      </c>
      <c r="D37">
        <v>1</v>
      </c>
      <c r="E37">
        <v>1</v>
      </c>
      <c r="F37">
        <v>0</v>
      </c>
      <c r="G37">
        <v>1</v>
      </c>
      <c r="I37" s="18" t="s">
        <v>196</v>
      </c>
    </row>
    <row r="38" spans="2:9">
      <c r="B38" t="s">
        <v>122</v>
      </c>
      <c r="C38" s="5">
        <v>1</v>
      </c>
      <c r="D38">
        <v>0</v>
      </c>
      <c r="E38">
        <v>1</v>
      </c>
      <c r="F38">
        <v>1</v>
      </c>
      <c r="G38">
        <v>1</v>
      </c>
      <c r="H38">
        <v>1</v>
      </c>
      <c r="I38" t="s">
        <v>187</v>
      </c>
    </row>
    <row r="39" spans="2:9">
      <c r="B39" t="s">
        <v>125</v>
      </c>
      <c r="C39" s="5">
        <v>1</v>
      </c>
      <c r="D39">
        <v>0</v>
      </c>
      <c r="E39">
        <v>1</v>
      </c>
      <c r="F39">
        <v>0</v>
      </c>
      <c r="G39">
        <v>1</v>
      </c>
      <c r="H39">
        <v>1</v>
      </c>
      <c r="I39" t="s">
        <v>195</v>
      </c>
    </row>
    <row r="40" spans="2:9">
      <c r="B40" t="s">
        <v>156</v>
      </c>
      <c r="C40" s="5">
        <v>1</v>
      </c>
      <c r="D40">
        <v>1</v>
      </c>
      <c r="E40">
        <v>0</v>
      </c>
      <c r="F40">
        <v>1</v>
      </c>
      <c r="G40">
        <v>1</v>
      </c>
      <c r="I40" s="18" t="s">
        <v>196</v>
      </c>
    </row>
    <row r="41" spans="2:9">
      <c r="B41" t="s">
        <v>158</v>
      </c>
      <c r="C41" s="5">
        <v>1</v>
      </c>
      <c r="D41">
        <v>1</v>
      </c>
      <c r="E41">
        <v>0</v>
      </c>
      <c r="F41">
        <v>0</v>
      </c>
      <c r="G41">
        <v>1</v>
      </c>
      <c r="I41" s="17" t="s">
        <v>196</v>
      </c>
    </row>
    <row r="42" spans="2:9">
      <c r="B42" t="s">
        <v>162</v>
      </c>
      <c r="C42" s="5">
        <v>1</v>
      </c>
      <c r="D42">
        <v>0</v>
      </c>
      <c r="E42">
        <v>0</v>
      </c>
      <c r="F42">
        <v>1</v>
      </c>
      <c r="G42">
        <v>1</v>
      </c>
      <c r="I42" s="17" t="s">
        <v>196</v>
      </c>
    </row>
    <row r="43" spans="2:9">
      <c r="B43" t="s">
        <v>164</v>
      </c>
      <c r="C43" s="5">
        <v>1</v>
      </c>
      <c r="D43">
        <v>0</v>
      </c>
      <c r="E43">
        <v>0</v>
      </c>
      <c r="F43">
        <v>0</v>
      </c>
      <c r="G43">
        <v>1</v>
      </c>
      <c r="I43" s="17" t="s">
        <v>196</v>
      </c>
    </row>
    <row r="44" spans="2:9">
      <c r="B44" t="s">
        <v>152</v>
      </c>
      <c r="C44" s="5">
        <v>1</v>
      </c>
      <c r="D44">
        <v>1</v>
      </c>
      <c r="E44">
        <v>1</v>
      </c>
      <c r="F44">
        <v>1</v>
      </c>
      <c r="G44">
        <v>0</v>
      </c>
      <c r="H44" s="16">
        <v>0</v>
      </c>
      <c r="I44" s="16" t="s">
        <v>153</v>
      </c>
    </row>
    <row r="45" spans="2:9">
      <c r="B45" t="s">
        <v>155</v>
      </c>
      <c r="C45" s="5">
        <v>1</v>
      </c>
      <c r="D45">
        <v>1</v>
      </c>
      <c r="E45">
        <v>1</v>
      </c>
      <c r="F45">
        <v>0</v>
      </c>
      <c r="G45">
        <v>0</v>
      </c>
      <c r="I45" s="18" t="s">
        <v>196</v>
      </c>
    </row>
    <row r="46" spans="2:9">
      <c r="B46" t="s">
        <v>160</v>
      </c>
      <c r="C46" s="5">
        <v>1</v>
      </c>
      <c r="D46">
        <v>0</v>
      </c>
      <c r="E46">
        <v>1</v>
      </c>
      <c r="F46">
        <v>1</v>
      </c>
      <c r="G46">
        <v>0</v>
      </c>
      <c r="H46" s="16">
        <v>0</v>
      </c>
      <c r="I46" s="16" t="s">
        <v>80</v>
      </c>
    </row>
    <row r="47" spans="2:9">
      <c r="B47" t="s">
        <v>161</v>
      </c>
      <c r="C47" s="5">
        <v>1</v>
      </c>
      <c r="D47">
        <v>0</v>
      </c>
      <c r="E47">
        <v>1</v>
      </c>
      <c r="F47">
        <v>0</v>
      </c>
      <c r="G47">
        <v>0</v>
      </c>
      <c r="I47" s="18" t="s">
        <v>196</v>
      </c>
    </row>
    <row r="48" spans="2:9">
      <c r="B48" t="s">
        <v>157</v>
      </c>
      <c r="C48" s="5">
        <v>1</v>
      </c>
      <c r="D48">
        <v>1</v>
      </c>
      <c r="E48">
        <v>0</v>
      </c>
      <c r="F48">
        <v>1</v>
      </c>
      <c r="G48">
        <v>0</v>
      </c>
      <c r="I48" s="17" t="s">
        <v>196</v>
      </c>
    </row>
    <row r="49" spans="2:9">
      <c r="B49" t="s">
        <v>159</v>
      </c>
      <c r="C49" s="5">
        <v>1</v>
      </c>
      <c r="D49">
        <v>1</v>
      </c>
      <c r="E49">
        <v>0</v>
      </c>
      <c r="F49">
        <v>0</v>
      </c>
      <c r="G49">
        <v>0</v>
      </c>
      <c r="I49" s="17" t="s">
        <v>196</v>
      </c>
    </row>
    <row r="50" spans="2:9">
      <c r="B50" t="s">
        <v>163</v>
      </c>
      <c r="C50" s="5">
        <v>1</v>
      </c>
      <c r="D50">
        <v>0</v>
      </c>
      <c r="E50">
        <v>0</v>
      </c>
      <c r="F50">
        <v>1</v>
      </c>
      <c r="G50">
        <v>0</v>
      </c>
      <c r="I50" s="17" t="s">
        <v>196</v>
      </c>
    </row>
    <row r="51" spans="2:9">
      <c r="B51" t="s">
        <v>165</v>
      </c>
      <c r="C51" s="5">
        <v>1</v>
      </c>
      <c r="D51">
        <v>0</v>
      </c>
      <c r="E51">
        <v>0</v>
      </c>
      <c r="F51">
        <v>0</v>
      </c>
      <c r="G51">
        <v>0</v>
      </c>
      <c r="I51" s="17" t="s">
        <v>196</v>
      </c>
    </row>
    <row r="54" spans="2:9">
      <c r="B54" t="s">
        <v>192</v>
      </c>
      <c r="C54" t="s">
        <v>48</v>
      </c>
      <c r="D54" t="s">
        <v>51</v>
      </c>
      <c r="E54" s="5" t="s">
        <v>54</v>
      </c>
      <c r="F54" t="s">
        <v>67</v>
      </c>
      <c r="G54" t="s">
        <v>50</v>
      </c>
      <c r="H54" t="s">
        <v>210</v>
      </c>
      <c r="I54" s="30" t="s">
        <v>1</v>
      </c>
    </row>
    <row r="55" spans="2:9">
      <c r="B55" t="s">
        <v>113</v>
      </c>
      <c r="C55">
        <v>1</v>
      </c>
      <c r="D55">
        <v>1</v>
      </c>
      <c r="E55" s="5">
        <v>1</v>
      </c>
      <c r="F55">
        <v>1</v>
      </c>
      <c r="G55">
        <v>1</v>
      </c>
      <c r="H55">
        <v>1</v>
      </c>
      <c r="I55" t="s">
        <v>182</v>
      </c>
    </row>
    <row r="56" spans="2:9">
      <c r="B56" t="s">
        <v>154</v>
      </c>
      <c r="C56">
        <v>1</v>
      </c>
      <c r="D56">
        <v>1</v>
      </c>
      <c r="E56" s="5">
        <v>1</v>
      </c>
      <c r="F56">
        <v>0</v>
      </c>
      <c r="G56">
        <v>1</v>
      </c>
      <c r="I56" s="18" t="s">
        <v>196</v>
      </c>
    </row>
    <row r="57" spans="2:9">
      <c r="B57" t="s">
        <v>122</v>
      </c>
      <c r="C57">
        <v>1</v>
      </c>
      <c r="D57">
        <v>0</v>
      </c>
      <c r="E57" s="5">
        <v>1</v>
      </c>
      <c r="F57">
        <v>1</v>
      </c>
      <c r="G57">
        <v>1</v>
      </c>
      <c r="H57">
        <v>1</v>
      </c>
      <c r="I57" t="s">
        <v>187</v>
      </c>
    </row>
    <row r="58" spans="2:9">
      <c r="B58" t="s">
        <v>125</v>
      </c>
      <c r="C58">
        <v>1</v>
      </c>
      <c r="D58">
        <v>0</v>
      </c>
      <c r="E58" s="5">
        <v>1</v>
      </c>
      <c r="F58">
        <v>0</v>
      </c>
      <c r="G58">
        <v>1</v>
      </c>
      <c r="H58">
        <v>1</v>
      </c>
      <c r="I58" t="s">
        <v>195</v>
      </c>
    </row>
    <row r="59" spans="2:9">
      <c r="B59" t="s">
        <v>152</v>
      </c>
      <c r="C59">
        <v>1</v>
      </c>
      <c r="D59">
        <v>1</v>
      </c>
      <c r="E59" s="5">
        <v>1</v>
      </c>
      <c r="F59">
        <v>1</v>
      </c>
      <c r="G59">
        <v>0</v>
      </c>
      <c r="H59" s="16">
        <v>0</v>
      </c>
      <c r="I59" s="16" t="s">
        <v>153</v>
      </c>
    </row>
    <row r="60" spans="2:9">
      <c r="B60" t="s">
        <v>155</v>
      </c>
      <c r="C60">
        <v>1</v>
      </c>
      <c r="D60">
        <v>1</v>
      </c>
      <c r="E60" s="5">
        <v>1</v>
      </c>
      <c r="F60">
        <v>0</v>
      </c>
      <c r="G60">
        <v>0</v>
      </c>
      <c r="I60" s="18" t="s">
        <v>196</v>
      </c>
    </row>
    <row r="61" spans="2:9">
      <c r="B61" t="s">
        <v>160</v>
      </c>
      <c r="C61">
        <v>1</v>
      </c>
      <c r="D61">
        <v>0</v>
      </c>
      <c r="E61" s="5">
        <v>1</v>
      </c>
      <c r="F61">
        <v>1</v>
      </c>
      <c r="G61">
        <v>0</v>
      </c>
      <c r="H61" s="16">
        <v>0</v>
      </c>
      <c r="I61" s="16" t="s">
        <v>80</v>
      </c>
    </row>
    <row r="62" spans="2:9">
      <c r="B62" t="s">
        <v>161</v>
      </c>
      <c r="C62">
        <v>1</v>
      </c>
      <c r="D62">
        <v>0</v>
      </c>
      <c r="E62" s="5">
        <v>1</v>
      </c>
      <c r="F62">
        <v>0</v>
      </c>
      <c r="G62">
        <v>0</v>
      </c>
      <c r="I62" s="18" t="s">
        <v>196</v>
      </c>
    </row>
    <row r="63" spans="2:9">
      <c r="B63" t="s">
        <v>166</v>
      </c>
      <c r="C63">
        <v>0</v>
      </c>
      <c r="D63">
        <v>1</v>
      </c>
      <c r="E63" s="5">
        <v>1</v>
      </c>
      <c r="F63">
        <v>1</v>
      </c>
      <c r="G63">
        <v>1</v>
      </c>
      <c r="I63" s="18" t="s">
        <v>196</v>
      </c>
    </row>
    <row r="64" spans="2:9">
      <c r="B64" t="s">
        <v>168</v>
      </c>
      <c r="C64">
        <v>0</v>
      </c>
      <c r="D64">
        <v>1</v>
      </c>
      <c r="E64" s="5">
        <v>1</v>
      </c>
      <c r="F64">
        <v>0</v>
      </c>
      <c r="G64">
        <v>1</v>
      </c>
      <c r="I64" s="18" t="s">
        <v>196</v>
      </c>
    </row>
    <row r="65" spans="2:10">
      <c r="B65" t="s">
        <v>174</v>
      </c>
      <c r="C65">
        <v>0</v>
      </c>
      <c r="D65">
        <v>0</v>
      </c>
      <c r="E65" s="5">
        <v>1</v>
      </c>
      <c r="F65">
        <v>1</v>
      </c>
      <c r="G65">
        <v>1</v>
      </c>
      <c r="I65" s="18" t="s">
        <v>196</v>
      </c>
    </row>
    <row r="66" spans="2:10">
      <c r="B66" t="s">
        <v>176</v>
      </c>
      <c r="C66">
        <v>0</v>
      </c>
      <c r="D66">
        <v>0</v>
      </c>
      <c r="E66" s="5">
        <v>1</v>
      </c>
      <c r="F66">
        <v>0</v>
      </c>
      <c r="G66">
        <v>1</v>
      </c>
      <c r="H66" s="16">
        <v>0</v>
      </c>
      <c r="I66" s="16" t="s">
        <v>58</v>
      </c>
    </row>
    <row r="67" spans="2:10">
      <c r="B67" t="s">
        <v>167</v>
      </c>
      <c r="C67">
        <v>0</v>
      </c>
      <c r="D67">
        <v>1</v>
      </c>
      <c r="E67" s="5">
        <v>1</v>
      </c>
      <c r="F67">
        <v>1</v>
      </c>
      <c r="G67">
        <v>0</v>
      </c>
      <c r="I67" s="18" t="s">
        <v>196</v>
      </c>
    </row>
    <row r="68" spans="2:10">
      <c r="B68" t="s">
        <v>169</v>
      </c>
      <c r="C68">
        <v>0</v>
      </c>
      <c r="D68">
        <v>1</v>
      </c>
      <c r="E68" s="5">
        <v>1</v>
      </c>
      <c r="F68">
        <v>0</v>
      </c>
      <c r="G68">
        <v>0</v>
      </c>
      <c r="I68" s="18" t="s">
        <v>196</v>
      </c>
    </row>
    <row r="69" spans="2:10">
      <c r="B69" t="s">
        <v>175</v>
      </c>
      <c r="C69">
        <v>0</v>
      </c>
      <c r="D69">
        <v>0</v>
      </c>
      <c r="E69" s="5">
        <v>1</v>
      </c>
      <c r="F69">
        <v>1</v>
      </c>
      <c r="G69">
        <v>0</v>
      </c>
      <c r="I69" s="18" t="s">
        <v>196</v>
      </c>
    </row>
    <row r="70" spans="2:10">
      <c r="B70" t="s">
        <v>177</v>
      </c>
      <c r="C70">
        <v>0</v>
      </c>
      <c r="D70">
        <v>0</v>
      </c>
      <c r="E70" s="5">
        <v>1</v>
      </c>
      <c r="F70">
        <v>0</v>
      </c>
      <c r="G70">
        <v>0</v>
      </c>
      <c r="H70" s="16">
        <v>0</v>
      </c>
      <c r="I70" s="16" t="s">
        <v>197</v>
      </c>
      <c r="J70" t="s">
        <v>198</v>
      </c>
    </row>
    <row r="73" spans="2:10">
      <c r="B73" t="s">
        <v>193</v>
      </c>
      <c r="C73" t="s">
        <v>48</v>
      </c>
      <c r="D73" t="s">
        <v>51</v>
      </c>
      <c r="E73" t="s">
        <v>54</v>
      </c>
      <c r="F73" t="s">
        <v>67</v>
      </c>
      <c r="G73" s="5" t="s">
        <v>50</v>
      </c>
      <c r="H73" t="s">
        <v>70</v>
      </c>
      <c r="I73" t="s">
        <v>1</v>
      </c>
    </row>
    <row r="74" spans="2:10">
      <c r="B74" t="s">
        <v>113</v>
      </c>
      <c r="C74">
        <v>1</v>
      </c>
      <c r="D74">
        <v>1</v>
      </c>
      <c r="E74">
        <v>1</v>
      </c>
      <c r="F74">
        <v>1</v>
      </c>
      <c r="G74" s="5">
        <v>1</v>
      </c>
      <c r="H74">
        <v>1</v>
      </c>
      <c r="I74" t="s">
        <v>199</v>
      </c>
    </row>
    <row r="75" spans="2:10">
      <c r="B75" t="s">
        <v>154</v>
      </c>
      <c r="C75">
        <v>1</v>
      </c>
      <c r="D75">
        <v>1</v>
      </c>
      <c r="E75">
        <v>1</v>
      </c>
      <c r="F75">
        <v>0</v>
      </c>
      <c r="G75" s="5">
        <v>1</v>
      </c>
      <c r="I75" s="18" t="s">
        <v>196</v>
      </c>
      <c r="J75" s="17"/>
    </row>
    <row r="76" spans="2:10">
      <c r="B76" t="s">
        <v>122</v>
      </c>
      <c r="C76">
        <v>1</v>
      </c>
      <c r="D76">
        <v>0</v>
      </c>
      <c r="E76">
        <v>1</v>
      </c>
      <c r="F76">
        <v>1</v>
      </c>
      <c r="G76" s="5">
        <v>1</v>
      </c>
      <c r="H76">
        <v>1</v>
      </c>
      <c r="I76" t="s">
        <v>200</v>
      </c>
    </row>
    <row r="77" spans="2:10">
      <c r="B77" t="s">
        <v>125</v>
      </c>
      <c r="C77">
        <v>1</v>
      </c>
      <c r="D77">
        <v>0</v>
      </c>
      <c r="E77">
        <v>1</v>
      </c>
      <c r="F77">
        <v>0</v>
      </c>
      <c r="G77" s="5">
        <v>1</v>
      </c>
      <c r="H77">
        <v>1</v>
      </c>
      <c r="I77" t="s">
        <v>201</v>
      </c>
    </row>
    <row r="78" spans="2:10">
      <c r="B78" t="s">
        <v>166</v>
      </c>
      <c r="C78">
        <v>0</v>
      </c>
      <c r="D78">
        <v>1</v>
      </c>
      <c r="E78">
        <v>1</v>
      </c>
      <c r="F78">
        <v>1</v>
      </c>
      <c r="G78" s="5">
        <v>1</v>
      </c>
      <c r="I78" s="18" t="s">
        <v>196</v>
      </c>
    </row>
    <row r="79" spans="2:10">
      <c r="B79" t="s">
        <v>168</v>
      </c>
      <c r="C79">
        <v>0</v>
      </c>
      <c r="D79">
        <v>1</v>
      </c>
      <c r="E79">
        <v>1</v>
      </c>
      <c r="F79">
        <v>0</v>
      </c>
      <c r="G79" s="5">
        <v>1</v>
      </c>
      <c r="I79" s="17" t="s">
        <v>196</v>
      </c>
    </row>
    <row r="80" spans="2:10">
      <c r="B80" t="s">
        <v>174</v>
      </c>
      <c r="C80">
        <v>0</v>
      </c>
      <c r="D80">
        <v>0</v>
      </c>
      <c r="E80">
        <v>1</v>
      </c>
      <c r="F80">
        <v>1</v>
      </c>
      <c r="G80" s="5">
        <v>1</v>
      </c>
      <c r="I80" s="17" t="s">
        <v>196</v>
      </c>
    </row>
    <row r="81" spans="2:9">
      <c r="B81" t="s">
        <v>176</v>
      </c>
      <c r="C81">
        <v>0</v>
      </c>
      <c r="D81">
        <v>0</v>
      </c>
      <c r="E81">
        <v>1</v>
      </c>
      <c r="F81">
        <v>0</v>
      </c>
      <c r="G81" s="5">
        <v>1</v>
      </c>
      <c r="H81" s="16">
        <v>0</v>
      </c>
      <c r="I81" s="16" t="s">
        <v>58</v>
      </c>
    </row>
    <row r="82" spans="2:9">
      <c r="B82" t="s">
        <v>156</v>
      </c>
      <c r="C82">
        <v>1</v>
      </c>
      <c r="D82">
        <v>1</v>
      </c>
      <c r="E82">
        <v>0</v>
      </c>
      <c r="F82">
        <v>1</v>
      </c>
      <c r="G82" s="5">
        <v>1</v>
      </c>
      <c r="I82" s="18" t="s">
        <v>196</v>
      </c>
    </row>
    <row r="83" spans="2:9">
      <c r="B83" t="s">
        <v>158</v>
      </c>
      <c r="C83">
        <v>1</v>
      </c>
      <c r="D83">
        <v>1</v>
      </c>
      <c r="E83">
        <v>0</v>
      </c>
      <c r="F83">
        <v>0</v>
      </c>
      <c r="G83" s="5">
        <v>1</v>
      </c>
      <c r="I83" s="17" t="s">
        <v>196</v>
      </c>
    </row>
    <row r="84" spans="2:9">
      <c r="B84" t="s">
        <v>162</v>
      </c>
      <c r="C84">
        <v>1</v>
      </c>
      <c r="D84">
        <v>0</v>
      </c>
      <c r="E84">
        <v>0</v>
      </c>
      <c r="F84">
        <v>1</v>
      </c>
      <c r="G84" s="5">
        <v>1</v>
      </c>
      <c r="I84" s="17" t="s">
        <v>196</v>
      </c>
    </row>
    <row r="85" spans="2:9">
      <c r="B85" t="s">
        <v>164</v>
      </c>
      <c r="C85">
        <v>1</v>
      </c>
      <c r="D85">
        <v>0</v>
      </c>
      <c r="E85">
        <v>0</v>
      </c>
      <c r="F85">
        <v>0</v>
      </c>
      <c r="G85" s="5">
        <v>1</v>
      </c>
      <c r="I85" s="17" t="s">
        <v>196</v>
      </c>
    </row>
    <row r="86" spans="2:9">
      <c r="B86" t="s">
        <v>170</v>
      </c>
      <c r="C86">
        <v>0</v>
      </c>
      <c r="D86">
        <v>1</v>
      </c>
      <c r="E86">
        <v>0</v>
      </c>
      <c r="F86">
        <v>1</v>
      </c>
      <c r="G86" s="5">
        <v>1</v>
      </c>
      <c r="I86" s="17" t="s">
        <v>196</v>
      </c>
    </row>
    <row r="87" spans="2:9">
      <c r="B87" t="s">
        <v>172</v>
      </c>
      <c r="C87">
        <v>0</v>
      </c>
      <c r="D87">
        <v>1</v>
      </c>
      <c r="E87">
        <v>0</v>
      </c>
      <c r="F87">
        <v>0</v>
      </c>
      <c r="G87" s="5">
        <v>1</v>
      </c>
      <c r="I87" s="17" t="s">
        <v>196</v>
      </c>
    </row>
    <row r="88" spans="2:9">
      <c r="B88" t="s">
        <v>178</v>
      </c>
      <c r="C88">
        <v>0</v>
      </c>
      <c r="D88">
        <v>0</v>
      </c>
      <c r="E88">
        <v>0</v>
      </c>
      <c r="F88">
        <v>1</v>
      </c>
      <c r="G88" s="5">
        <v>1</v>
      </c>
      <c r="I88" s="17" t="s">
        <v>196</v>
      </c>
    </row>
    <row r="89" spans="2:9">
      <c r="B89" t="s">
        <v>180</v>
      </c>
      <c r="C89">
        <v>0</v>
      </c>
      <c r="D89">
        <v>0</v>
      </c>
      <c r="E89">
        <v>0</v>
      </c>
      <c r="F89">
        <v>0</v>
      </c>
      <c r="G89" s="5">
        <v>1</v>
      </c>
      <c r="H89" s="16">
        <v>0</v>
      </c>
      <c r="I89" s="16" t="s">
        <v>202</v>
      </c>
    </row>
  </sheetData>
  <mergeCells count="6">
    <mergeCell ref="C1:G1"/>
    <mergeCell ref="H1:J1"/>
    <mergeCell ref="C12:G12"/>
    <mergeCell ref="H12:J12"/>
    <mergeCell ref="H23:J23"/>
    <mergeCell ref="C23:G23"/>
  </mergeCells>
  <phoneticPr fontId="1"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D357A-A37D-4A88-BCF3-6CE9C5E1C293}">
  <dimension ref="A1:O194"/>
  <sheetViews>
    <sheetView topLeftCell="A109" workbookViewId="0">
      <selection activeCell="A119" sqref="A119:H135"/>
    </sheetView>
  </sheetViews>
  <sheetFormatPr defaultRowHeight="18.75"/>
  <cols>
    <col min="1" max="1" width="10.25" customWidth="1"/>
    <col min="2" max="2" width="2.5" customWidth="1"/>
    <col min="3" max="3" width="2.625" customWidth="1"/>
    <col min="4" max="4" width="2.125" customWidth="1"/>
    <col min="5" max="5" width="2.75" customWidth="1"/>
    <col min="6" max="6" width="2.375" customWidth="1"/>
    <col min="7" max="7" width="2.75" customWidth="1"/>
    <col min="8" max="8" width="18.375" customWidth="1"/>
    <col min="9" max="9" width="2.75" customWidth="1"/>
    <col min="10" max="10" width="4.375" customWidth="1"/>
  </cols>
  <sheetData>
    <row r="1" spans="1:10" ht="19.5" customHeight="1">
      <c r="B1" s="121" t="s">
        <v>207</v>
      </c>
      <c r="C1" s="121"/>
      <c r="D1" s="121"/>
      <c r="E1" s="121"/>
      <c r="F1" s="121"/>
      <c r="G1" s="121" t="s">
        <v>215</v>
      </c>
      <c r="H1" s="121"/>
      <c r="I1" s="121"/>
      <c r="J1" s="121"/>
    </row>
    <row r="2" spans="1:10">
      <c r="A2" t="s">
        <v>192</v>
      </c>
      <c r="B2" t="s">
        <v>48</v>
      </c>
      <c r="C2" t="s">
        <v>51</v>
      </c>
      <c r="D2" t="s">
        <v>54</v>
      </c>
      <c r="E2" t="s">
        <v>67</v>
      </c>
      <c r="F2" t="s">
        <v>50</v>
      </c>
      <c r="G2" t="s">
        <v>55</v>
      </c>
      <c r="H2" t="s">
        <v>77</v>
      </c>
      <c r="I2" t="s">
        <v>106</v>
      </c>
      <c r="J2" t="s">
        <v>53</v>
      </c>
    </row>
    <row r="3" spans="1:10">
      <c r="A3" t="s">
        <v>113</v>
      </c>
      <c r="B3">
        <v>1</v>
      </c>
      <c r="C3">
        <v>1</v>
      </c>
      <c r="D3">
        <v>1</v>
      </c>
      <c r="E3">
        <v>1</v>
      </c>
      <c r="F3">
        <v>1</v>
      </c>
      <c r="G3" s="28">
        <v>1</v>
      </c>
      <c r="H3" s="5" t="s">
        <v>182</v>
      </c>
      <c r="I3">
        <v>4</v>
      </c>
      <c r="J3" s="1">
        <v>1</v>
      </c>
    </row>
    <row r="4" spans="1:10">
      <c r="A4" t="s">
        <v>122</v>
      </c>
      <c r="B4">
        <v>1</v>
      </c>
      <c r="C4">
        <v>0</v>
      </c>
      <c r="D4">
        <v>1</v>
      </c>
      <c r="E4">
        <v>1</v>
      </c>
      <c r="F4">
        <v>1</v>
      </c>
      <c r="G4" s="28">
        <v>1</v>
      </c>
      <c r="H4" s="25" t="s">
        <v>187</v>
      </c>
      <c r="I4">
        <v>2</v>
      </c>
      <c r="J4" s="1">
        <v>1</v>
      </c>
    </row>
    <row r="5" spans="1:10">
      <c r="A5" t="s">
        <v>125</v>
      </c>
      <c r="B5">
        <v>1</v>
      </c>
      <c r="C5">
        <v>0</v>
      </c>
      <c r="D5">
        <v>1</v>
      </c>
      <c r="E5">
        <v>0</v>
      </c>
      <c r="F5">
        <v>1</v>
      </c>
      <c r="G5" s="28">
        <v>1</v>
      </c>
      <c r="H5" s="22" t="s">
        <v>195</v>
      </c>
      <c r="I5">
        <v>2</v>
      </c>
      <c r="J5" s="1">
        <v>1</v>
      </c>
    </row>
    <row r="6" spans="1:10">
      <c r="A6" t="s">
        <v>152</v>
      </c>
      <c r="B6">
        <v>1</v>
      </c>
      <c r="C6">
        <v>1</v>
      </c>
      <c r="D6">
        <v>1</v>
      </c>
      <c r="E6">
        <v>1</v>
      </c>
      <c r="F6">
        <v>0</v>
      </c>
      <c r="G6" s="29">
        <v>0</v>
      </c>
      <c r="H6" s="10" t="s">
        <v>153</v>
      </c>
      <c r="I6">
        <v>1</v>
      </c>
      <c r="J6" s="1">
        <v>1</v>
      </c>
    </row>
    <row r="7" spans="1:10">
      <c r="A7" t="s">
        <v>160</v>
      </c>
      <c r="B7">
        <v>1</v>
      </c>
      <c r="C7">
        <v>0</v>
      </c>
      <c r="D7">
        <v>1</v>
      </c>
      <c r="E7">
        <v>1</v>
      </c>
      <c r="F7">
        <v>0</v>
      </c>
      <c r="G7" s="29">
        <v>0</v>
      </c>
      <c r="H7" s="8" t="s">
        <v>80</v>
      </c>
      <c r="I7">
        <v>1</v>
      </c>
      <c r="J7" s="1">
        <v>1</v>
      </c>
    </row>
    <row r="8" spans="1:10">
      <c r="A8" t="s">
        <v>176</v>
      </c>
      <c r="B8">
        <v>0</v>
      </c>
      <c r="C8">
        <v>0</v>
      </c>
      <c r="D8">
        <v>1</v>
      </c>
      <c r="E8">
        <v>0</v>
      </c>
      <c r="F8">
        <v>1</v>
      </c>
      <c r="G8" s="29">
        <v>0</v>
      </c>
      <c r="H8" s="26" t="s">
        <v>58</v>
      </c>
      <c r="I8">
        <v>1</v>
      </c>
      <c r="J8" s="1">
        <v>1</v>
      </c>
    </row>
    <row r="9" spans="1:10">
      <c r="A9" t="s">
        <v>177</v>
      </c>
      <c r="B9">
        <v>0</v>
      </c>
      <c r="C9">
        <v>0</v>
      </c>
      <c r="D9">
        <v>1</v>
      </c>
      <c r="E9">
        <v>0</v>
      </c>
      <c r="F9">
        <v>0</v>
      </c>
      <c r="G9" s="29">
        <v>0</v>
      </c>
      <c r="H9" s="7" t="s">
        <v>218</v>
      </c>
      <c r="I9">
        <v>2</v>
      </c>
      <c r="J9" s="1">
        <v>1</v>
      </c>
    </row>
    <row r="10" spans="1:10">
      <c r="A10" t="s">
        <v>180</v>
      </c>
      <c r="B10">
        <v>0</v>
      </c>
      <c r="C10">
        <v>0</v>
      </c>
      <c r="D10">
        <v>0</v>
      </c>
      <c r="E10">
        <v>0</v>
      </c>
      <c r="F10">
        <v>1</v>
      </c>
      <c r="G10" s="29">
        <v>0</v>
      </c>
      <c r="H10" s="23" t="s">
        <v>217</v>
      </c>
      <c r="I10">
        <v>2</v>
      </c>
      <c r="J10" s="1">
        <v>1</v>
      </c>
    </row>
    <row r="11" spans="1:10">
      <c r="A11" t="s">
        <v>181</v>
      </c>
      <c r="B11">
        <v>0</v>
      </c>
      <c r="C11">
        <v>0</v>
      </c>
      <c r="D11">
        <v>0</v>
      </c>
      <c r="E11">
        <v>0</v>
      </c>
      <c r="F11">
        <v>0</v>
      </c>
      <c r="G11" s="29">
        <v>0</v>
      </c>
      <c r="H11" s="27" t="s">
        <v>219</v>
      </c>
      <c r="I11">
        <v>3</v>
      </c>
      <c r="J11" s="1">
        <v>1</v>
      </c>
    </row>
    <row r="12" spans="1:10">
      <c r="A12" t="s">
        <v>154</v>
      </c>
      <c r="B12">
        <v>1</v>
      </c>
      <c r="C12">
        <v>1</v>
      </c>
      <c r="D12">
        <v>1</v>
      </c>
      <c r="E12">
        <v>0</v>
      </c>
      <c r="F12">
        <v>1</v>
      </c>
      <c r="H12" t="s">
        <v>196</v>
      </c>
      <c r="J12" s="1"/>
    </row>
    <row r="13" spans="1:10">
      <c r="A13" t="s">
        <v>155</v>
      </c>
      <c r="B13">
        <v>1</v>
      </c>
      <c r="C13">
        <v>1</v>
      </c>
      <c r="D13">
        <v>1</v>
      </c>
      <c r="E13">
        <v>0</v>
      </c>
      <c r="F13">
        <v>0</v>
      </c>
      <c r="H13" t="s">
        <v>196</v>
      </c>
      <c r="J13" s="1"/>
    </row>
    <row r="14" spans="1:10">
      <c r="A14" t="s">
        <v>156</v>
      </c>
      <c r="B14">
        <v>1</v>
      </c>
      <c r="C14">
        <v>1</v>
      </c>
      <c r="D14">
        <v>0</v>
      </c>
      <c r="E14">
        <v>1</v>
      </c>
      <c r="F14">
        <v>1</v>
      </c>
      <c r="H14" t="s">
        <v>196</v>
      </c>
      <c r="J14" s="1"/>
    </row>
    <row r="15" spans="1:10">
      <c r="A15" t="s">
        <v>157</v>
      </c>
      <c r="B15">
        <v>1</v>
      </c>
      <c r="C15">
        <v>1</v>
      </c>
      <c r="D15">
        <v>0</v>
      </c>
      <c r="E15">
        <v>1</v>
      </c>
      <c r="F15">
        <v>0</v>
      </c>
      <c r="H15" t="s">
        <v>196</v>
      </c>
      <c r="J15" s="1"/>
    </row>
    <row r="16" spans="1:10">
      <c r="A16" t="s">
        <v>158</v>
      </c>
      <c r="B16">
        <v>1</v>
      </c>
      <c r="C16">
        <v>1</v>
      </c>
      <c r="D16">
        <v>0</v>
      </c>
      <c r="E16">
        <v>0</v>
      </c>
      <c r="F16">
        <v>1</v>
      </c>
      <c r="H16" t="s">
        <v>196</v>
      </c>
      <c r="J16" s="1"/>
    </row>
    <row r="17" spans="1:10">
      <c r="A17" t="s">
        <v>159</v>
      </c>
      <c r="B17">
        <v>1</v>
      </c>
      <c r="C17">
        <v>1</v>
      </c>
      <c r="D17">
        <v>0</v>
      </c>
      <c r="E17">
        <v>0</v>
      </c>
      <c r="F17">
        <v>0</v>
      </c>
      <c r="H17" t="s">
        <v>196</v>
      </c>
      <c r="J17" s="1"/>
    </row>
    <row r="18" spans="1:10">
      <c r="A18" t="s">
        <v>161</v>
      </c>
      <c r="B18">
        <v>1</v>
      </c>
      <c r="C18">
        <v>0</v>
      </c>
      <c r="D18">
        <v>1</v>
      </c>
      <c r="E18">
        <v>0</v>
      </c>
      <c r="F18">
        <v>0</v>
      </c>
      <c r="H18" t="s">
        <v>196</v>
      </c>
      <c r="J18" s="1"/>
    </row>
    <row r="19" spans="1:10">
      <c r="A19" t="s">
        <v>162</v>
      </c>
      <c r="B19">
        <v>1</v>
      </c>
      <c r="C19">
        <v>0</v>
      </c>
      <c r="D19">
        <v>0</v>
      </c>
      <c r="E19">
        <v>1</v>
      </c>
      <c r="F19">
        <v>1</v>
      </c>
      <c r="H19" t="s">
        <v>196</v>
      </c>
      <c r="J19" s="1"/>
    </row>
    <row r="20" spans="1:10">
      <c r="A20" t="s">
        <v>163</v>
      </c>
      <c r="B20">
        <v>1</v>
      </c>
      <c r="C20">
        <v>0</v>
      </c>
      <c r="D20">
        <v>0</v>
      </c>
      <c r="E20">
        <v>1</v>
      </c>
      <c r="F20">
        <v>0</v>
      </c>
      <c r="H20" t="s">
        <v>196</v>
      </c>
      <c r="J20" s="1"/>
    </row>
    <row r="21" spans="1:10">
      <c r="A21" t="s">
        <v>164</v>
      </c>
      <c r="B21">
        <v>1</v>
      </c>
      <c r="C21">
        <v>0</v>
      </c>
      <c r="D21">
        <v>0</v>
      </c>
      <c r="E21">
        <v>0</v>
      </c>
      <c r="F21">
        <v>1</v>
      </c>
      <c r="H21" t="s">
        <v>196</v>
      </c>
      <c r="J21" s="1"/>
    </row>
    <row r="22" spans="1:10">
      <c r="A22" t="s">
        <v>165</v>
      </c>
      <c r="B22">
        <v>1</v>
      </c>
      <c r="C22">
        <v>0</v>
      </c>
      <c r="D22">
        <v>0</v>
      </c>
      <c r="E22">
        <v>0</v>
      </c>
      <c r="F22">
        <v>0</v>
      </c>
      <c r="H22" t="s">
        <v>196</v>
      </c>
      <c r="J22" s="1"/>
    </row>
    <row r="23" spans="1:10">
      <c r="A23" t="s">
        <v>166</v>
      </c>
      <c r="B23">
        <v>0</v>
      </c>
      <c r="C23">
        <v>1</v>
      </c>
      <c r="D23">
        <v>1</v>
      </c>
      <c r="E23">
        <v>1</v>
      </c>
      <c r="F23">
        <v>1</v>
      </c>
      <c r="H23" t="s">
        <v>196</v>
      </c>
      <c r="J23" s="1"/>
    </row>
    <row r="24" spans="1:10">
      <c r="A24" t="s">
        <v>167</v>
      </c>
      <c r="B24">
        <v>0</v>
      </c>
      <c r="C24">
        <v>1</v>
      </c>
      <c r="D24">
        <v>1</v>
      </c>
      <c r="E24">
        <v>1</v>
      </c>
      <c r="F24">
        <v>0</v>
      </c>
      <c r="H24" t="s">
        <v>196</v>
      </c>
      <c r="J24" s="1"/>
    </row>
    <row r="25" spans="1:10">
      <c r="A25" t="s">
        <v>168</v>
      </c>
      <c r="B25">
        <v>0</v>
      </c>
      <c r="C25">
        <v>1</v>
      </c>
      <c r="D25">
        <v>1</v>
      </c>
      <c r="E25">
        <v>0</v>
      </c>
      <c r="F25">
        <v>1</v>
      </c>
      <c r="H25" t="s">
        <v>196</v>
      </c>
      <c r="J25" s="1"/>
    </row>
    <row r="26" spans="1:10">
      <c r="A26" t="s">
        <v>169</v>
      </c>
      <c r="B26">
        <v>0</v>
      </c>
      <c r="C26">
        <v>1</v>
      </c>
      <c r="D26">
        <v>1</v>
      </c>
      <c r="E26">
        <v>0</v>
      </c>
      <c r="F26">
        <v>0</v>
      </c>
      <c r="H26" t="s">
        <v>196</v>
      </c>
      <c r="J26" s="1"/>
    </row>
    <row r="27" spans="1:10">
      <c r="A27" t="s">
        <v>170</v>
      </c>
      <c r="B27">
        <v>0</v>
      </c>
      <c r="C27">
        <v>1</v>
      </c>
      <c r="D27">
        <v>0</v>
      </c>
      <c r="E27">
        <v>1</v>
      </c>
      <c r="F27">
        <v>1</v>
      </c>
      <c r="H27" t="s">
        <v>196</v>
      </c>
      <c r="J27" s="1"/>
    </row>
    <row r="28" spans="1:10">
      <c r="A28" t="s">
        <v>171</v>
      </c>
      <c r="B28">
        <v>0</v>
      </c>
      <c r="C28">
        <v>1</v>
      </c>
      <c r="D28">
        <v>0</v>
      </c>
      <c r="E28">
        <v>1</v>
      </c>
      <c r="F28">
        <v>0</v>
      </c>
      <c r="H28" t="s">
        <v>196</v>
      </c>
      <c r="J28" s="1"/>
    </row>
    <row r="29" spans="1:10">
      <c r="A29" t="s">
        <v>172</v>
      </c>
      <c r="B29">
        <v>0</v>
      </c>
      <c r="C29">
        <v>1</v>
      </c>
      <c r="D29">
        <v>0</v>
      </c>
      <c r="E29">
        <v>0</v>
      </c>
      <c r="F29">
        <v>1</v>
      </c>
      <c r="H29" t="s">
        <v>196</v>
      </c>
      <c r="J29" s="1"/>
    </row>
    <row r="30" spans="1:10">
      <c r="A30" t="s">
        <v>173</v>
      </c>
      <c r="B30">
        <v>0</v>
      </c>
      <c r="C30">
        <v>1</v>
      </c>
      <c r="D30">
        <v>0</v>
      </c>
      <c r="E30">
        <v>0</v>
      </c>
      <c r="F30">
        <v>0</v>
      </c>
      <c r="H30" t="s">
        <v>196</v>
      </c>
      <c r="J30" s="1"/>
    </row>
    <row r="31" spans="1:10">
      <c r="A31" t="s">
        <v>174</v>
      </c>
      <c r="B31">
        <v>0</v>
      </c>
      <c r="C31">
        <v>0</v>
      </c>
      <c r="D31">
        <v>1</v>
      </c>
      <c r="E31">
        <v>1</v>
      </c>
      <c r="F31">
        <v>1</v>
      </c>
      <c r="H31" t="s">
        <v>196</v>
      </c>
      <c r="J31" s="1"/>
    </row>
    <row r="32" spans="1:10">
      <c r="A32" t="s">
        <v>175</v>
      </c>
      <c r="B32">
        <v>0</v>
      </c>
      <c r="C32">
        <v>0</v>
      </c>
      <c r="D32">
        <v>1</v>
      </c>
      <c r="E32">
        <v>1</v>
      </c>
      <c r="F32">
        <v>0</v>
      </c>
      <c r="H32" t="s">
        <v>196</v>
      </c>
      <c r="J32" s="1"/>
    </row>
    <row r="33" spans="1:10">
      <c r="A33" t="s">
        <v>178</v>
      </c>
      <c r="B33">
        <v>0</v>
      </c>
      <c r="C33">
        <v>0</v>
      </c>
      <c r="D33">
        <v>0</v>
      </c>
      <c r="E33">
        <v>1</v>
      </c>
      <c r="F33">
        <v>1</v>
      </c>
      <c r="H33" t="s">
        <v>196</v>
      </c>
      <c r="J33" s="1"/>
    </row>
    <row r="34" spans="1:10">
      <c r="A34" t="s">
        <v>179</v>
      </c>
      <c r="B34">
        <v>0</v>
      </c>
      <c r="C34">
        <v>0</v>
      </c>
      <c r="D34">
        <v>0</v>
      </c>
      <c r="E34">
        <v>1</v>
      </c>
      <c r="F34">
        <v>0</v>
      </c>
      <c r="H34" t="s">
        <v>196</v>
      </c>
      <c r="J34" s="1"/>
    </row>
    <row r="36" spans="1:10">
      <c r="B36" s="121"/>
      <c r="C36" s="121"/>
      <c r="D36" s="121"/>
      <c r="E36" s="121"/>
      <c r="F36" s="121"/>
      <c r="G36" s="121"/>
      <c r="H36" s="121"/>
      <c r="I36" s="121"/>
      <c r="J36" s="121"/>
    </row>
    <row r="37" spans="1:10">
      <c r="B37" t="s">
        <v>221</v>
      </c>
      <c r="G37" t="s">
        <v>220</v>
      </c>
    </row>
    <row r="38" spans="1:10">
      <c r="A38" t="s">
        <v>192</v>
      </c>
      <c r="B38" t="s">
        <v>48</v>
      </c>
      <c r="C38" t="s">
        <v>51</v>
      </c>
      <c r="D38" t="s">
        <v>54</v>
      </c>
      <c r="E38" t="s">
        <v>67</v>
      </c>
      <c r="F38" t="s">
        <v>50</v>
      </c>
      <c r="G38" t="s">
        <v>210</v>
      </c>
      <c r="H38" t="s">
        <v>77</v>
      </c>
      <c r="I38" t="s">
        <v>105</v>
      </c>
      <c r="J38" t="s">
        <v>223</v>
      </c>
    </row>
    <row r="39" spans="1:10">
      <c r="A39" t="s">
        <v>152</v>
      </c>
      <c r="B39">
        <v>1</v>
      </c>
      <c r="C39">
        <v>1</v>
      </c>
      <c r="D39">
        <v>1</v>
      </c>
      <c r="E39">
        <v>1</v>
      </c>
      <c r="F39">
        <v>0</v>
      </c>
      <c r="G39" s="29">
        <v>0</v>
      </c>
      <c r="H39" s="10" t="s">
        <v>153</v>
      </c>
      <c r="I39">
        <v>1</v>
      </c>
      <c r="J39" s="1">
        <v>1</v>
      </c>
    </row>
    <row r="40" spans="1:10">
      <c r="A40" t="s">
        <v>160</v>
      </c>
      <c r="B40">
        <v>1</v>
      </c>
      <c r="C40">
        <v>0</v>
      </c>
      <c r="D40">
        <v>1</v>
      </c>
      <c r="E40">
        <v>1</v>
      </c>
      <c r="F40">
        <v>0</v>
      </c>
      <c r="G40" s="29">
        <v>0</v>
      </c>
      <c r="H40" s="8" t="s">
        <v>80</v>
      </c>
      <c r="I40">
        <v>1</v>
      </c>
      <c r="J40" s="1">
        <v>1</v>
      </c>
    </row>
    <row r="41" spans="1:10">
      <c r="A41" t="s">
        <v>176</v>
      </c>
      <c r="B41">
        <v>0</v>
      </c>
      <c r="C41">
        <v>0</v>
      </c>
      <c r="D41">
        <v>1</v>
      </c>
      <c r="E41">
        <v>0</v>
      </c>
      <c r="F41">
        <v>1</v>
      </c>
      <c r="G41" s="29">
        <v>0</v>
      </c>
      <c r="H41" s="26" t="s">
        <v>58</v>
      </c>
      <c r="I41">
        <v>1</v>
      </c>
      <c r="J41" s="1">
        <v>1</v>
      </c>
    </row>
    <row r="42" spans="1:10">
      <c r="A42" t="s">
        <v>177</v>
      </c>
      <c r="B42">
        <v>0</v>
      </c>
      <c r="C42">
        <v>0</v>
      </c>
      <c r="D42">
        <v>1</v>
      </c>
      <c r="E42">
        <v>0</v>
      </c>
      <c r="F42">
        <v>0</v>
      </c>
      <c r="G42" s="29">
        <v>0</v>
      </c>
      <c r="H42" s="7" t="s">
        <v>218</v>
      </c>
      <c r="I42">
        <v>2</v>
      </c>
      <c r="J42" s="1">
        <v>1</v>
      </c>
    </row>
    <row r="43" spans="1:10">
      <c r="A43" t="s">
        <v>180</v>
      </c>
      <c r="B43">
        <v>0</v>
      </c>
      <c r="C43">
        <v>0</v>
      </c>
      <c r="D43">
        <v>0</v>
      </c>
      <c r="E43">
        <v>0</v>
      </c>
      <c r="F43">
        <v>1</v>
      </c>
      <c r="G43" s="29">
        <v>0</v>
      </c>
      <c r="H43" s="23" t="s">
        <v>217</v>
      </c>
      <c r="I43">
        <v>2</v>
      </c>
      <c r="J43" s="1">
        <v>1</v>
      </c>
    </row>
    <row r="44" spans="1:10">
      <c r="A44" t="s">
        <v>181</v>
      </c>
      <c r="B44">
        <v>0</v>
      </c>
      <c r="C44">
        <v>0</v>
      </c>
      <c r="D44">
        <v>0</v>
      </c>
      <c r="E44">
        <v>0</v>
      </c>
      <c r="F44">
        <v>0</v>
      </c>
      <c r="G44" s="29">
        <v>0</v>
      </c>
      <c r="H44" s="27" t="s">
        <v>219</v>
      </c>
      <c r="I44">
        <v>3</v>
      </c>
      <c r="J44" s="1">
        <v>1</v>
      </c>
    </row>
    <row r="46" spans="1:10">
      <c r="B46" t="s">
        <v>221</v>
      </c>
      <c r="G46" t="s">
        <v>220</v>
      </c>
    </row>
    <row r="47" spans="1:10">
      <c r="A47" t="s">
        <v>192</v>
      </c>
      <c r="B47" t="s">
        <v>48</v>
      </c>
      <c r="C47" t="s">
        <v>51</v>
      </c>
      <c r="D47" t="s">
        <v>54</v>
      </c>
      <c r="E47" t="s">
        <v>67</v>
      </c>
      <c r="F47" t="s">
        <v>50</v>
      </c>
      <c r="G47" t="s">
        <v>210</v>
      </c>
      <c r="H47" t="s">
        <v>77</v>
      </c>
      <c r="I47" t="s">
        <v>105</v>
      </c>
      <c r="J47" t="s">
        <v>223</v>
      </c>
    </row>
    <row r="48" spans="1:10">
      <c r="A48" t="s">
        <v>152</v>
      </c>
      <c r="B48" s="5">
        <v>1</v>
      </c>
      <c r="C48">
        <v>1</v>
      </c>
      <c r="D48" s="5">
        <v>1</v>
      </c>
      <c r="E48" s="5">
        <v>1</v>
      </c>
      <c r="F48" s="5">
        <v>0</v>
      </c>
      <c r="G48" s="29">
        <v>0</v>
      </c>
      <c r="H48" s="5" t="s">
        <v>153</v>
      </c>
      <c r="I48">
        <v>1</v>
      </c>
      <c r="J48" s="1">
        <v>1</v>
      </c>
    </row>
    <row r="49" spans="1:10">
      <c r="A49" t="s">
        <v>160</v>
      </c>
      <c r="B49" s="5">
        <v>1</v>
      </c>
      <c r="C49">
        <v>0</v>
      </c>
      <c r="D49" s="5">
        <v>1</v>
      </c>
      <c r="E49" s="5">
        <v>1</v>
      </c>
      <c r="F49" s="5">
        <v>0</v>
      </c>
      <c r="G49" s="29">
        <v>0</v>
      </c>
      <c r="H49" s="5" t="s">
        <v>80</v>
      </c>
      <c r="I49">
        <v>1</v>
      </c>
      <c r="J49" s="1">
        <v>1</v>
      </c>
    </row>
    <row r="51" spans="1:10">
      <c r="B51" t="s">
        <v>221</v>
      </c>
      <c r="G51" t="s">
        <v>220</v>
      </c>
    </row>
    <row r="52" spans="1:10">
      <c r="A52" t="s">
        <v>192</v>
      </c>
      <c r="B52" t="s">
        <v>48</v>
      </c>
      <c r="C52" t="s">
        <v>51</v>
      </c>
      <c r="D52" t="s">
        <v>54</v>
      </c>
      <c r="E52" t="s">
        <v>67</v>
      </c>
      <c r="F52" t="s">
        <v>50</v>
      </c>
      <c r="G52" t="s">
        <v>215</v>
      </c>
      <c r="H52" t="s">
        <v>77</v>
      </c>
      <c r="I52" t="s">
        <v>105</v>
      </c>
      <c r="J52" t="s">
        <v>53</v>
      </c>
    </row>
    <row r="53" spans="1:10">
      <c r="A53" t="s">
        <v>176</v>
      </c>
      <c r="B53" s="5">
        <v>0</v>
      </c>
      <c r="C53" s="5">
        <v>0</v>
      </c>
      <c r="D53">
        <v>1</v>
      </c>
      <c r="E53" s="5">
        <v>0</v>
      </c>
      <c r="F53">
        <v>1</v>
      </c>
      <c r="G53" s="29">
        <v>0</v>
      </c>
      <c r="H53" s="5" t="s">
        <v>58</v>
      </c>
      <c r="I53">
        <v>1</v>
      </c>
      <c r="J53" s="1">
        <v>1</v>
      </c>
    </row>
    <row r="54" spans="1:10">
      <c r="A54" t="s">
        <v>177</v>
      </c>
      <c r="B54" s="5">
        <v>0</v>
      </c>
      <c r="C54" s="5">
        <v>0</v>
      </c>
      <c r="D54">
        <v>1</v>
      </c>
      <c r="E54" s="5">
        <v>0</v>
      </c>
      <c r="F54">
        <v>0</v>
      </c>
      <c r="G54" s="29">
        <v>0</v>
      </c>
      <c r="H54" s="5" t="s">
        <v>218</v>
      </c>
      <c r="I54">
        <v>2</v>
      </c>
      <c r="J54" s="1">
        <v>1</v>
      </c>
    </row>
    <row r="55" spans="1:10">
      <c r="A55" t="s">
        <v>180</v>
      </c>
      <c r="B55" s="5">
        <v>0</v>
      </c>
      <c r="C55" s="5">
        <v>0</v>
      </c>
      <c r="D55">
        <v>0</v>
      </c>
      <c r="E55" s="5">
        <v>0</v>
      </c>
      <c r="F55">
        <v>1</v>
      </c>
      <c r="G55" s="29">
        <v>0</v>
      </c>
      <c r="H55" s="5" t="s">
        <v>217</v>
      </c>
      <c r="I55">
        <v>2</v>
      </c>
      <c r="J55" s="1">
        <v>1</v>
      </c>
    </row>
    <row r="56" spans="1:10">
      <c r="A56" t="s">
        <v>181</v>
      </c>
      <c r="B56" s="5">
        <v>0</v>
      </c>
      <c r="C56" s="5">
        <v>0</v>
      </c>
      <c r="D56">
        <v>0</v>
      </c>
      <c r="E56" s="5">
        <v>0</v>
      </c>
      <c r="F56">
        <v>0</v>
      </c>
      <c r="G56" s="29">
        <v>0</v>
      </c>
      <c r="H56" s="5" t="s">
        <v>219</v>
      </c>
      <c r="I56">
        <v>3</v>
      </c>
      <c r="J56" s="1">
        <v>1</v>
      </c>
    </row>
    <row r="59" spans="1:10">
      <c r="A59" t="s">
        <v>192</v>
      </c>
      <c r="B59" s="5" t="s">
        <v>48</v>
      </c>
      <c r="C59" t="s">
        <v>51</v>
      </c>
      <c r="D59" t="s">
        <v>54</v>
      </c>
      <c r="E59" t="s">
        <v>67</v>
      </c>
      <c r="F59" t="s">
        <v>50</v>
      </c>
      <c r="G59" t="s">
        <v>210</v>
      </c>
      <c r="H59" t="s">
        <v>77</v>
      </c>
      <c r="I59" t="s">
        <v>106</v>
      </c>
    </row>
    <row r="60" spans="1:10">
      <c r="A60" t="s">
        <v>152</v>
      </c>
      <c r="B60" s="5">
        <v>1</v>
      </c>
      <c r="C60">
        <v>1</v>
      </c>
      <c r="D60">
        <v>1</v>
      </c>
      <c r="E60">
        <v>1</v>
      </c>
      <c r="F60">
        <v>0</v>
      </c>
      <c r="G60">
        <v>0</v>
      </c>
      <c r="H60" s="15" t="s">
        <v>149</v>
      </c>
      <c r="I60" s="16">
        <v>1</v>
      </c>
    </row>
    <row r="61" spans="1:10">
      <c r="A61" t="s">
        <v>155</v>
      </c>
      <c r="B61" s="5">
        <v>1</v>
      </c>
      <c r="C61">
        <v>1</v>
      </c>
      <c r="D61">
        <v>1</v>
      </c>
      <c r="E61">
        <v>0</v>
      </c>
      <c r="F61">
        <v>0</v>
      </c>
      <c r="H61" t="s">
        <v>196</v>
      </c>
    </row>
    <row r="62" spans="1:10">
      <c r="A62" t="s">
        <v>157</v>
      </c>
      <c r="B62" s="5">
        <v>1</v>
      </c>
      <c r="C62">
        <v>1</v>
      </c>
      <c r="D62">
        <v>0</v>
      </c>
      <c r="E62">
        <v>1</v>
      </c>
      <c r="F62">
        <v>0</v>
      </c>
      <c r="H62" t="s">
        <v>196</v>
      </c>
    </row>
    <row r="63" spans="1:10">
      <c r="A63" t="s">
        <v>159</v>
      </c>
      <c r="B63" s="5">
        <v>1</v>
      </c>
      <c r="C63">
        <v>1</v>
      </c>
      <c r="D63">
        <v>0</v>
      </c>
      <c r="E63">
        <v>0</v>
      </c>
      <c r="F63">
        <v>0</v>
      </c>
      <c r="H63" t="s">
        <v>196</v>
      </c>
    </row>
    <row r="64" spans="1:10">
      <c r="A64" t="s">
        <v>160</v>
      </c>
      <c r="B64" s="5">
        <v>1</v>
      </c>
      <c r="C64">
        <v>0</v>
      </c>
      <c r="D64">
        <v>1</v>
      </c>
      <c r="E64">
        <v>1</v>
      </c>
      <c r="F64">
        <v>0</v>
      </c>
      <c r="G64">
        <v>0</v>
      </c>
      <c r="H64" s="15" t="s">
        <v>3</v>
      </c>
      <c r="I64" s="16">
        <v>1</v>
      </c>
    </row>
    <row r="65" spans="1:9">
      <c r="A65" t="s">
        <v>161</v>
      </c>
      <c r="B65" s="5">
        <v>1</v>
      </c>
      <c r="C65">
        <v>0</v>
      </c>
      <c r="D65">
        <v>1</v>
      </c>
      <c r="E65">
        <v>0</v>
      </c>
      <c r="F65">
        <v>0</v>
      </c>
      <c r="H65" t="s">
        <v>196</v>
      </c>
    </row>
    <row r="66" spans="1:9">
      <c r="A66" t="s">
        <v>163</v>
      </c>
      <c r="B66" s="5">
        <v>1</v>
      </c>
      <c r="C66">
        <v>0</v>
      </c>
      <c r="D66">
        <v>0</v>
      </c>
      <c r="E66">
        <v>1</v>
      </c>
      <c r="F66">
        <v>0</v>
      </c>
      <c r="H66" t="s">
        <v>196</v>
      </c>
    </row>
    <row r="67" spans="1:9">
      <c r="A67" t="s">
        <v>165</v>
      </c>
      <c r="B67" s="5">
        <v>1</v>
      </c>
      <c r="C67">
        <v>0</v>
      </c>
      <c r="D67">
        <v>0</v>
      </c>
      <c r="E67">
        <v>0</v>
      </c>
      <c r="F67">
        <v>0</v>
      </c>
      <c r="H67" t="s">
        <v>196</v>
      </c>
    </row>
    <row r="68" spans="1:9">
      <c r="A68" t="s">
        <v>113</v>
      </c>
      <c r="B68" s="5">
        <v>1</v>
      </c>
      <c r="C68">
        <v>1</v>
      </c>
      <c r="D68">
        <v>1</v>
      </c>
      <c r="E68">
        <v>1</v>
      </c>
      <c r="F68">
        <v>1</v>
      </c>
      <c r="G68">
        <v>1</v>
      </c>
      <c r="H68" s="18" t="s">
        <v>182</v>
      </c>
      <c r="I68" s="18">
        <v>4</v>
      </c>
    </row>
    <row r="69" spans="1:9">
      <c r="A69" t="s">
        <v>154</v>
      </c>
      <c r="B69" s="5">
        <v>1</v>
      </c>
      <c r="C69">
        <v>1</v>
      </c>
      <c r="D69">
        <v>1</v>
      </c>
      <c r="E69">
        <v>0</v>
      </c>
      <c r="F69">
        <v>1</v>
      </c>
      <c r="H69" t="s">
        <v>196</v>
      </c>
      <c r="I69" s="18"/>
    </row>
    <row r="70" spans="1:9">
      <c r="A70" t="s">
        <v>156</v>
      </c>
      <c r="B70" s="5">
        <v>1</v>
      </c>
      <c r="C70">
        <v>1</v>
      </c>
      <c r="D70">
        <v>0</v>
      </c>
      <c r="E70">
        <v>1</v>
      </c>
      <c r="F70">
        <v>1</v>
      </c>
      <c r="H70" t="s">
        <v>196</v>
      </c>
      <c r="I70" s="18"/>
    </row>
    <row r="71" spans="1:9">
      <c r="A71" t="s">
        <v>158</v>
      </c>
      <c r="B71" s="5">
        <v>1</v>
      </c>
      <c r="C71">
        <v>1</v>
      </c>
      <c r="D71">
        <v>0</v>
      </c>
      <c r="E71">
        <v>0</v>
      </c>
      <c r="F71">
        <v>1</v>
      </c>
      <c r="H71" t="s">
        <v>196</v>
      </c>
      <c r="I71" s="18"/>
    </row>
    <row r="72" spans="1:9">
      <c r="A72" t="s">
        <v>122</v>
      </c>
      <c r="B72" s="5">
        <v>1</v>
      </c>
      <c r="C72">
        <v>0</v>
      </c>
      <c r="D72">
        <v>1</v>
      </c>
      <c r="E72">
        <v>1</v>
      </c>
      <c r="F72">
        <v>1</v>
      </c>
      <c r="G72">
        <v>1</v>
      </c>
      <c r="H72" s="18" t="s">
        <v>187</v>
      </c>
      <c r="I72" s="18">
        <v>2</v>
      </c>
    </row>
    <row r="73" spans="1:9">
      <c r="A73" t="s">
        <v>125</v>
      </c>
      <c r="B73" s="5">
        <v>1</v>
      </c>
      <c r="C73">
        <v>0</v>
      </c>
      <c r="D73">
        <v>1</v>
      </c>
      <c r="E73">
        <v>0</v>
      </c>
      <c r="F73">
        <v>1</v>
      </c>
      <c r="G73">
        <v>1</v>
      </c>
      <c r="H73" s="17" t="s">
        <v>195</v>
      </c>
      <c r="I73" s="18">
        <v>2</v>
      </c>
    </row>
    <row r="74" spans="1:9">
      <c r="A74" t="s">
        <v>162</v>
      </c>
      <c r="B74" s="5">
        <v>1</v>
      </c>
      <c r="C74">
        <v>0</v>
      </c>
      <c r="D74">
        <v>0</v>
      </c>
      <c r="E74">
        <v>1</v>
      </c>
      <c r="F74">
        <v>1</v>
      </c>
      <c r="H74" t="s">
        <v>196</v>
      </c>
    </row>
    <row r="75" spans="1:9">
      <c r="A75" t="s">
        <v>164</v>
      </c>
      <c r="B75" s="5">
        <v>1</v>
      </c>
      <c r="C75">
        <v>0</v>
      </c>
      <c r="D75">
        <v>0</v>
      </c>
      <c r="E75">
        <v>0</v>
      </c>
      <c r="F75">
        <v>1</v>
      </c>
      <c r="H75" t="s">
        <v>196</v>
      </c>
    </row>
    <row r="78" spans="1:9">
      <c r="A78" t="s">
        <v>192</v>
      </c>
      <c r="B78" t="s">
        <v>48</v>
      </c>
      <c r="C78" t="s">
        <v>51</v>
      </c>
      <c r="D78" t="s">
        <v>54</v>
      </c>
      <c r="E78" t="s">
        <v>67</v>
      </c>
      <c r="F78" t="s">
        <v>50</v>
      </c>
      <c r="G78" t="s">
        <v>210</v>
      </c>
      <c r="H78" t="s">
        <v>77</v>
      </c>
      <c r="I78" t="s">
        <v>106</v>
      </c>
    </row>
    <row r="79" spans="1:9">
      <c r="A79" t="s">
        <v>152</v>
      </c>
      <c r="B79">
        <v>1</v>
      </c>
      <c r="C79">
        <v>1</v>
      </c>
      <c r="D79" s="5">
        <v>1</v>
      </c>
      <c r="E79">
        <v>1</v>
      </c>
      <c r="F79">
        <v>0</v>
      </c>
      <c r="G79">
        <v>0</v>
      </c>
      <c r="H79" s="15" t="s">
        <v>149</v>
      </c>
      <c r="I79" s="16">
        <v>1</v>
      </c>
    </row>
    <row r="80" spans="1:9">
      <c r="A80" t="s">
        <v>155</v>
      </c>
      <c r="B80">
        <v>1</v>
      </c>
      <c r="C80">
        <v>1</v>
      </c>
      <c r="D80" s="5">
        <v>1</v>
      </c>
      <c r="E80">
        <v>0</v>
      </c>
      <c r="F80">
        <v>0</v>
      </c>
      <c r="H80" t="s">
        <v>196</v>
      </c>
      <c r="I80" s="16"/>
    </row>
    <row r="81" spans="1:15">
      <c r="A81" t="s">
        <v>160</v>
      </c>
      <c r="B81">
        <v>1</v>
      </c>
      <c r="C81">
        <v>0</v>
      </c>
      <c r="D81" s="5">
        <v>1</v>
      </c>
      <c r="E81">
        <v>1</v>
      </c>
      <c r="F81">
        <v>0</v>
      </c>
      <c r="G81">
        <v>0</v>
      </c>
      <c r="H81" s="16" t="s">
        <v>80</v>
      </c>
      <c r="I81" s="16">
        <v>1</v>
      </c>
    </row>
    <row r="82" spans="1:15">
      <c r="A82" t="s">
        <v>161</v>
      </c>
      <c r="B82">
        <v>1</v>
      </c>
      <c r="C82">
        <v>0</v>
      </c>
      <c r="D82" s="5">
        <v>1</v>
      </c>
      <c r="E82">
        <v>0</v>
      </c>
      <c r="F82">
        <v>0</v>
      </c>
      <c r="H82" s="18" t="s">
        <v>196</v>
      </c>
    </row>
    <row r="83" spans="1:15">
      <c r="A83" t="s">
        <v>113</v>
      </c>
      <c r="B83">
        <v>1</v>
      </c>
      <c r="C83">
        <v>1</v>
      </c>
      <c r="D83" s="5">
        <v>1</v>
      </c>
      <c r="E83">
        <v>1</v>
      </c>
      <c r="F83">
        <v>1</v>
      </c>
      <c r="G83">
        <v>1</v>
      </c>
      <c r="H83" s="17" t="s">
        <v>182</v>
      </c>
      <c r="I83" s="18">
        <v>4</v>
      </c>
    </row>
    <row r="84" spans="1:15">
      <c r="A84" t="s">
        <v>154</v>
      </c>
      <c r="B84">
        <v>1</v>
      </c>
      <c r="C84">
        <v>1</v>
      </c>
      <c r="D84" s="5">
        <v>1</v>
      </c>
      <c r="E84">
        <v>0</v>
      </c>
      <c r="F84">
        <v>1</v>
      </c>
      <c r="H84" t="s">
        <v>196</v>
      </c>
      <c r="I84" s="18"/>
    </row>
    <row r="85" spans="1:15">
      <c r="A85" t="s">
        <v>122</v>
      </c>
      <c r="B85">
        <v>1</v>
      </c>
      <c r="C85">
        <v>0</v>
      </c>
      <c r="D85" s="5">
        <v>1</v>
      </c>
      <c r="E85">
        <v>1</v>
      </c>
      <c r="F85">
        <v>1</v>
      </c>
      <c r="G85">
        <v>1</v>
      </c>
      <c r="H85" s="17" t="s">
        <v>187</v>
      </c>
      <c r="I85" s="18">
        <v>2</v>
      </c>
    </row>
    <row r="86" spans="1:15">
      <c r="A86" t="s">
        <v>125</v>
      </c>
      <c r="B86">
        <v>1</v>
      </c>
      <c r="C86">
        <v>0</v>
      </c>
      <c r="D86" s="5">
        <v>1</v>
      </c>
      <c r="E86">
        <v>0</v>
      </c>
      <c r="F86">
        <v>1</v>
      </c>
      <c r="G86">
        <v>1</v>
      </c>
      <c r="H86" s="17" t="s">
        <v>195</v>
      </c>
      <c r="I86" s="18">
        <v>2</v>
      </c>
    </row>
    <row r="87" spans="1:15">
      <c r="A87" t="s">
        <v>167</v>
      </c>
      <c r="B87">
        <v>0</v>
      </c>
      <c r="C87">
        <v>1</v>
      </c>
      <c r="D87" s="5">
        <v>1</v>
      </c>
      <c r="E87">
        <v>1</v>
      </c>
      <c r="F87">
        <v>0</v>
      </c>
      <c r="H87" t="s">
        <v>196</v>
      </c>
    </row>
    <row r="88" spans="1:15">
      <c r="A88" t="s">
        <v>169</v>
      </c>
      <c r="B88">
        <v>0</v>
      </c>
      <c r="C88">
        <v>1</v>
      </c>
      <c r="D88" s="5">
        <v>1</v>
      </c>
      <c r="E88">
        <v>0</v>
      </c>
      <c r="F88">
        <v>0</v>
      </c>
      <c r="H88" t="s">
        <v>196</v>
      </c>
    </row>
    <row r="89" spans="1:15">
      <c r="A89" t="s">
        <v>177</v>
      </c>
      <c r="B89">
        <v>0</v>
      </c>
      <c r="C89">
        <v>0</v>
      </c>
      <c r="D89" s="5">
        <v>1</v>
      </c>
      <c r="E89">
        <v>0</v>
      </c>
      <c r="F89">
        <v>0</v>
      </c>
      <c r="G89">
        <v>0</v>
      </c>
      <c r="H89" s="16" t="s">
        <v>197</v>
      </c>
      <c r="I89" s="16">
        <v>2</v>
      </c>
    </row>
    <row r="90" spans="1:15">
      <c r="A90" t="s">
        <v>175</v>
      </c>
      <c r="B90">
        <v>0</v>
      </c>
      <c r="C90">
        <v>0</v>
      </c>
      <c r="D90" s="5">
        <v>1</v>
      </c>
      <c r="E90">
        <v>1</v>
      </c>
      <c r="F90">
        <v>0</v>
      </c>
      <c r="H90" t="s">
        <v>196</v>
      </c>
      <c r="I90" s="16"/>
    </row>
    <row r="91" spans="1:15">
      <c r="A91" t="s">
        <v>166</v>
      </c>
      <c r="B91">
        <v>0</v>
      </c>
      <c r="C91">
        <v>1</v>
      </c>
      <c r="D91" s="5">
        <v>1</v>
      </c>
      <c r="E91">
        <v>1</v>
      </c>
      <c r="F91">
        <v>1</v>
      </c>
      <c r="H91" t="s">
        <v>196</v>
      </c>
      <c r="I91" s="16"/>
    </row>
    <row r="92" spans="1:15">
      <c r="A92" t="s">
        <v>168</v>
      </c>
      <c r="B92">
        <v>0</v>
      </c>
      <c r="C92">
        <v>1</v>
      </c>
      <c r="D92" s="5">
        <v>1</v>
      </c>
      <c r="E92">
        <v>0</v>
      </c>
      <c r="F92">
        <v>1</v>
      </c>
      <c r="H92" t="s">
        <v>196</v>
      </c>
      <c r="I92" s="16"/>
    </row>
    <row r="93" spans="1:15">
      <c r="A93" t="s">
        <v>176</v>
      </c>
      <c r="B93">
        <v>0</v>
      </c>
      <c r="C93">
        <v>0</v>
      </c>
      <c r="D93" s="5">
        <v>1</v>
      </c>
      <c r="E93">
        <v>0</v>
      </c>
      <c r="F93">
        <v>1</v>
      </c>
      <c r="G93">
        <v>0</v>
      </c>
      <c r="H93" s="16" t="s">
        <v>58</v>
      </c>
      <c r="I93" s="16">
        <v>1</v>
      </c>
    </row>
    <row r="94" spans="1:15">
      <c r="A94" t="s">
        <v>174</v>
      </c>
      <c r="B94">
        <v>0</v>
      </c>
      <c r="C94">
        <v>0</v>
      </c>
      <c r="D94" s="5">
        <v>1</v>
      </c>
      <c r="E94">
        <v>1</v>
      </c>
      <c r="F94">
        <v>1</v>
      </c>
      <c r="H94" t="s">
        <v>196</v>
      </c>
      <c r="I94" s="16" t="s">
        <v>71</v>
      </c>
      <c r="M94">
        <v>5</v>
      </c>
      <c r="N94">
        <v>13</v>
      </c>
      <c r="O94">
        <f>+M94/N94</f>
        <v>0.38461538461538464</v>
      </c>
    </row>
    <row r="95" spans="1:15">
      <c r="I95">
        <f>SUM(I79:I94)</f>
        <v>13</v>
      </c>
    </row>
    <row r="99" spans="1:9">
      <c r="A99" t="s">
        <v>192</v>
      </c>
      <c r="B99" t="s">
        <v>48</v>
      </c>
      <c r="C99" t="s">
        <v>51</v>
      </c>
      <c r="D99" t="s">
        <v>54</v>
      </c>
      <c r="E99" t="s">
        <v>67</v>
      </c>
      <c r="F99" t="s">
        <v>50</v>
      </c>
      <c r="G99" t="s">
        <v>210</v>
      </c>
      <c r="H99" t="s">
        <v>77</v>
      </c>
      <c r="I99" t="s">
        <v>106</v>
      </c>
    </row>
    <row r="100" spans="1:9">
      <c r="A100" t="s">
        <v>152</v>
      </c>
      <c r="B100">
        <v>1</v>
      </c>
      <c r="C100">
        <v>1</v>
      </c>
      <c r="D100">
        <v>1</v>
      </c>
      <c r="E100" s="5">
        <v>1</v>
      </c>
      <c r="F100">
        <v>0</v>
      </c>
      <c r="G100">
        <v>0</v>
      </c>
      <c r="H100" s="16" t="s">
        <v>153</v>
      </c>
      <c r="I100" s="16">
        <v>1</v>
      </c>
    </row>
    <row r="101" spans="1:9">
      <c r="A101" t="s">
        <v>160</v>
      </c>
      <c r="B101">
        <v>1</v>
      </c>
      <c r="C101">
        <v>0</v>
      </c>
      <c r="D101">
        <v>1</v>
      </c>
      <c r="E101" s="5">
        <v>1</v>
      </c>
      <c r="F101">
        <v>0</v>
      </c>
      <c r="G101">
        <v>0</v>
      </c>
      <c r="H101" s="16" t="s">
        <v>80</v>
      </c>
      <c r="I101" s="16">
        <v>1</v>
      </c>
    </row>
    <row r="102" spans="1:9">
      <c r="A102" t="s">
        <v>113</v>
      </c>
      <c r="B102">
        <v>1</v>
      </c>
      <c r="C102">
        <v>1</v>
      </c>
      <c r="D102">
        <v>1</v>
      </c>
      <c r="E102" s="5">
        <v>1</v>
      </c>
      <c r="F102">
        <v>1</v>
      </c>
      <c r="G102">
        <v>1</v>
      </c>
      <c r="H102" t="s">
        <v>182</v>
      </c>
      <c r="I102" s="18">
        <v>4</v>
      </c>
    </row>
    <row r="103" spans="1:9">
      <c r="A103" t="s">
        <v>122</v>
      </c>
      <c r="B103">
        <v>1</v>
      </c>
      <c r="C103">
        <v>0</v>
      </c>
      <c r="D103">
        <v>1</v>
      </c>
      <c r="E103" s="5">
        <v>1</v>
      </c>
      <c r="F103">
        <v>1</v>
      </c>
      <c r="G103">
        <v>1</v>
      </c>
      <c r="H103" t="s">
        <v>187</v>
      </c>
      <c r="I103" s="18">
        <v>2</v>
      </c>
    </row>
    <row r="104" spans="1:9">
      <c r="A104" t="s">
        <v>167</v>
      </c>
      <c r="B104">
        <v>0</v>
      </c>
      <c r="C104">
        <v>1</v>
      </c>
      <c r="D104">
        <v>1</v>
      </c>
      <c r="E104" s="5">
        <v>1</v>
      </c>
      <c r="F104">
        <v>0</v>
      </c>
      <c r="H104" t="s">
        <v>196</v>
      </c>
    </row>
    <row r="105" spans="1:9">
      <c r="A105" t="s">
        <v>175</v>
      </c>
      <c r="B105">
        <v>0</v>
      </c>
      <c r="C105">
        <v>0</v>
      </c>
      <c r="D105">
        <v>1</v>
      </c>
      <c r="E105" s="5">
        <v>1</v>
      </c>
      <c r="F105">
        <v>0</v>
      </c>
      <c r="H105" t="s">
        <v>196</v>
      </c>
    </row>
    <row r="106" spans="1:9">
      <c r="A106" t="s">
        <v>166</v>
      </c>
      <c r="B106">
        <v>0</v>
      </c>
      <c r="C106">
        <v>1</v>
      </c>
      <c r="D106">
        <v>1</v>
      </c>
      <c r="E106" s="5">
        <v>1</v>
      </c>
      <c r="F106">
        <v>1</v>
      </c>
      <c r="H106" t="s">
        <v>196</v>
      </c>
    </row>
    <row r="107" spans="1:9">
      <c r="A107" t="s">
        <v>174</v>
      </c>
      <c r="B107">
        <v>0</v>
      </c>
      <c r="C107">
        <v>0</v>
      </c>
      <c r="D107">
        <v>1</v>
      </c>
      <c r="E107" s="5">
        <v>1</v>
      </c>
      <c r="F107">
        <v>1</v>
      </c>
      <c r="H107" t="s">
        <v>196</v>
      </c>
    </row>
    <row r="108" spans="1:9">
      <c r="A108" t="s">
        <v>157</v>
      </c>
      <c r="B108">
        <v>1</v>
      </c>
      <c r="C108">
        <v>1</v>
      </c>
      <c r="D108">
        <v>0</v>
      </c>
      <c r="E108" s="5">
        <v>1</v>
      </c>
      <c r="F108">
        <v>0</v>
      </c>
      <c r="H108" t="s">
        <v>196</v>
      </c>
    </row>
    <row r="109" spans="1:9">
      <c r="A109" t="s">
        <v>163</v>
      </c>
      <c r="B109">
        <v>1</v>
      </c>
      <c r="C109">
        <v>0</v>
      </c>
      <c r="D109">
        <v>0</v>
      </c>
      <c r="E109" s="5">
        <v>1</v>
      </c>
      <c r="F109">
        <v>0</v>
      </c>
      <c r="H109" t="s">
        <v>196</v>
      </c>
    </row>
    <row r="110" spans="1:9">
      <c r="A110" t="s">
        <v>156</v>
      </c>
      <c r="B110">
        <v>1</v>
      </c>
      <c r="C110">
        <v>1</v>
      </c>
      <c r="D110">
        <v>0</v>
      </c>
      <c r="E110" s="5">
        <v>1</v>
      </c>
      <c r="F110">
        <v>1</v>
      </c>
      <c r="H110" t="s">
        <v>196</v>
      </c>
    </row>
    <row r="111" spans="1:9">
      <c r="A111" t="s">
        <v>162</v>
      </c>
      <c r="B111">
        <v>1</v>
      </c>
      <c r="C111">
        <v>0</v>
      </c>
      <c r="D111">
        <v>0</v>
      </c>
      <c r="E111" s="5">
        <v>1</v>
      </c>
      <c r="F111">
        <v>1</v>
      </c>
      <c r="H111" t="s">
        <v>196</v>
      </c>
    </row>
    <row r="112" spans="1:9">
      <c r="A112" t="s">
        <v>171</v>
      </c>
      <c r="B112">
        <v>0</v>
      </c>
      <c r="C112">
        <v>1</v>
      </c>
      <c r="D112">
        <v>0</v>
      </c>
      <c r="E112" s="5">
        <v>1</v>
      </c>
      <c r="F112">
        <v>0</v>
      </c>
      <c r="H112" t="s">
        <v>196</v>
      </c>
    </row>
    <row r="113" spans="1:9">
      <c r="A113" t="s">
        <v>179</v>
      </c>
      <c r="B113">
        <v>0</v>
      </c>
      <c r="C113">
        <v>0</v>
      </c>
      <c r="D113">
        <v>0</v>
      </c>
      <c r="E113" s="5">
        <v>1</v>
      </c>
      <c r="F113">
        <v>0</v>
      </c>
      <c r="H113" t="s">
        <v>196</v>
      </c>
    </row>
    <row r="114" spans="1:9">
      <c r="A114" t="s">
        <v>170</v>
      </c>
      <c r="B114">
        <v>0</v>
      </c>
      <c r="C114">
        <v>1</v>
      </c>
      <c r="D114">
        <v>0</v>
      </c>
      <c r="E114" s="5">
        <v>1</v>
      </c>
      <c r="F114">
        <v>1</v>
      </c>
      <c r="H114" t="s">
        <v>196</v>
      </c>
    </row>
    <row r="115" spans="1:9">
      <c r="A115" t="s">
        <v>178</v>
      </c>
      <c r="B115">
        <v>0</v>
      </c>
      <c r="C115">
        <v>0</v>
      </c>
      <c r="D115">
        <v>0</v>
      </c>
      <c r="E115" s="5">
        <v>1</v>
      </c>
      <c r="F115">
        <v>1</v>
      </c>
      <c r="H115" t="s">
        <v>196</v>
      </c>
    </row>
    <row r="119" spans="1:9">
      <c r="A119" t="s">
        <v>192</v>
      </c>
      <c r="B119" t="s">
        <v>48</v>
      </c>
      <c r="C119" t="s">
        <v>51</v>
      </c>
      <c r="D119" t="s">
        <v>54</v>
      </c>
      <c r="E119" t="s">
        <v>67</v>
      </c>
      <c r="F119" t="s">
        <v>50</v>
      </c>
      <c r="G119" t="s">
        <v>224</v>
      </c>
      <c r="H119" t="s">
        <v>77</v>
      </c>
    </row>
    <row r="120" spans="1:9">
      <c r="A120" t="s">
        <v>152</v>
      </c>
      <c r="B120">
        <v>1</v>
      </c>
      <c r="C120">
        <v>1</v>
      </c>
      <c r="D120">
        <v>1</v>
      </c>
      <c r="E120">
        <v>1</v>
      </c>
      <c r="F120" s="5">
        <v>0</v>
      </c>
      <c r="G120" s="15">
        <v>0</v>
      </c>
      <c r="H120" s="15" t="s">
        <v>153</v>
      </c>
      <c r="I120" s="15">
        <v>1</v>
      </c>
    </row>
    <row r="121" spans="1:9">
      <c r="A121" t="s">
        <v>160</v>
      </c>
      <c r="B121">
        <v>1</v>
      </c>
      <c r="C121">
        <v>0</v>
      </c>
      <c r="D121">
        <v>1</v>
      </c>
      <c r="E121">
        <v>1</v>
      </c>
      <c r="F121" s="5">
        <v>0</v>
      </c>
      <c r="G121" s="15">
        <v>0</v>
      </c>
      <c r="H121" s="15" t="s">
        <v>80</v>
      </c>
      <c r="I121" s="15">
        <v>1</v>
      </c>
    </row>
    <row r="122" spans="1:9">
      <c r="A122" t="s">
        <v>167</v>
      </c>
      <c r="B122">
        <v>0</v>
      </c>
      <c r="C122">
        <v>1</v>
      </c>
      <c r="D122">
        <v>1</v>
      </c>
      <c r="E122">
        <v>1</v>
      </c>
      <c r="F122" s="5">
        <v>0</v>
      </c>
      <c r="H122" t="s">
        <v>196</v>
      </c>
    </row>
    <row r="123" spans="1:9">
      <c r="A123" t="s">
        <v>175</v>
      </c>
      <c r="B123">
        <v>0</v>
      </c>
      <c r="C123">
        <v>0</v>
      </c>
      <c r="D123">
        <v>1</v>
      </c>
      <c r="E123">
        <v>1</v>
      </c>
      <c r="F123" s="5">
        <v>0</v>
      </c>
      <c r="H123" t="s">
        <v>196</v>
      </c>
    </row>
    <row r="124" spans="1:9">
      <c r="A124" t="s">
        <v>157</v>
      </c>
      <c r="B124">
        <v>1</v>
      </c>
      <c r="C124">
        <v>1</v>
      </c>
      <c r="D124">
        <v>0</v>
      </c>
      <c r="E124">
        <v>1</v>
      </c>
      <c r="F124" s="5">
        <v>0</v>
      </c>
      <c r="H124" t="s">
        <v>196</v>
      </c>
    </row>
    <row r="125" spans="1:9">
      <c r="A125" t="s">
        <v>163</v>
      </c>
      <c r="B125">
        <v>1</v>
      </c>
      <c r="C125">
        <v>0</v>
      </c>
      <c r="D125">
        <v>0</v>
      </c>
      <c r="E125">
        <v>1</v>
      </c>
      <c r="F125" s="5">
        <v>0</v>
      </c>
      <c r="H125" t="s">
        <v>196</v>
      </c>
    </row>
    <row r="126" spans="1:9">
      <c r="A126" t="s">
        <v>171</v>
      </c>
      <c r="B126">
        <v>0</v>
      </c>
      <c r="C126">
        <v>1</v>
      </c>
      <c r="D126">
        <v>0</v>
      </c>
      <c r="E126">
        <v>1</v>
      </c>
      <c r="F126" s="5">
        <v>0</v>
      </c>
      <c r="H126" t="s">
        <v>196</v>
      </c>
    </row>
    <row r="127" spans="1:9">
      <c r="A127" t="s">
        <v>179</v>
      </c>
      <c r="B127">
        <v>0</v>
      </c>
      <c r="C127">
        <v>0</v>
      </c>
      <c r="D127">
        <v>0</v>
      </c>
      <c r="E127">
        <v>1</v>
      </c>
      <c r="F127" s="5">
        <v>0</v>
      </c>
      <c r="H127" t="s">
        <v>196</v>
      </c>
    </row>
    <row r="128" spans="1:9">
      <c r="A128" t="s">
        <v>155</v>
      </c>
      <c r="B128">
        <v>1</v>
      </c>
      <c r="C128">
        <v>1</v>
      </c>
      <c r="D128">
        <v>1</v>
      </c>
      <c r="E128">
        <v>0</v>
      </c>
      <c r="F128" s="5">
        <v>0</v>
      </c>
      <c r="H128" t="s">
        <v>196</v>
      </c>
    </row>
    <row r="129" spans="1:9">
      <c r="A129" t="s">
        <v>161</v>
      </c>
      <c r="B129">
        <v>1</v>
      </c>
      <c r="C129">
        <v>0</v>
      </c>
      <c r="D129">
        <v>1</v>
      </c>
      <c r="E129">
        <v>0</v>
      </c>
      <c r="F129" s="5">
        <v>0</v>
      </c>
      <c r="H129" t="s">
        <v>196</v>
      </c>
    </row>
    <row r="130" spans="1:9">
      <c r="A130" t="s">
        <v>169</v>
      </c>
      <c r="B130">
        <v>0</v>
      </c>
      <c r="C130">
        <v>1</v>
      </c>
      <c r="D130">
        <v>1</v>
      </c>
      <c r="E130">
        <v>0</v>
      </c>
      <c r="F130" s="5">
        <v>0</v>
      </c>
      <c r="H130" t="s">
        <v>196</v>
      </c>
    </row>
    <row r="131" spans="1:9">
      <c r="A131" t="s">
        <v>177</v>
      </c>
      <c r="B131">
        <v>0</v>
      </c>
      <c r="C131">
        <v>0</v>
      </c>
      <c r="D131">
        <v>1</v>
      </c>
      <c r="E131">
        <v>0</v>
      </c>
      <c r="F131" s="5">
        <v>0</v>
      </c>
      <c r="G131" s="16">
        <v>0</v>
      </c>
      <c r="H131" s="16" t="s">
        <v>218</v>
      </c>
      <c r="I131" s="15">
        <v>2</v>
      </c>
    </row>
    <row r="132" spans="1:9">
      <c r="A132" t="s">
        <v>159</v>
      </c>
      <c r="B132">
        <v>1</v>
      </c>
      <c r="C132">
        <v>1</v>
      </c>
      <c r="D132">
        <v>0</v>
      </c>
      <c r="E132">
        <v>0</v>
      </c>
      <c r="F132" s="5">
        <v>0</v>
      </c>
      <c r="H132" t="s">
        <v>196</v>
      </c>
    </row>
    <row r="133" spans="1:9">
      <c r="A133" t="s">
        <v>165</v>
      </c>
      <c r="B133">
        <v>1</v>
      </c>
      <c r="C133">
        <v>0</v>
      </c>
      <c r="D133">
        <v>0</v>
      </c>
      <c r="E133">
        <v>0</v>
      </c>
      <c r="F133" s="5">
        <v>0</v>
      </c>
      <c r="H133" t="s">
        <v>196</v>
      </c>
    </row>
    <row r="134" spans="1:9">
      <c r="A134" t="s">
        <v>173</v>
      </c>
      <c r="B134">
        <v>0</v>
      </c>
      <c r="C134">
        <v>1</v>
      </c>
      <c r="D134">
        <v>0</v>
      </c>
      <c r="E134">
        <v>0</v>
      </c>
      <c r="F134" s="5">
        <v>0</v>
      </c>
      <c r="H134" t="s">
        <v>196</v>
      </c>
    </row>
    <row r="135" spans="1:9">
      <c r="A135" t="s">
        <v>181</v>
      </c>
      <c r="B135">
        <v>0</v>
      </c>
      <c r="C135">
        <v>0</v>
      </c>
      <c r="D135">
        <v>0</v>
      </c>
      <c r="E135">
        <v>0</v>
      </c>
      <c r="F135" s="5">
        <v>0</v>
      </c>
      <c r="G135" s="16">
        <v>0</v>
      </c>
      <c r="H135" s="16" t="s">
        <v>219</v>
      </c>
      <c r="I135" s="15">
        <v>2</v>
      </c>
    </row>
    <row r="139" spans="1:9">
      <c r="A139" t="s">
        <v>192</v>
      </c>
      <c r="B139" t="s">
        <v>48</v>
      </c>
      <c r="C139" t="s">
        <v>51</v>
      </c>
      <c r="D139" t="s">
        <v>54</v>
      </c>
      <c r="E139" t="s">
        <v>67</v>
      </c>
      <c r="F139" t="s">
        <v>50</v>
      </c>
      <c r="G139" t="s">
        <v>224</v>
      </c>
      <c r="H139" t="s">
        <v>77</v>
      </c>
    </row>
    <row r="140" spans="1:9">
      <c r="A140" t="s">
        <v>167</v>
      </c>
      <c r="B140" s="5">
        <v>0</v>
      </c>
      <c r="C140">
        <v>1</v>
      </c>
      <c r="D140">
        <v>1</v>
      </c>
      <c r="E140">
        <v>1</v>
      </c>
      <c r="F140">
        <v>0</v>
      </c>
      <c r="H140" t="s">
        <v>196</v>
      </c>
    </row>
    <row r="141" spans="1:9">
      <c r="A141" t="s">
        <v>175</v>
      </c>
      <c r="B141" s="5">
        <v>0</v>
      </c>
      <c r="C141">
        <v>0</v>
      </c>
      <c r="D141">
        <v>1</v>
      </c>
      <c r="E141">
        <v>1</v>
      </c>
      <c r="F141">
        <v>0</v>
      </c>
      <c r="H141" t="s">
        <v>196</v>
      </c>
    </row>
    <row r="142" spans="1:9">
      <c r="A142" t="s">
        <v>171</v>
      </c>
      <c r="B142" s="5">
        <v>0</v>
      </c>
      <c r="C142">
        <v>1</v>
      </c>
      <c r="D142">
        <v>0</v>
      </c>
      <c r="E142">
        <v>1</v>
      </c>
      <c r="F142">
        <v>0</v>
      </c>
      <c r="H142" t="s">
        <v>196</v>
      </c>
    </row>
    <row r="143" spans="1:9">
      <c r="A143" t="s">
        <v>179</v>
      </c>
      <c r="B143" s="5">
        <v>0</v>
      </c>
      <c r="C143">
        <v>0</v>
      </c>
      <c r="D143">
        <v>0</v>
      </c>
      <c r="E143">
        <v>1</v>
      </c>
      <c r="F143">
        <v>0</v>
      </c>
      <c r="H143" t="s">
        <v>196</v>
      </c>
    </row>
    <row r="144" spans="1:9">
      <c r="A144" t="s">
        <v>169</v>
      </c>
      <c r="B144" s="5">
        <v>0</v>
      </c>
      <c r="C144">
        <v>1</v>
      </c>
      <c r="D144">
        <v>1</v>
      </c>
      <c r="E144">
        <v>0</v>
      </c>
      <c r="F144">
        <v>0</v>
      </c>
      <c r="H144" t="s">
        <v>196</v>
      </c>
    </row>
    <row r="145" spans="1:9">
      <c r="A145" t="s">
        <v>177</v>
      </c>
      <c r="B145" s="5">
        <v>0</v>
      </c>
      <c r="C145">
        <v>0</v>
      </c>
      <c r="D145">
        <v>1</v>
      </c>
      <c r="E145">
        <v>0</v>
      </c>
      <c r="F145">
        <v>0</v>
      </c>
      <c r="G145" s="16">
        <v>0</v>
      </c>
      <c r="H145" s="16" t="s">
        <v>218</v>
      </c>
      <c r="I145" s="15">
        <v>2</v>
      </c>
    </row>
    <row r="146" spans="1:9">
      <c r="A146" t="s">
        <v>173</v>
      </c>
      <c r="B146" s="5">
        <v>0</v>
      </c>
      <c r="C146">
        <v>1</v>
      </c>
      <c r="D146">
        <v>0</v>
      </c>
      <c r="E146">
        <v>0</v>
      </c>
      <c r="F146">
        <v>0</v>
      </c>
      <c r="H146" t="s">
        <v>196</v>
      </c>
    </row>
    <row r="147" spans="1:9">
      <c r="A147" t="s">
        <v>181</v>
      </c>
      <c r="B147" s="5">
        <v>0</v>
      </c>
      <c r="C147">
        <v>0</v>
      </c>
      <c r="D147">
        <v>0</v>
      </c>
      <c r="E147">
        <v>0</v>
      </c>
      <c r="F147">
        <v>0</v>
      </c>
      <c r="G147" s="16">
        <v>0</v>
      </c>
      <c r="H147" s="16" t="s">
        <v>219</v>
      </c>
      <c r="I147" s="16">
        <v>2</v>
      </c>
    </row>
    <row r="148" spans="1:9">
      <c r="A148" t="s">
        <v>166</v>
      </c>
      <c r="B148" s="5">
        <v>0</v>
      </c>
      <c r="C148">
        <v>1</v>
      </c>
      <c r="D148">
        <v>1</v>
      </c>
      <c r="E148">
        <v>1</v>
      </c>
      <c r="F148">
        <v>1</v>
      </c>
      <c r="H148" t="s">
        <v>196</v>
      </c>
    </row>
    <row r="149" spans="1:9">
      <c r="A149" t="s">
        <v>174</v>
      </c>
      <c r="B149" s="5">
        <v>0</v>
      </c>
      <c r="C149">
        <v>0</v>
      </c>
      <c r="D149">
        <v>1</v>
      </c>
      <c r="E149">
        <v>1</v>
      </c>
      <c r="F149">
        <v>1</v>
      </c>
      <c r="H149" t="s">
        <v>196</v>
      </c>
    </row>
    <row r="150" spans="1:9">
      <c r="A150" t="s">
        <v>170</v>
      </c>
      <c r="B150" s="5">
        <v>0</v>
      </c>
      <c r="C150">
        <v>1</v>
      </c>
      <c r="D150">
        <v>0</v>
      </c>
      <c r="E150">
        <v>1</v>
      </c>
      <c r="F150">
        <v>1</v>
      </c>
      <c r="H150" t="s">
        <v>196</v>
      </c>
    </row>
    <row r="151" spans="1:9">
      <c r="A151" t="s">
        <v>178</v>
      </c>
      <c r="B151" s="5">
        <v>0</v>
      </c>
      <c r="C151">
        <v>0</v>
      </c>
      <c r="D151">
        <v>0</v>
      </c>
      <c r="E151">
        <v>1</v>
      </c>
      <c r="F151">
        <v>1</v>
      </c>
      <c r="H151" t="s">
        <v>196</v>
      </c>
    </row>
    <row r="152" spans="1:9">
      <c r="A152" t="s">
        <v>168</v>
      </c>
      <c r="B152" s="5">
        <v>0</v>
      </c>
      <c r="C152">
        <v>1</v>
      </c>
      <c r="D152">
        <v>1</v>
      </c>
      <c r="E152">
        <v>0</v>
      </c>
      <c r="F152">
        <v>1</v>
      </c>
      <c r="H152" t="s">
        <v>196</v>
      </c>
    </row>
    <row r="153" spans="1:9">
      <c r="A153" t="s">
        <v>176</v>
      </c>
      <c r="B153" s="5">
        <v>0</v>
      </c>
      <c r="C153">
        <v>0</v>
      </c>
      <c r="D153">
        <v>1</v>
      </c>
      <c r="E153">
        <v>0</v>
      </c>
      <c r="F153">
        <v>1</v>
      </c>
      <c r="G153" s="16">
        <v>0</v>
      </c>
      <c r="H153" s="16" t="s">
        <v>58</v>
      </c>
      <c r="I153" s="16">
        <v>1</v>
      </c>
    </row>
    <row r="154" spans="1:9">
      <c r="A154" t="s">
        <v>172</v>
      </c>
      <c r="B154" s="5">
        <v>0</v>
      </c>
      <c r="C154">
        <v>1</v>
      </c>
      <c r="D154">
        <v>0</v>
      </c>
      <c r="E154">
        <v>0</v>
      </c>
      <c r="F154">
        <v>1</v>
      </c>
      <c r="H154" t="s">
        <v>196</v>
      </c>
    </row>
    <row r="155" spans="1:9">
      <c r="A155" t="s">
        <v>180</v>
      </c>
      <c r="B155" s="5">
        <v>0</v>
      </c>
      <c r="C155">
        <v>0</v>
      </c>
      <c r="D155">
        <v>0</v>
      </c>
      <c r="E155">
        <v>0</v>
      </c>
      <c r="F155">
        <v>1</v>
      </c>
      <c r="G155" s="16">
        <v>0</v>
      </c>
      <c r="H155" s="16" t="s">
        <v>217</v>
      </c>
      <c r="I155" s="15">
        <v>2</v>
      </c>
    </row>
    <row r="159" spans="1:9">
      <c r="A159" t="s">
        <v>193</v>
      </c>
      <c r="B159" t="s">
        <v>48</v>
      </c>
      <c r="C159" t="s">
        <v>51</v>
      </c>
      <c r="D159" t="s">
        <v>54</v>
      </c>
      <c r="E159" t="s">
        <v>67</v>
      </c>
      <c r="F159" t="s">
        <v>50</v>
      </c>
      <c r="G159" t="s">
        <v>210</v>
      </c>
      <c r="H159" t="s">
        <v>1</v>
      </c>
      <c r="I159" t="s">
        <v>106</v>
      </c>
    </row>
    <row r="160" spans="1:9">
      <c r="A160" t="s">
        <v>175</v>
      </c>
      <c r="B160">
        <v>0</v>
      </c>
      <c r="C160" s="5">
        <v>0</v>
      </c>
      <c r="D160">
        <v>1</v>
      </c>
      <c r="E160">
        <v>1</v>
      </c>
      <c r="F160">
        <v>0</v>
      </c>
      <c r="H160" s="19" t="s">
        <v>196</v>
      </c>
    </row>
    <row r="161" spans="1:13">
      <c r="A161" t="s">
        <v>179</v>
      </c>
      <c r="B161">
        <v>0</v>
      </c>
      <c r="C161" s="5">
        <v>0</v>
      </c>
      <c r="D161">
        <v>0</v>
      </c>
      <c r="E161">
        <v>1</v>
      </c>
      <c r="F161">
        <v>0</v>
      </c>
      <c r="H161" s="19" t="s">
        <v>196</v>
      </c>
    </row>
    <row r="162" spans="1:13">
      <c r="A162" t="s">
        <v>177</v>
      </c>
      <c r="B162">
        <v>0</v>
      </c>
      <c r="C162" s="5">
        <v>0</v>
      </c>
      <c r="D162">
        <v>1</v>
      </c>
      <c r="E162">
        <v>0</v>
      </c>
      <c r="F162">
        <v>0</v>
      </c>
      <c r="G162" s="16">
        <v>0</v>
      </c>
      <c r="H162" s="16" t="s">
        <v>197</v>
      </c>
      <c r="I162" s="16">
        <v>2</v>
      </c>
    </row>
    <row r="163" spans="1:13">
      <c r="A163" t="s">
        <v>181</v>
      </c>
      <c r="B163">
        <v>0</v>
      </c>
      <c r="C163" s="5">
        <v>0</v>
      </c>
      <c r="D163">
        <v>0</v>
      </c>
      <c r="E163">
        <v>0</v>
      </c>
      <c r="F163">
        <v>0</v>
      </c>
      <c r="G163" s="16">
        <v>0</v>
      </c>
      <c r="H163" s="16" t="s">
        <v>203</v>
      </c>
      <c r="I163" s="16">
        <v>3</v>
      </c>
    </row>
    <row r="164" spans="1:13">
      <c r="A164" t="s">
        <v>174</v>
      </c>
      <c r="B164">
        <v>0</v>
      </c>
      <c r="C164" s="5">
        <v>0</v>
      </c>
      <c r="D164">
        <v>1</v>
      </c>
      <c r="E164">
        <v>1</v>
      </c>
      <c r="F164">
        <v>1</v>
      </c>
      <c r="H164" s="19" t="s">
        <v>196</v>
      </c>
      <c r="I164" s="16"/>
    </row>
    <row r="165" spans="1:13">
      <c r="A165" t="s">
        <v>178</v>
      </c>
      <c r="B165">
        <v>0</v>
      </c>
      <c r="C165" s="5">
        <v>0</v>
      </c>
      <c r="D165">
        <v>0</v>
      </c>
      <c r="E165">
        <v>1</v>
      </c>
      <c r="F165">
        <v>1</v>
      </c>
      <c r="H165" s="19" t="s">
        <v>196</v>
      </c>
      <c r="I165" s="16"/>
    </row>
    <row r="166" spans="1:13">
      <c r="A166" t="s">
        <v>176</v>
      </c>
      <c r="B166">
        <v>0</v>
      </c>
      <c r="C166" s="5">
        <v>0</v>
      </c>
      <c r="D166">
        <v>1</v>
      </c>
      <c r="E166">
        <v>0</v>
      </c>
      <c r="F166">
        <v>1</v>
      </c>
      <c r="G166" s="16">
        <v>0</v>
      </c>
      <c r="H166" s="16" t="s">
        <v>58</v>
      </c>
      <c r="I166" s="16">
        <v>1</v>
      </c>
    </row>
    <row r="167" spans="1:13">
      <c r="A167" t="s">
        <v>180</v>
      </c>
      <c r="B167">
        <v>0</v>
      </c>
      <c r="C167" s="5">
        <v>0</v>
      </c>
      <c r="D167">
        <v>0</v>
      </c>
      <c r="E167">
        <v>0</v>
      </c>
      <c r="F167">
        <v>1</v>
      </c>
      <c r="G167" s="16">
        <v>0</v>
      </c>
      <c r="H167" s="16" t="s">
        <v>202</v>
      </c>
      <c r="I167" s="16">
        <v>2</v>
      </c>
    </row>
    <row r="168" spans="1:13">
      <c r="A168" t="s">
        <v>160</v>
      </c>
      <c r="B168">
        <v>1</v>
      </c>
      <c r="C168" s="5">
        <v>0</v>
      </c>
      <c r="D168">
        <v>1</v>
      </c>
      <c r="E168">
        <v>1</v>
      </c>
      <c r="F168">
        <v>0</v>
      </c>
      <c r="G168" s="16">
        <v>0</v>
      </c>
      <c r="H168" s="16" t="s">
        <v>80</v>
      </c>
      <c r="I168" s="16">
        <v>1</v>
      </c>
    </row>
    <row r="169" spans="1:13">
      <c r="A169" t="s">
        <v>163</v>
      </c>
      <c r="B169">
        <v>1</v>
      </c>
      <c r="C169" s="5">
        <v>0</v>
      </c>
      <c r="D169">
        <v>0</v>
      </c>
      <c r="E169">
        <v>1</v>
      </c>
      <c r="F169">
        <v>0</v>
      </c>
      <c r="H169" s="19" t="s">
        <v>196</v>
      </c>
    </row>
    <row r="170" spans="1:13">
      <c r="A170" t="s">
        <v>161</v>
      </c>
      <c r="B170">
        <v>1</v>
      </c>
      <c r="C170" s="5">
        <v>0</v>
      </c>
      <c r="D170">
        <v>1</v>
      </c>
      <c r="E170">
        <v>0</v>
      </c>
      <c r="F170">
        <v>0</v>
      </c>
      <c r="H170" s="19" t="s">
        <v>196</v>
      </c>
    </row>
    <row r="171" spans="1:13">
      <c r="A171" t="s">
        <v>165</v>
      </c>
      <c r="B171">
        <v>1</v>
      </c>
      <c r="C171" s="5">
        <v>0</v>
      </c>
      <c r="D171">
        <v>0</v>
      </c>
      <c r="E171">
        <v>0</v>
      </c>
      <c r="F171">
        <v>0</v>
      </c>
      <c r="H171" s="19" t="s">
        <v>196</v>
      </c>
    </row>
    <row r="172" spans="1:13">
      <c r="A172" t="s">
        <v>122</v>
      </c>
      <c r="B172">
        <v>1</v>
      </c>
      <c r="C172" s="5">
        <v>0</v>
      </c>
      <c r="D172">
        <v>1</v>
      </c>
      <c r="E172">
        <v>1</v>
      </c>
      <c r="F172">
        <v>1</v>
      </c>
      <c r="G172">
        <v>1</v>
      </c>
      <c r="H172" s="18" t="s">
        <v>188</v>
      </c>
      <c r="I172" s="18">
        <v>2</v>
      </c>
    </row>
    <row r="173" spans="1:13">
      <c r="A173" t="s">
        <v>162</v>
      </c>
      <c r="B173">
        <v>1</v>
      </c>
      <c r="C173" s="5">
        <v>0</v>
      </c>
      <c r="D173">
        <v>0</v>
      </c>
      <c r="E173">
        <v>1</v>
      </c>
      <c r="F173">
        <v>1</v>
      </c>
      <c r="H173" s="19" t="s">
        <v>196</v>
      </c>
      <c r="I173" s="18"/>
    </row>
    <row r="174" spans="1:13">
      <c r="A174" t="s">
        <v>125</v>
      </c>
      <c r="B174">
        <v>1</v>
      </c>
      <c r="C174" s="5">
        <v>0</v>
      </c>
      <c r="D174">
        <v>1</v>
      </c>
      <c r="E174">
        <v>0</v>
      </c>
      <c r="F174">
        <v>1</v>
      </c>
      <c r="G174">
        <v>1</v>
      </c>
      <c r="H174" s="17" t="s">
        <v>189</v>
      </c>
      <c r="I174" s="18">
        <v>2</v>
      </c>
      <c r="K174">
        <v>9</v>
      </c>
      <c r="L174">
        <v>13</v>
      </c>
      <c r="M174">
        <f>+K174/L174</f>
        <v>0.69230769230769229</v>
      </c>
    </row>
    <row r="178" spans="1:9">
      <c r="A178" t="s">
        <v>193</v>
      </c>
      <c r="B178" t="s">
        <v>48</v>
      </c>
      <c r="C178" t="s">
        <v>51</v>
      </c>
      <c r="D178" t="s">
        <v>54</v>
      </c>
      <c r="E178" t="s">
        <v>67</v>
      </c>
      <c r="F178" t="s">
        <v>50</v>
      </c>
      <c r="G178" t="s">
        <v>210</v>
      </c>
      <c r="H178" t="s">
        <v>1</v>
      </c>
    </row>
    <row r="179" spans="1:9">
      <c r="A179" t="s">
        <v>177</v>
      </c>
      <c r="B179">
        <v>0</v>
      </c>
      <c r="C179">
        <v>0</v>
      </c>
      <c r="D179">
        <v>1</v>
      </c>
      <c r="E179" s="5">
        <v>0</v>
      </c>
      <c r="F179">
        <v>0</v>
      </c>
      <c r="G179" s="16">
        <v>0</v>
      </c>
      <c r="H179" s="16" t="s">
        <v>197</v>
      </c>
      <c r="I179" s="16">
        <v>2</v>
      </c>
    </row>
    <row r="180" spans="1:9">
      <c r="A180" t="s">
        <v>181</v>
      </c>
      <c r="B180">
        <v>0</v>
      </c>
      <c r="C180">
        <v>0</v>
      </c>
      <c r="D180">
        <v>0</v>
      </c>
      <c r="E180" s="5">
        <v>0</v>
      </c>
      <c r="F180">
        <v>0</v>
      </c>
      <c r="G180" s="16">
        <v>0</v>
      </c>
      <c r="H180" s="16" t="s">
        <v>203</v>
      </c>
      <c r="I180" s="16">
        <v>3</v>
      </c>
    </row>
    <row r="181" spans="1:9">
      <c r="A181" t="s">
        <v>176</v>
      </c>
      <c r="B181">
        <v>0</v>
      </c>
      <c r="C181">
        <v>0</v>
      </c>
      <c r="D181">
        <v>1</v>
      </c>
      <c r="E181" s="5">
        <v>0</v>
      </c>
      <c r="F181">
        <v>1</v>
      </c>
      <c r="G181" s="16">
        <v>0</v>
      </c>
      <c r="H181" s="16" t="s">
        <v>58</v>
      </c>
      <c r="I181" s="16">
        <v>1</v>
      </c>
    </row>
    <row r="182" spans="1:9">
      <c r="A182" t="s">
        <v>180</v>
      </c>
      <c r="B182">
        <v>0</v>
      </c>
      <c r="C182">
        <v>0</v>
      </c>
      <c r="D182">
        <v>0</v>
      </c>
      <c r="E182" s="5">
        <v>0</v>
      </c>
      <c r="F182">
        <v>1</v>
      </c>
      <c r="G182" s="16">
        <v>0</v>
      </c>
      <c r="H182" s="16" t="s">
        <v>202</v>
      </c>
      <c r="I182" s="16">
        <v>2</v>
      </c>
    </row>
    <row r="183" spans="1:9">
      <c r="A183" t="s">
        <v>161</v>
      </c>
      <c r="B183">
        <v>1</v>
      </c>
      <c r="C183">
        <v>0</v>
      </c>
      <c r="D183">
        <v>1</v>
      </c>
      <c r="E183" s="5">
        <v>0</v>
      </c>
      <c r="F183">
        <v>0</v>
      </c>
      <c r="H183" s="19" t="s">
        <v>196</v>
      </c>
    </row>
    <row r="184" spans="1:9">
      <c r="A184" t="s">
        <v>165</v>
      </c>
      <c r="B184">
        <v>1</v>
      </c>
      <c r="C184">
        <v>0</v>
      </c>
      <c r="D184">
        <v>0</v>
      </c>
      <c r="E184" s="5">
        <v>0</v>
      </c>
      <c r="F184">
        <v>0</v>
      </c>
      <c r="H184" s="19" t="s">
        <v>196</v>
      </c>
    </row>
    <row r="185" spans="1:9">
      <c r="A185" t="s">
        <v>125</v>
      </c>
      <c r="B185">
        <v>1</v>
      </c>
      <c r="C185">
        <v>0</v>
      </c>
      <c r="D185">
        <v>1</v>
      </c>
      <c r="E185" s="5">
        <v>0</v>
      </c>
      <c r="F185">
        <v>1</v>
      </c>
      <c r="G185">
        <v>1</v>
      </c>
      <c r="H185" s="17" t="s">
        <v>189</v>
      </c>
      <c r="I185" s="18">
        <v>2</v>
      </c>
    </row>
    <row r="186" spans="1:9">
      <c r="A186" t="s">
        <v>164</v>
      </c>
      <c r="B186">
        <v>1</v>
      </c>
      <c r="C186">
        <v>0</v>
      </c>
      <c r="D186">
        <v>0</v>
      </c>
      <c r="E186" s="5">
        <v>0</v>
      </c>
      <c r="F186">
        <v>1</v>
      </c>
      <c r="H186" s="19" t="s">
        <v>196</v>
      </c>
    </row>
    <row r="187" spans="1:9">
      <c r="A187" t="s">
        <v>169</v>
      </c>
      <c r="B187">
        <v>0</v>
      </c>
      <c r="C187">
        <v>1</v>
      </c>
      <c r="D187">
        <v>1</v>
      </c>
      <c r="E187" s="5">
        <v>0</v>
      </c>
      <c r="F187">
        <v>0</v>
      </c>
      <c r="H187" s="19" t="s">
        <v>196</v>
      </c>
    </row>
    <row r="188" spans="1:9">
      <c r="A188" t="s">
        <v>173</v>
      </c>
      <c r="B188">
        <v>0</v>
      </c>
      <c r="C188">
        <v>1</v>
      </c>
      <c r="D188">
        <v>0</v>
      </c>
      <c r="E188" s="5">
        <v>0</v>
      </c>
      <c r="F188">
        <v>0</v>
      </c>
      <c r="H188" s="19" t="s">
        <v>196</v>
      </c>
    </row>
    <row r="189" spans="1:9">
      <c r="A189" t="s">
        <v>168</v>
      </c>
      <c r="B189">
        <v>0</v>
      </c>
      <c r="C189">
        <v>1</v>
      </c>
      <c r="D189">
        <v>1</v>
      </c>
      <c r="E189" s="5">
        <v>0</v>
      </c>
      <c r="F189">
        <v>1</v>
      </c>
      <c r="H189" s="19" t="s">
        <v>196</v>
      </c>
    </row>
    <row r="190" spans="1:9">
      <c r="A190" t="s">
        <v>172</v>
      </c>
      <c r="B190">
        <v>0</v>
      </c>
      <c r="C190">
        <v>1</v>
      </c>
      <c r="D190">
        <v>0</v>
      </c>
      <c r="E190" s="5">
        <v>0</v>
      </c>
      <c r="F190">
        <v>1</v>
      </c>
      <c r="H190" s="19" t="s">
        <v>196</v>
      </c>
    </row>
    <row r="191" spans="1:9">
      <c r="A191" t="s">
        <v>155</v>
      </c>
      <c r="B191">
        <v>1</v>
      </c>
      <c r="C191">
        <v>1</v>
      </c>
      <c r="D191">
        <v>1</v>
      </c>
      <c r="E191" s="5">
        <v>0</v>
      </c>
      <c r="F191">
        <v>0</v>
      </c>
      <c r="H191" s="19" t="s">
        <v>196</v>
      </c>
    </row>
    <row r="192" spans="1:9">
      <c r="A192" t="s">
        <v>159</v>
      </c>
      <c r="B192">
        <v>1</v>
      </c>
      <c r="C192">
        <v>1</v>
      </c>
      <c r="D192">
        <v>0</v>
      </c>
      <c r="E192" s="5">
        <v>0</v>
      </c>
      <c r="F192">
        <v>0</v>
      </c>
      <c r="H192" s="19" t="s">
        <v>196</v>
      </c>
    </row>
    <row r="193" spans="1:8">
      <c r="A193" t="s">
        <v>154</v>
      </c>
      <c r="B193">
        <v>1</v>
      </c>
      <c r="C193">
        <v>1</v>
      </c>
      <c r="D193">
        <v>1</v>
      </c>
      <c r="E193" s="5">
        <v>0</v>
      </c>
      <c r="F193">
        <v>1</v>
      </c>
      <c r="H193" s="19" t="s">
        <v>196</v>
      </c>
    </row>
    <row r="194" spans="1:8">
      <c r="A194" t="s">
        <v>158</v>
      </c>
      <c r="B194">
        <v>1</v>
      </c>
      <c r="C194">
        <v>1</v>
      </c>
      <c r="D194">
        <v>0</v>
      </c>
      <c r="E194" s="5">
        <v>0</v>
      </c>
      <c r="F194">
        <v>1</v>
      </c>
      <c r="H194" s="19" t="s">
        <v>196</v>
      </c>
    </row>
  </sheetData>
  <sortState xmlns:xlrd2="http://schemas.microsoft.com/office/spreadsheetml/2017/richdata2" ref="A3:J34">
    <sortCondition descending="1" ref="G3:G34"/>
  </sortState>
  <mergeCells count="4">
    <mergeCell ref="B1:F1"/>
    <mergeCell ref="G1:J1"/>
    <mergeCell ref="B36:F36"/>
    <mergeCell ref="G36:J36"/>
  </mergeCells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E9151-F9A4-41CF-9832-47084D4AC0B9}">
  <dimension ref="B2:I18"/>
  <sheetViews>
    <sheetView topLeftCell="A2" workbookViewId="0">
      <selection activeCell="B11" sqref="B11:I18"/>
    </sheetView>
  </sheetViews>
  <sheetFormatPr defaultRowHeight="18.75"/>
  <cols>
    <col min="2" max="2" width="10.375" customWidth="1"/>
    <col min="3" max="3" width="5.125" customWidth="1"/>
    <col min="4" max="4" width="5.25" customWidth="1"/>
    <col min="5" max="5" width="6" customWidth="1"/>
    <col min="6" max="6" width="4.875" customWidth="1"/>
    <col min="7" max="7" width="6.375" customWidth="1"/>
    <col min="8" max="9" width="5.5" customWidth="1"/>
  </cols>
  <sheetData>
    <row r="2" spans="2:9">
      <c r="C2" s="121" t="s">
        <v>243</v>
      </c>
      <c r="D2" s="121"/>
      <c r="E2" s="121"/>
      <c r="F2" s="121"/>
      <c r="G2" s="121"/>
      <c r="H2" s="121"/>
      <c r="I2" t="s">
        <v>215</v>
      </c>
    </row>
    <row r="3" spans="2:9">
      <c r="B3" t="s">
        <v>250</v>
      </c>
      <c r="C3" t="s">
        <v>251</v>
      </c>
      <c r="D3" t="s">
        <v>252</v>
      </c>
      <c r="E3" t="s">
        <v>253</v>
      </c>
      <c r="F3" t="s">
        <v>254</v>
      </c>
      <c r="G3" t="s">
        <v>255</v>
      </c>
      <c r="H3" t="s">
        <v>256</v>
      </c>
      <c r="I3" t="s">
        <v>257</v>
      </c>
    </row>
    <row r="4" spans="2:9">
      <c r="B4" t="s">
        <v>244</v>
      </c>
      <c r="C4" s="1">
        <v>0.8</v>
      </c>
      <c r="D4">
        <v>0.95</v>
      </c>
      <c r="E4" s="1">
        <v>0.4</v>
      </c>
      <c r="F4">
        <v>0.95</v>
      </c>
      <c r="G4" s="1">
        <v>0.6</v>
      </c>
      <c r="H4" s="37">
        <v>0.3</v>
      </c>
      <c r="I4" s="1">
        <v>0.3</v>
      </c>
    </row>
    <row r="5" spans="2:9">
      <c r="B5" t="s">
        <v>245</v>
      </c>
      <c r="C5" s="1">
        <v>0.95</v>
      </c>
      <c r="D5" s="1">
        <v>0.9</v>
      </c>
      <c r="E5" s="37">
        <v>0.3</v>
      </c>
      <c r="F5" s="1">
        <v>0.9</v>
      </c>
      <c r="G5" s="1">
        <v>0.5</v>
      </c>
      <c r="H5" s="1">
        <v>0.4</v>
      </c>
      <c r="I5" s="1">
        <v>0.3</v>
      </c>
    </row>
    <row r="6" spans="2:9">
      <c r="B6" t="s">
        <v>246</v>
      </c>
      <c r="C6">
        <v>0.95</v>
      </c>
      <c r="D6" s="1">
        <v>0.8</v>
      </c>
      <c r="E6" s="1">
        <v>0.5</v>
      </c>
      <c r="F6" t="s">
        <v>112</v>
      </c>
      <c r="G6">
        <v>0.8</v>
      </c>
      <c r="H6" s="37">
        <v>0.4</v>
      </c>
      <c r="I6" s="1">
        <v>0.4</v>
      </c>
    </row>
    <row r="7" spans="2:9">
      <c r="B7" t="s">
        <v>247</v>
      </c>
      <c r="C7" s="1">
        <v>0.7</v>
      </c>
      <c r="D7" s="1">
        <v>0.6</v>
      </c>
      <c r="E7" s="1">
        <v>0.8</v>
      </c>
      <c r="F7">
        <v>0.75</v>
      </c>
      <c r="G7" s="37">
        <v>0.4</v>
      </c>
      <c r="H7" s="1">
        <v>0.5</v>
      </c>
      <c r="I7" s="1">
        <v>0.4</v>
      </c>
    </row>
    <row r="8" spans="2:9">
      <c r="B8" t="s">
        <v>248</v>
      </c>
      <c r="C8" s="37">
        <v>0.6</v>
      </c>
      <c r="D8" s="1" t="s">
        <v>112</v>
      </c>
      <c r="E8" s="1">
        <v>0.95</v>
      </c>
      <c r="F8" s="1">
        <v>0.8</v>
      </c>
      <c r="G8" s="37">
        <v>0.6</v>
      </c>
      <c r="H8">
        <v>0.95</v>
      </c>
      <c r="I8" s="41">
        <v>0.6</v>
      </c>
    </row>
    <row r="9" spans="2:9">
      <c r="B9" t="s">
        <v>249</v>
      </c>
      <c r="C9" s="1">
        <v>0.9</v>
      </c>
      <c r="D9" s="37">
        <v>0.2</v>
      </c>
      <c r="E9" s="1">
        <v>0.4</v>
      </c>
      <c r="F9" s="1">
        <v>0.9</v>
      </c>
      <c r="G9" s="1" t="s">
        <v>112</v>
      </c>
      <c r="H9" s="1">
        <v>0.95</v>
      </c>
      <c r="I9" s="1">
        <v>0.2</v>
      </c>
    </row>
    <row r="11" spans="2:9">
      <c r="C11" s="121" t="s">
        <v>521</v>
      </c>
      <c r="D11" s="121"/>
      <c r="E11" s="121"/>
      <c r="F11" s="121"/>
      <c r="G11" s="121"/>
      <c r="H11" s="121"/>
      <c r="I11" t="s">
        <v>520</v>
      </c>
    </row>
    <row r="12" spans="2:9">
      <c r="B12" t="s">
        <v>506</v>
      </c>
      <c r="C12" t="s">
        <v>513</v>
      </c>
      <c r="D12" t="s">
        <v>514</v>
      </c>
      <c r="E12" t="s">
        <v>515</v>
      </c>
      <c r="F12" t="s">
        <v>516</v>
      </c>
      <c r="G12" t="s">
        <v>517</v>
      </c>
      <c r="H12" t="s">
        <v>518</v>
      </c>
      <c r="I12" t="s">
        <v>519</v>
      </c>
    </row>
    <row r="13" spans="2:9">
      <c r="B13" t="s">
        <v>507</v>
      </c>
      <c r="C13" s="1">
        <v>0.8</v>
      </c>
      <c r="D13">
        <v>0.95</v>
      </c>
      <c r="E13" s="1">
        <v>0.4</v>
      </c>
      <c r="F13">
        <v>0.95</v>
      </c>
      <c r="G13" s="1">
        <v>0.6</v>
      </c>
      <c r="H13" s="37">
        <v>0.3</v>
      </c>
      <c r="I13" s="1">
        <v>0.3</v>
      </c>
    </row>
    <row r="14" spans="2:9">
      <c r="B14" t="s">
        <v>508</v>
      </c>
      <c r="C14" s="1">
        <v>0.95</v>
      </c>
      <c r="D14" s="1">
        <v>0.9</v>
      </c>
      <c r="E14" s="37">
        <v>0.3</v>
      </c>
      <c r="F14" s="1">
        <v>0.9</v>
      </c>
      <c r="G14" s="1">
        <v>0.5</v>
      </c>
      <c r="H14" s="1">
        <v>0.4</v>
      </c>
      <c r="I14" s="1">
        <v>0.3</v>
      </c>
    </row>
    <row r="15" spans="2:9">
      <c r="B15" t="s">
        <v>509</v>
      </c>
      <c r="C15">
        <v>0.95</v>
      </c>
      <c r="D15" s="1">
        <v>0.8</v>
      </c>
      <c r="E15" s="1">
        <v>0.5</v>
      </c>
      <c r="F15" t="s">
        <v>112</v>
      </c>
      <c r="G15">
        <v>0.8</v>
      </c>
      <c r="H15" s="37">
        <v>0.4</v>
      </c>
      <c r="I15" s="1">
        <v>0.4</v>
      </c>
    </row>
    <row r="16" spans="2:9">
      <c r="B16" t="s">
        <v>510</v>
      </c>
      <c r="C16" s="1">
        <v>0.7</v>
      </c>
      <c r="D16" s="1">
        <v>0.6</v>
      </c>
      <c r="E16" s="1">
        <v>0.8</v>
      </c>
      <c r="F16">
        <v>0.75</v>
      </c>
      <c r="G16" s="37">
        <v>0.4</v>
      </c>
      <c r="H16" s="1">
        <v>0.5</v>
      </c>
      <c r="I16" s="1">
        <v>0.4</v>
      </c>
    </row>
    <row r="17" spans="2:9">
      <c r="B17" t="s">
        <v>511</v>
      </c>
      <c r="C17" s="37">
        <v>0.6</v>
      </c>
      <c r="D17" s="1" t="s">
        <v>112</v>
      </c>
      <c r="E17" s="1">
        <v>0.95</v>
      </c>
      <c r="F17" s="1">
        <v>0.8</v>
      </c>
      <c r="G17" s="37">
        <v>0.6</v>
      </c>
      <c r="H17">
        <v>0.95</v>
      </c>
      <c r="I17" s="41">
        <v>0.6</v>
      </c>
    </row>
    <row r="18" spans="2:9">
      <c r="B18" t="s">
        <v>512</v>
      </c>
      <c r="C18" s="1">
        <v>0.9</v>
      </c>
      <c r="D18" s="37">
        <v>0.2</v>
      </c>
      <c r="E18" s="1">
        <v>0.4</v>
      </c>
      <c r="F18" s="1">
        <v>0.9</v>
      </c>
      <c r="G18" s="1" t="s">
        <v>112</v>
      </c>
      <c r="H18" s="1">
        <v>0.95</v>
      </c>
      <c r="I18" s="1">
        <v>0.2</v>
      </c>
    </row>
  </sheetData>
  <mergeCells count="2">
    <mergeCell ref="C2:H2"/>
    <mergeCell ref="C11:H11"/>
  </mergeCells>
  <phoneticPr fontId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EA172-87E0-446D-81D2-90E12FE3EC43}">
  <dimension ref="C3:AC134"/>
  <sheetViews>
    <sheetView topLeftCell="N124" workbookViewId="0">
      <selection activeCell="AB95" sqref="AB95"/>
    </sheetView>
  </sheetViews>
  <sheetFormatPr defaultRowHeight="18.75"/>
  <cols>
    <col min="28" max="28" width="10" bestFit="1" customWidth="1"/>
  </cols>
  <sheetData>
    <row r="3" spans="3:29">
      <c r="C3">
        <v>0.95</v>
      </c>
      <c r="D3">
        <f>-C3+1</f>
        <v>5.0000000000000044E-2</v>
      </c>
      <c r="E3">
        <f>+C3/D3</f>
        <v>18.999999999999982</v>
      </c>
      <c r="F3">
        <f>LN(E3)</f>
        <v>2.9444389791664394</v>
      </c>
    </row>
    <row r="4" spans="3:29">
      <c r="C4">
        <v>0.05</v>
      </c>
      <c r="D4">
        <f>-C4+1</f>
        <v>0.95</v>
      </c>
      <c r="E4">
        <f>+C4/D4</f>
        <v>5.2631578947368425E-2</v>
      </c>
      <c r="F4">
        <f>LN(E4)</f>
        <v>-2.9444389791664403</v>
      </c>
      <c r="J4" t="s">
        <v>36</v>
      </c>
      <c r="R4">
        <v>2.9444389791664403</v>
      </c>
      <c r="S4">
        <f>+R4/R7</f>
        <v>150</v>
      </c>
      <c r="T4">
        <v>700</v>
      </c>
      <c r="W4">
        <v>-2.9444389791664403</v>
      </c>
      <c r="X4">
        <f>+W4/W7</f>
        <v>-349.99999999999841</v>
      </c>
    </row>
    <row r="5" spans="3:29">
      <c r="C5">
        <v>0.5</v>
      </c>
      <c r="D5">
        <v>0.5</v>
      </c>
      <c r="E5">
        <f>+C5/D5</f>
        <v>1</v>
      </c>
      <c r="F5">
        <f>LN(E5)</f>
        <v>0</v>
      </c>
      <c r="S5">
        <f>+S7/R7</f>
        <v>170</v>
      </c>
    </row>
    <row r="6" spans="3:29">
      <c r="O6" t="s">
        <v>49</v>
      </c>
      <c r="P6" s="60">
        <v>0.5</v>
      </c>
      <c r="R6" t="s">
        <v>49</v>
      </c>
      <c r="S6" t="s">
        <v>322</v>
      </c>
      <c r="T6" t="s">
        <v>323</v>
      </c>
      <c r="U6" t="s">
        <v>324</v>
      </c>
      <c r="V6" t="s">
        <v>325</v>
      </c>
      <c r="W6" t="s">
        <v>48</v>
      </c>
      <c r="X6" t="s">
        <v>326</v>
      </c>
      <c r="Y6" t="s">
        <v>327</v>
      </c>
      <c r="Z6" t="s">
        <v>328</v>
      </c>
      <c r="AA6" t="s">
        <v>329</v>
      </c>
      <c r="AB6" t="s">
        <v>49</v>
      </c>
    </row>
    <row r="7" spans="3:29">
      <c r="C7">
        <v>0.01</v>
      </c>
      <c r="D7">
        <f t="shared" ref="D7:D70" si="0">-C7+1</f>
        <v>0.99</v>
      </c>
      <c r="E7">
        <f t="shared" ref="E7:E70" si="1">+C7/D7</f>
        <v>1.0101010101010102E-2</v>
      </c>
      <c r="F7">
        <f t="shared" ref="F7:F70" si="2">LN(E7)</f>
        <v>-4.5951198501345898</v>
      </c>
      <c r="G7">
        <v>0.01</v>
      </c>
      <c r="N7">
        <v>0.81</v>
      </c>
      <c r="O7">
        <v>720</v>
      </c>
      <c r="P7">
        <v>550</v>
      </c>
      <c r="Q7">
        <f>+O7-P7</f>
        <v>170</v>
      </c>
      <c r="R7" s="36">
        <v>1.9629593194442935E-2</v>
      </c>
      <c r="S7">
        <f>+R7*Q7</f>
        <v>3.3370308430552988</v>
      </c>
      <c r="T7">
        <f>EXP(S7)</f>
        <v>28.135463954759878</v>
      </c>
      <c r="U7">
        <f>+T7+1</f>
        <v>29.135463954759878</v>
      </c>
      <c r="V7">
        <f>+T7/U7</f>
        <v>0.96567756732644616</v>
      </c>
      <c r="W7">
        <v>8.4126827976184395E-3</v>
      </c>
      <c r="X7">
        <f>+Q7*W7</f>
        <v>1.4301560755951348</v>
      </c>
      <c r="Y7">
        <f>EXP(X7)</f>
        <v>4.1793514357848656</v>
      </c>
      <c r="Z7">
        <f>+Y7+1</f>
        <v>5.1793514357848656</v>
      </c>
      <c r="AA7" s="5">
        <f>+Y7/Z7</f>
        <v>0.80692563298739306</v>
      </c>
      <c r="AB7" s="1">
        <v>0.80692563298739306</v>
      </c>
      <c r="AC7">
        <v>0.81</v>
      </c>
    </row>
    <row r="8" spans="3:29">
      <c r="C8">
        <f>+C7+0.01</f>
        <v>0.02</v>
      </c>
      <c r="D8">
        <f t="shared" si="0"/>
        <v>0.98</v>
      </c>
      <c r="E8">
        <f t="shared" si="1"/>
        <v>2.0408163265306124E-2</v>
      </c>
      <c r="F8">
        <f t="shared" si="2"/>
        <v>-3.8918202981106265</v>
      </c>
      <c r="G8">
        <v>0.02</v>
      </c>
      <c r="N8">
        <v>0.99</v>
      </c>
      <c r="O8">
        <v>1098</v>
      </c>
      <c r="P8">
        <v>550</v>
      </c>
      <c r="Q8">
        <f t="shared" ref="Q8:Q24" si="3">+O8-P8</f>
        <v>548</v>
      </c>
      <c r="R8" s="36">
        <v>1.9629593194442935E-2</v>
      </c>
      <c r="S8">
        <f t="shared" ref="S8:S24" si="4">+R8*Q8</f>
        <v>10.757017070554728</v>
      </c>
      <c r="T8">
        <f t="shared" ref="T8:T24" si="5">EXP(S8)</f>
        <v>46958.385357596169</v>
      </c>
      <c r="U8">
        <f t="shared" ref="U8:U24" si="6">+T8+1</f>
        <v>46959.385357596169</v>
      </c>
      <c r="V8">
        <f t="shared" ref="V8:V24" si="7">+T8/U8</f>
        <v>0.99997870500236774</v>
      </c>
      <c r="W8">
        <v>8.4126827976184395E-3</v>
      </c>
      <c r="X8">
        <f t="shared" ref="X8:X24" si="8">+Q8*W8</f>
        <v>4.6101501730949046</v>
      </c>
      <c r="Y8">
        <f t="shared" ref="Y8:Y24" si="9">EXP(X8)</f>
        <v>100.49924078524302</v>
      </c>
      <c r="Z8">
        <f t="shared" ref="Z8:Z24" si="10">+Y8+1</f>
        <v>101.49924078524302</v>
      </c>
      <c r="AA8" s="5">
        <f t="shared" ref="AA8:AA24" si="11">+Y8/Z8</f>
        <v>0.99014770955660791</v>
      </c>
      <c r="AB8" s="1">
        <v>0.99014770955660791</v>
      </c>
      <c r="AC8">
        <v>0.99</v>
      </c>
    </row>
    <row r="9" spans="3:29">
      <c r="C9">
        <f t="shared" ref="C9:C72" si="12">+C8+0.01</f>
        <v>0.03</v>
      </c>
      <c r="D9">
        <f t="shared" si="0"/>
        <v>0.97</v>
      </c>
      <c r="E9">
        <f t="shared" si="1"/>
        <v>3.0927835051546393E-2</v>
      </c>
      <c r="F9">
        <f t="shared" si="2"/>
        <v>-3.4760986898352733</v>
      </c>
      <c r="G9">
        <v>0.03</v>
      </c>
      <c r="N9">
        <v>0.57999999999999996</v>
      </c>
      <c r="O9">
        <v>586</v>
      </c>
      <c r="P9">
        <v>550</v>
      </c>
      <c r="Q9">
        <f t="shared" si="3"/>
        <v>36</v>
      </c>
      <c r="R9" s="36">
        <v>1.9629593194442935E-2</v>
      </c>
      <c r="S9">
        <f t="shared" si="4"/>
        <v>0.70666535499994565</v>
      </c>
      <c r="T9">
        <f t="shared" si="5"/>
        <v>2.0272199161523421</v>
      </c>
      <c r="U9">
        <f t="shared" si="6"/>
        <v>3.0272199161523421</v>
      </c>
      <c r="V9">
        <f t="shared" si="7"/>
        <v>0.66966390691858946</v>
      </c>
      <c r="W9">
        <v>8.4126827976184395E-3</v>
      </c>
      <c r="X9">
        <f t="shared" si="8"/>
        <v>0.3028565807142638</v>
      </c>
      <c r="Y9">
        <f t="shared" si="9"/>
        <v>1.3537203009205798</v>
      </c>
      <c r="Z9">
        <f t="shared" si="10"/>
        <v>2.35372030092058</v>
      </c>
      <c r="AA9" s="5">
        <f t="shared" si="11"/>
        <v>0.5751406827697908</v>
      </c>
      <c r="AB9" s="1">
        <v>0.5751406827697908</v>
      </c>
      <c r="AC9">
        <v>0.57999999999999996</v>
      </c>
    </row>
    <row r="10" spans="3:29">
      <c r="C10">
        <f t="shared" si="12"/>
        <v>0.04</v>
      </c>
      <c r="D10">
        <f t="shared" si="0"/>
        <v>0.96</v>
      </c>
      <c r="E10">
        <f t="shared" si="1"/>
        <v>4.1666666666666671E-2</v>
      </c>
      <c r="F10">
        <f t="shared" si="2"/>
        <v>-3.1780538303479453</v>
      </c>
      <c r="G10">
        <v>0.04</v>
      </c>
      <c r="N10">
        <v>0.16</v>
      </c>
      <c r="O10">
        <v>468</v>
      </c>
      <c r="P10">
        <v>550</v>
      </c>
      <c r="Q10">
        <f t="shared" si="3"/>
        <v>-82</v>
      </c>
      <c r="R10" s="36">
        <v>1.9629593194442935E-2</v>
      </c>
      <c r="S10">
        <f t="shared" si="4"/>
        <v>-1.6096266419443206</v>
      </c>
      <c r="T10">
        <f t="shared" si="5"/>
        <v>0.1999622576596147</v>
      </c>
      <c r="U10">
        <f t="shared" si="6"/>
        <v>1.1999622576596147</v>
      </c>
      <c r="V10" s="5">
        <f t="shared" si="7"/>
        <v>0.16664045588368551</v>
      </c>
      <c r="W10">
        <v>8.4126827976184395E-3</v>
      </c>
      <c r="X10">
        <f t="shared" si="8"/>
        <v>-0.68983998940471203</v>
      </c>
      <c r="Y10">
        <f t="shared" si="9"/>
        <v>0.50165633297281553</v>
      </c>
      <c r="Z10">
        <f t="shared" si="10"/>
        <v>1.5016563329728156</v>
      </c>
      <c r="AA10">
        <f t="shared" si="11"/>
        <v>0.33406866934706092</v>
      </c>
      <c r="AB10" s="1">
        <v>0.16664045588368551</v>
      </c>
      <c r="AC10">
        <v>0.16</v>
      </c>
    </row>
    <row r="11" spans="3:29">
      <c r="C11">
        <f t="shared" si="12"/>
        <v>0.05</v>
      </c>
      <c r="D11">
        <f t="shared" si="0"/>
        <v>0.95</v>
      </c>
      <c r="E11">
        <f t="shared" si="1"/>
        <v>5.2631578947368425E-2</v>
      </c>
      <c r="F11">
        <f t="shared" si="2"/>
        <v>-2.9444389791664403</v>
      </c>
      <c r="G11">
        <v>0.05</v>
      </c>
      <c r="H11">
        <v>400</v>
      </c>
      <c r="J11">
        <v>-2.9444389791664403</v>
      </c>
      <c r="K11">
        <v>0</v>
      </c>
      <c r="L11">
        <f>+J11-K11</f>
        <v>-2.9444389791664403</v>
      </c>
      <c r="N11">
        <v>0.57999999999999996</v>
      </c>
      <c r="O11">
        <v>590</v>
      </c>
      <c r="P11">
        <v>550</v>
      </c>
      <c r="Q11">
        <f t="shared" si="3"/>
        <v>40</v>
      </c>
      <c r="R11" s="36">
        <v>1.9629593194442935E-2</v>
      </c>
      <c r="S11">
        <f t="shared" si="4"/>
        <v>0.78518372777771739</v>
      </c>
      <c r="T11">
        <f t="shared" si="5"/>
        <v>2.1928097837938858</v>
      </c>
      <c r="U11">
        <f t="shared" si="6"/>
        <v>3.1928097837938858</v>
      </c>
      <c r="V11">
        <f t="shared" si="7"/>
        <v>0.68679624916090654</v>
      </c>
      <c r="W11">
        <v>8.4126827976184395E-3</v>
      </c>
      <c r="X11">
        <f t="shared" si="8"/>
        <v>0.33650731190473759</v>
      </c>
      <c r="Y11">
        <f t="shared" si="9"/>
        <v>1.4000491062581375</v>
      </c>
      <c r="Z11">
        <f t="shared" si="10"/>
        <v>2.4000491062581375</v>
      </c>
      <c r="AA11" s="5">
        <f t="shared" si="11"/>
        <v>0.58334185855093712</v>
      </c>
      <c r="AB11" s="1">
        <v>0.58334185855093712</v>
      </c>
      <c r="AC11">
        <v>0.57999999999999996</v>
      </c>
    </row>
    <row r="12" spans="3:29">
      <c r="C12">
        <f t="shared" si="12"/>
        <v>6.0000000000000005E-2</v>
      </c>
      <c r="D12">
        <f t="shared" si="0"/>
        <v>0.94</v>
      </c>
      <c r="E12">
        <f t="shared" si="1"/>
        <v>6.3829787234042562E-2</v>
      </c>
      <c r="F12">
        <f t="shared" si="2"/>
        <v>-2.7515353130419489</v>
      </c>
      <c r="G12">
        <v>6.0000000000000005E-2</v>
      </c>
      <c r="J12">
        <v>400</v>
      </c>
      <c r="K12">
        <v>550</v>
      </c>
      <c r="L12">
        <f>+J12-K12</f>
        <v>-150</v>
      </c>
      <c r="M12">
        <f>+L11/L12</f>
        <v>1.9629593194442935E-2</v>
      </c>
      <c r="N12">
        <v>0.98</v>
      </c>
      <c r="O12">
        <v>983</v>
      </c>
      <c r="P12">
        <v>550</v>
      </c>
      <c r="Q12">
        <f t="shared" si="3"/>
        <v>433</v>
      </c>
      <c r="R12" s="36">
        <v>1.9629593194442935E-2</v>
      </c>
      <c r="S12">
        <f t="shared" si="4"/>
        <v>8.4996138531937913</v>
      </c>
      <c r="T12">
        <f t="shared" si="5"/>
        <v>4912.8713843800479</v>
      </c>
      <c r="U12">
        <f t="shared" si="6"/>
        <v>4913.8713843800479</v>
      </c>
      <c r="V12">
        <f t="shared" si="7"/>
        <v>0.99979649447008756</v>
      </c>
      <c r="W12">
        <v>8.4126827976184395E-3</v>
      </c>
      <c r="X12">
        <f t="shared" si="8"/>
        <v>3.6426916513687844</v>
      </c>
      <c r="Y12">
        <f t="shared" si="9"/>
        <v>38.194504781181166</v>
      </c>
      <c r="Z12">
        <f t="shared" si="10"/>
        <v>39.194504781181166</v>
      </c>
      <c r="AA12" s="5">
        <f t="shared" si="11"/>
        <v>0.97448621929061496</v>
      </c>
      <c r="AB12" s="1">
        <v>0.97448621929061496</v>
      </c>
      <c r="AC12">
        <v>0.98</v>
      </c>
    </row>
    <row r="13" spans="3:29">
      <c r="C13">
        <f t="shared" si="12"/>
        <v>7.0000000000000007E-2</v>
      </c>
      <c r="D13">
        <f t="shared" si="0"/>
        <v>0.92999999999999994</v>
      </c>
      <c r="E13">
        <f t="shared" si="1"/>
        <v>7.5268817204301092E-2</v>
      </c>
      <c r="F13">
        <f t="shared" si="2"/>
        <v>-2.5866893440979424</v>
      </c>
      <c r="G13">
        <v>7.0000000000000007E-2</v>
      </c>
      <c r="J13">
        <v>2.9444389791664536</v>
      </c>
      <c r="K13">
        <v>0</v>
      </c>
      <c r="L13">
        <f>+J13-K13</f>
        <v>2.9444389791664536</v>
      </c>
      <c r="N13">
        <v>0.89</v>
      </c>
      <c r="O13">
        <v>795</v>
      </c>
      <c r="P13">
        <v>550</v>
      </c>
      <c r="Q13">
        <f t="shared" si="3"/>
        <v>245</v>
      </c>
      <c r="R13" s="36">
        <v>1.9629593194442935E-2</v>
      </c>
      <c r="S13">
        <f t="shared" si="4"/>
        <v>4.809250332638519</v>
      </c>
      <c r="T13">
        <f t="shared" si="5"/>
        <v>122.63964410842952</v>
      </c>
      <c r="U13">
        <f t="shared" si="6"/>
        <v>123.63964410842952</v>
      </c>
      <c r="V13">
        <f t="shared" si="7"/>
        <v>0.99191197930719521</v>
      </c>
      <c r="W13">
        <v>8.4126827976184395E-3</v>
      </c>
      <c r="X13">
        <f t="shared" si="8"/>
        <v>2.0611072854165178</v>
      </c>
      <c r="Y13">
        <f t="shared" si="9"/>
        <v>7.8546623499408845</v>
      </c>
      <c r="Z13">
        <f t="shared" si="10"/>
        <v>8.8546623499408845</v>
      </c>
      <c r="AA13" s="5">
        <f t="shared" si="11"/>
        <v>0.88706514596723429</v>
      </c>
      <c r="AB13" s="1">
        <v>0.88706514596723429</v>
      </c>
      <c r="AC13">
        <v>0.89</v>
      </c>
    </row>
    <row r="14" spans="3:29">
      <c r="C14">
        <f t="shared" si="12"/>
        <v>0.08</v>
      </c>
      <c r="D14">
        <f t="shared" si="0"/>
        <v>0.92</v>
      </c>
      <c r="E14">
        <f t="shared" si="1"/>
        <v>8.6956521739130432E-2</v>
      </c>
      <c r="F14">
        <f t="shared" si="2"/>
        <v>-2.4423470353692043</v>
      </c>
      <c r="G14">
        <v>0.08</v>
      </c>
      <c r="J14">
        <v>900</v>
      </c>
      <c r="K14">
        <v>550</v>
      </c>
      <c r="L14">
        <f>+J14-K14</f>
        <v>350</v>
      </c>
      <c r="M14">
        <f>+L13/L14</f>
        <v>8.4126827976184395E-3</v>
      </c>
      <c r="N14">
        <v>0.04</v>
      </c>
      <c r="O14">
        <v>390</v>
      </c>
      <c r="P14">
        <v>550</v>
      </c>
      <c r="Q14">
        <f t="shared" si="3"/>
        <v>-160</v>
      </c>
      <c r="R14" s="36">
        <v>1.9629593194442935E-2</v>
      </c>
      <c r="S14">
        <f t="shared" si="4"/>
        <v>-3.1407349111108696</v>
      </c>
      <c r="T14">
        <f t="shared" si="5"/>
        <v>4.3251000578412545E-2</v>
      </c>
      <c r="U14">
        <f t="shared" si="6"/>
        <v>1.0432510005784126</v>
      </c>
      <c r="V14" s="5">
        <f t="shared" si="7"/>
        <v>4.1457904717496337E-2</v>
      </c>
      <c r="W14">
        <v>8.4126827976184395E-3</v>
      </c>
      <c r="X14">
        <f t="shared" si="8"/>
        <v>-1.3460292476189504</v>
      </c>
      <c r="Y14">
        <f t="shared" si="9"/>
        <v>0.26027168594014088</v>
      </c>
      <c r="Z14">
        <f t="shared" si="10"/>
        <v>1.2602716859401408</v>
      </c>
      <c r="AA14">
        <f t="shared" si="11"/>
        <v>0.20652029942732764</v>
      </c>
      <c r="AB14" s="1">
        <v>4.1457904717496337E-2</v>
      </c>
      <c r="AC14">
        <v>0.04</v>
      </c>
    </row>
    <row r="15" spans="3:29">
      <c r="C15">
        <f t="shared" si="12"/>
        <v>0.09</v>
      </c>
      <c r="D15">
        <f t="shared" si="0"/>
        <v>0.91</v>
      </c>
      <c r="E15">
        <f t="shared" si="1"/>
        <v>9.8901098901098897E-2</v>
      </c>
      <c r="F15">
        <f t="shared" si="2"/>
        <v>-2.3136349291806306</v>
      </c>
      <c r="G15">
        <v>0.09</v>
      </c>
      <c r="N15">
        <v>7.0000000000000007E-2</v>
      </c>
      <c r="O15">
        <v>424</v>
      </c>
      <c r="P15">
        <v>550</v>
      </c>
      <c r="Q15">
        <f t="shared" si="3"/>
        <v>-126</v>
      </c>
      <c r="R15" s="36">
        <v>1.9629593194442935E-2</v>
      </c>
      <c r="S15">
        <f t="shared" si="4"/>
        <v>-2.4733287424998096</v>
      </c>
      <c r="T15">
        <f t="shared" si="5"/>
        <v>8.4303765889415128E-2</v>
      </c>
      <c r="U15">
        <f t="shared" si="6"/>
        <v>1.0843037658894152</v>
      </c>
      <c r="V15" s="5">
        <f t="shared" si="7"/>
        <v>7.7749214326728627E-2</v>
      </c>
      <c r="W15">
        <v>8.4126827976184395E-3</v>
      </c>
      <c r="X15">
        <f t="shared" si="8"/>
        <v>-1.0599980324999234</v>
      </c>
      <c r="Y15">
        <f t="shared" si="9"/>
        <v>0.3464564919825614</v>
      </c>
      <c r="Z15">
        <f t="shared" si="10"/>
        <v>1.3464564919825615</v>
      </c>
      <c r="AA15">
        <f t="shared" si="11"/>
        <v>0.25730983068931462</v>
      </c>
      <c r="AB15" s="1">
        <v>7.7749214326728627E-2</v>
      </c>
      <c r="AC15">
        <v>7.0000000000000007E-2</v>
      </c>
    </row>
    <row r="16" spans="3:29">
      <c r="C16">
        <f t="shared" si="12"/>
        <v>9.9999999999999992E-2</v>
      </c>
      <c r="D16">
        <f t="shared" si="0"/>
        <v>0.9</v>
      </c>
      <c r="E16">
        <f t="shared" si="1"/>
        <v>0.1111111111111111</v>
      </c>
      <c r="F16">
        <f t="shared" si="2"/>
        <v>-2.1972245773362196</v>
      </c>
      <c r="G16">
        <v>9.9999999999999992E-2</v>
      </c>
      <c r="N16">
        <v>0.72</v>
      </c>
      <c r="O16">
        <v>662</v>
      </c>
      <c r="P16">
        <v>550</v>
      </c>
      <c r="Q16">
        <f t="shared" si="3"/>
        <v>112</v>
      </c>
      <c r="R16" s="36">
        <v>1.9629593194442935E-2</v>
      </c>
      <c r="S16">
        <f t="shared" si="4"/>
        <v>2.1985144377776087</v>
      </c>
      <c r="T16">
        <f t="shared" si="5"/>
        <v>9.0116162340223429</v>
      </c>
      <c r="U16">
        <f t="shared" si="6"/>
        <v>10.011616234022343</v>
      </c>
      <c r="V16">
        <f t="shared" si="7"/>
        <v>0.9001160275598945</v>
      </c>
      <c r="W16">
        <v>8.4126827976184395E-3</v>
      </c>
      <c r="X16">
        <f t="shared" si="8"/>
        <v>0.9422204733332652</v>
      </c>
      <c r="Y16">
        <f t="shared" si="9"/>
        <v>2.5656721044725792</v>
      </c>
      <c r="Z16">
        <f t="shared" si="10"/>
        <v>3.5656721044725792</v>
      </c>
      <c r="AA16" s="5">
        <f t="shared" si="11"/>
        <v>0.7195479643948034</v>
      </c>
      <c r="AB16" s="1">
        <v>0.7195479643948034</v>
      </c>
      <c r="AC16">
        <v>0.72</v>
      </c>
    </row>
    <row r="17" spans="3:29">
      <c r="C17">
        <f t="shared" si="12"/>
        <v>0.10999999999999999</v>
      </c>
      <c r="D17">
        <f t="shared" si="0"/>
        <v>0.89</v>
      </c>
      <c r="E17">
        <f t="shared" si="1"/>
        <v>0.12359550561797751</v>
      </c>
      <c r="F17">
        <f t="shared" si="2"/>
        <v>-2.0907410969337694</v>
      </c>
      <c r="G17">
        <v>0.10999999999999999</v>
      </c>
      <c r="N17">
        <v>0.34</v>
      </c>
      <c r="O17">
        <v>517</v>
      </c>
      <c r="P17">
        <v>550</v>
      </c>
      <c r="Q17">
        <f t="shared" si="3"/>
        <v>-33</v>
      </c>
      <c r="R17" s="36">
        <v>1.9629593194442935E-2</v>
      </c>
      <c r="S17">
        <f t="shared" si="4"/>
        <v>-0.64777657541661682</v>
      </c>
      <c r="T17">
        <f t="shared" si="5"/>
        <v>0.52320779752877311</v>
      </c>
      <c r="U17">
        <f t="shared" si="6"/>
        <v>1.523207797528773</v>
      </c>
      <c r="V17" s="5">
        <f t="shared" si="7"/>
        <v>0.34349075574430277</v>
      </c>
      <c r="W17">
        <v>8.4126827976184395E-3</v>
      </c>
      <c r="X17">
        <f t="shared" si="8"/>
        <v>-0.27761853232140848</v>
      </c>
      <c r="Y17">
        <f t="shared" si="9"/>
        <v>0.75758576088185448</v>
      </c>
      <c r="Z17">
        <f t="shared" si="10"/>
        <v>1.7575857608818546</v>
      </c>
      <c r="AA17">
        <f t="shared" si="11"/>
        <v>0.43103772102804355</v>
      </c>
      <c r="AB17" s="1">
        <v>0.34349075574430277</v>
      </c>
      <c r="AC17">
        <v>0.34</v>
      </c>
    </row>
    <row r="18" spans="3:29">
      <c r="C18">
        <f t="shared" si="12"/>
        <v>0.11999999999999998</v>
      </c>
      <c r="D18">
        <f t="shared" si="0"/>
        <v>0.88</v>
      </c>
      <c r="E18">
        <f t="shared" si="1"/>
        <v>0.13636363636363635</v>
      </c>
      <c r="F18">
        <f t="shared" si="2"/>
        <v>-1.9924301646902063</v>
      </c>
      <c r="G18">
        <v>0.11999999999999998</v>
      </c>
      <c r="N18">
        <v>0.98</v>
      </c>
      <c r="O18">
        <v>1008</v>
      </c>
      <c r="P18">
        <v>550</v>
      </c>
      <c r="Q18">
        <f t="shared" si="3"/>
        <v>458</v>
      </c>
      <c r="R18" s="36">
        <v>1.9629593194442935E-2</v>
      </c>
      <c r="S18">
        <f t="shared" si="4"/>
        <v>8.9903536830548649</v>
      </c>
      <c r="T18">
        <f t="shared" si="5"/>
        <v>8025.294804244395</v>
      </c>
      <c r="U18">
        <f t="shared" si="6"/>
        <v>8026.294804244395</v>
      </c>
      <c r="V18">
        <f t="shared" si="7"/>
        <v>0.99987540951031717</v>
      </c>
      <c r="W18">
        <v>8.4126827976184395E-3</v>
      </c>
      <c r="X18">
        <f t="shared" si="8"/>
        <v>3.8530087213092452</v>
      </c>
      <c r="Y18">
        <f t="shared" si="9"/>
        <v>47.134665175884656</v>
      </c>
      <c r="Z18">
        <f t="shared" si="10"/>
        <v>48.134665175884656</v>
      </c>
      <c r="AA18" s="5">
        <f t="shared" si="11"/>
        <v>0.97922495157396472</v>
      </c>
      <c r="AB18" s="1">
        <v>0.97922495157396472</v>
      </c>
      <c r="AC18">
        <v>0.98</v>
      </c>
    </row>
    <row r="19" spans="3:29">
      <c r="C19">
        <f t="shared" si="12"/>
        <v>0.12999999999999998</v>
      </c>
      <c r="D19">
        <f t="shared" si="0"/>
        <v>0.87</v>
      </c>
      <c r="E19">
        <f t="shared" si="1"/>
        <v>0.14942528735632182</v>
      </c>
      <c r="F19">
        <f t="shared" si="2"/>
        <v>-1.9009587611930472</v>
      </c>
      <c r="G19">
        <v>0.12999999999999998</v>
      </c>
      <c r="N19">
        <v>0.02</v>
      </c>
      <c r="O19">
        <v>350</v>
      </c>
      <c r="P19">
        <v>550</v>
      </c>
      <c r="Q19">
        <f t="shared" si="3"/>
        <v>-200</v>
      </c>
      <c r="R19" s="36">
        <v>1.9629593194442935E-2</v>
      </c>
      <c r="S19">
        <f t="shared" si="4"/>
        <v>-3.9259186388885867</v>
      </c>
      <c r="T19">
        <f t="shared" si="5"/>
        <v>1.9724009304437667E-2</v>
      </c>
      <c r="U19">
        <f t="shared" si="6"/>
        <v>1.0197240093044377</v>
      </c>
      <c r="V19" s="5">
        <f t="shared" si="7"/>
        <v>1.9342497699835055E-2</v>
      </c>
      <c r="W19">
        <v>8.4126827976184395E-3</v>
      </c>
      <c r="X19">
        <f t="shared" si="8"/>
        <v>-1.6825365595236879</v>
      </c>
      <c r="Y19">
        <f t="shared" si="9"/>
        <v>0.1859018264264744</v>
      </c>
      <c r="Z19">
        <f t="shared" si="10"/>
        <v>1.1859018264264745</v>
      </c>
      <c r="AA19">
        <f t="shared" si="11"/>
        <v>0.15675987867112057</v>
      </c>
      <c r="AB19" s="1">
        <v>1.9342497699835055E-2</v>
      </c>
      <c r="AC19">
        <v>0.02</v>
      </c>
    </row>
    <row r="20" spans="3:29">
      <c r="C20">
        <f t="shared" si="12"/>
        <v>0.13999999999999999</v>
      </c>
      <c r="D20">
        <f t="shared" si="0"/>
        <v>0.86</v>
      </c>
      <c r="E20">
        <f t="shared" si="1"/>
        <v>0.16279069767441859</v>
      </c>
      <c r="F20">
        <f t="shared" si="2"/>
        <v>-1.8152899666382492</v>
      </c>
      <c r="G20">
        <v>0.13999999999999999</v>
      </c>
      <c r="N20">
        <v>0.01</v>
      </c>
      <c r="O20">
        <v>320</v>
      </c>
      <c r="P20">
        <v>550</v>
      </c>
      <c r="Q20">
        <f t="shared" si="3"/>
        <v>-230</v>
      </c>
      <c r="R20" s="36">
        <v>1.9629593194442935E-2</v>
      </c>
      <c r="S20">
        <f t="shared" si="4"/>
        <v>-4.5148064347218746</v>
      </c>
      <c r="T20">
        <f t="shared" si="5"/>
        <v>1.0945723633829741E-2</v>
      </c>
      <c r="U20">
        <f t="shared" si="6"/>
        <v>1.0109457236338297</v>
      </c>
      <c r="V20" s="5">
        <f t="shared" si="7"/>
        <v>1.0827211963947477E-2</v>
      </c>
      <c r="W20">
        <v>8.4126827976184395E-3</v>
      </c>
      <c r="X20">
        <f t="shared" si="8"/>
        <v>-1.9349170434522411</v>
      </c>
      <c r="Y20">
        <f t="shared" si="9"/>
        <v>0.14443625025925858</v>
      </c>
      <c r="Z20">
        <f t="shared" si="10"/>
        <v>1.1444362502592587</v>
      </c>
      <c r="AA20">
        <f t="shared" si="11"/>
        <v>0.12620733590581235</v>
      </c>
      <c r="AB20" s="1">
        <v>1.0827211963947477E-2</v>
      </c>
      <c r="AC20">
        <v>0.01</v>
      </c>
    </row>
    <row r="21" spans="3:29">
      <c r="C21">
        <f t="shared" si="12"/>
        <v>0.15</v>
      </c>
      <c r="D21">
        <f t="shared" si="0"/>
        <v>0.85</v>
      </c>
      <c r="E21">
        <f t="shared" si="1"/>
        <v>0.17647058823529413</v>
      </c>
      <c r="F21">
        <f t="shared" si="2"/>
        <v>-1.7346010553881064</v>
      </c>
      <c r="G21">
        <v>0.15</v>
      </c>
      <c r="N21">
        <v>0.01</v>
      </c>
      <c r="O21">
        <v>331</v>
      </c>
      <c r="P21">
        <v>550</v>
      </c>
      <c r="Q21">
        <f t="shared" si="3"/>
        <v>-219</v>
      </c>
      <c r="R21" s="36">
        <v>1.9629593194442935E-2</v>
      </c>
      <c r="S21">
        <f t="shared" si="4"/>
        <v>-4.2988809095830023</v>
      </c>
      <c r="T21">
        <f t="shared" si="5"/>
        <v>1.3583751956117334E-2</v>
      </c>
      <c r="U21">
        <f t="shared" si="6"/>
        <v>1.0135837519561173</v>
      </c>
      <c r="V21" s="5">
        <f t="shared" si="7"/>
        <v>1.3401706499242933E-2</v>
      </c>
      <c r="W21">
        <v>8.4126827976184395E-3</v>
      </c>
      <c r="X21">
        <f t="shared" si="8"/>
        <v>-1.8423775326784382</v>
      </c>
      <c r="Y21">
        <f t="shared" si="9"/>
        <v>0.15844028100150848</v>
      </c>
      <c r="Z21">
        <f t="shared" si="10"/>
        <v>1.1584402810015084</v>
      </c>
      <c r="AA21">
        <f t="shared" si="11"/>
        <v>0.13677034854531459</v>
      </c>
      <c r="AB21" s="1">
        <v>1.3401706499242933E-2</v>
      </c>
      <c r="AC21">
        <v>0.01</v>
      </c>
    </row>
    <row r="22" spans="3:29">
      <c r="C22">
        <f t="shared" si="12"/>
        <v>0.16</v>
      </c>
      <c r="D22">
        <f t="shared" si="0"/>
        <v>0.84</v>
      </c>
      <c r="E22">
        <f t="shared" si="1"/>
        <v>0.19047619047619049</v>
      </c>
      <c r="F22">
        <f t="shared" si="2"/>
        <v>-1.6582280766035322</v>
      </c>
      <c r="G22">
        <v>0.16</v>
      </c>
      <c r="N22">
        <v>0.03</v>
      </c>
      <c r="O22">
        <v>367</v>
      </c>
      <c r="P22">
        <v>550</v>
      </c>
      <c r="Q22">
        <f t="shared" si="3"/>
        <v>-183</v>
      </c>
      <c r="R22" s="36">
        <v>1.9629593194442935E-2</v>
      </c>
      <c r="S22">
        <f t="shared" si="4"/>
        <v>-3.5922155545830572</v>
      </c>
      <c r="T22">
        <f t="shared" si="5"/>
        <v>2.753725250151438E-2</v>
      </c>
      <c r="U22">
        <f t="shared" si="6"/>
        <v>1.0275372525015143</v>
      </c>
      <c r="V22" s="5">
        <f t="shared" si="7"/>
        <v>2.6799274123128491E-2</v>
      </c>
      <c r="W22">
        <v>8.4126827976184395E-3</v>
      </c>
      <c r="X22">
        <f t="shared" si="8"/>
        <v>-1.5395209519641744</v>
      </c>
      <c r="Y22">
        <f t="shared" si="9"/>
        <v>0.21448382487530329</v>
      </c>
      <c r="Z22">
        <f t="shared" si="10"/>
        <v>1.2144838248753034</v>
      </c>
      <c r="AA22">
        <f t="shared" si="11"/>
        <v>0.17660492505721542</v>
      </c>
      <c r="AB22" s="1">
        <v>2.6799274123128491E-2</v>
      </c>
      <c r="AC22">
        <v>0.03</v>
      </c>
    </row>
    <row r="23" spans="3:29">
      <c r="C23">
        <f t="shared" si="12"/>
        <v>0.17</v>
      </c>
      <c r="D23">
        <f t="shared" si="0"/>
        <v>0.83</v>
      </c>
      <c r="E23">
        <f t="shared" si="1"/>
        <v>0.20481927710843376</v>
      </c>
      <c r="F23">
        <f t="shared" si="2"/>
        <v>-1.5856272637403817</v>
      </c>
      <c r="G23">
        <v>0.17</v>
      </c>
      <c r="N23">
        <v>0.95</v>
      </c>
      <c r="O23">
        <v>897</v>
      </c>
      <c r="P23">
        <v>550</v>
      </c>
      <c r="Q23">
        <f t="shared" si="3"/>
        <v>347</v>
      </c>
      <c r="R23" s="36">
        <v>1.9629593194442935E-2</v>
      </c>
      <c r="S23">
        <f t="shared" si="4"/>
        <v>6.8114688384716979</v>
      </c>
      <c r="T23">
        <f t="shared" si="5"/>
        <v>908.20383243757283</v>
      </c>
      <c r="U23">
        <f t="shared" si="6"/>
        <v>909.20383243757283</v>
      </c>
      <c r="V23">
        <f t="shared" si="7"/>
        <v>0.9989001366202791</v>
      </c>
      <c r="W23">
        <v>8.4126827976184395E-3</v>
      </c>
      <c r="X23">
        <f t="shared" si="8"/>
        <v>2.9192009307735987</v>
      </c>
      <c r="Y23">
        <f t="shared" si="9"/>
        <v>18.526477605357393</v>
      </c>
      <c r="Z23">
        <f t="shared" si="10"/>
        <v>19.526477605357393</v>
      </c>
      <c r="AA23" s="5">
        <f t="shared" si="11"/>
        <v>0.94878748639613142</v>
      </c>
      <c r="AB23" s="1">
        <v>0.94878748639613142</v>
      </c>
      <c r="AC23">
        <v>0.95</v>
      </c>
    </row>
    <row r="24" spans="3:29">
      <c r="C24">
        <f t="shared" si="12"/>
        <v>0.18000000000000002</v>
      </c>
      <c r="D24">
        <f t="shared" si="0"/>
        <v>0.82</v>
      </c>
      <c r="E24">
        <f t="shared" si="1"/>
        <v>0.21951219512195125</v>
      </c>
      <c r="F24">
        <f t="shared" si="2"/>
        <v>-1.5163474893680884</v>
      </c>
      <c r="G24">
        <v>0.18000000000000002</v>
      </c>
      <c r="N24">
        <v>0.98</v>
      </c>
      <c r="O24">
        <v>1034</v>
      </c>
      <c r="P24">
        <v>550</v>
      </c>
      <c r="Q24">
        <f t="shared" si="3"/>
        <v>484</v>
      </c>
      <c r="R24" s="36">
        <v>1.9629593194442935E-2</v>
      </c>
      <c r="S24">
        <f t="shared" si="4"/>
        <v>9.5007231061103798</v>
      </c>
      <c r="T24">
        <f t="shared" si="5"/>
        <v>13369.39082339077</v>
      </c>
      <c r="U24">
        <f t="shared" si="6"/>
        <v>13370.39082339077</v>
      </c>
      <c r="V24">
        <f t="shared" si="7"/>
        <v>0.99992520787064421</v>
      </c>
      <c r="W24">
        <v>8.4126827976184395E-3</v>
      </c>
      <c r="X24">
        <f t="shared" si="8"/>
        <v>4.0717384740473248</v>
      </c>
      <c r="Y24">
        <f t="shared" si="9"/>
        <v>58.658850891069115</v>
      </c>
      <c r="Z24">
        <f t="shared" si="10"/>
        <v>59.658850891069115</v>
      </c>
      <c r="AA24" s="5">
        <f t="shared" si="11"/>
        <v>0.98323802780201219</v>
      </c>
      <c r="AB24" s="1">
        <v>0.98323802780201219</v>
      </c>
      <c r="AC24">
        <v>0.98</v>
      </c>
    </row>
    <row r="25" spans="3:29">
      <c r="C25">
        <f t="shared" si="12"/>
        <v>0.19000000000000003</v>
      </c>
      <c r="D25">
        <f t="shared" si="0"/>
        <v>0.80999999999999994</v>
      </c>
      <c r="E25">
        <f t="shared" si="1"/>
        <v>0.23456790123456794</v>
      </c>
      <c r="F25">
        <f t="shared" si="2"/>
        <v>-1.4500101755059982</v>
      </c>
      <c r="G25">
        <v>0.19000000000000003</v>
      </c>
    </row>
    <row r="26" spans="3:29">
      <c r="C26">
        <f t="shared" si="12"/>
        <v>0.20000000000000004</v>
      </c>
      <c r="D26">
        <f t="shared" si="0"/>
        <v>0.79999999999999993</v>
      </c>
      <c r="E26">
        <f t="shared" si="1"/>
        <v>0.25000000000000006</v>
      </c>
      <c r="F26">
        <f t="shared" si="2"/>
        <v>-1.3862943611198904</v>
      </c>
      <c r="G26">
        <v>0.20000000000000004</v>
      </c>
      <c r="R26">
        <v>2.9444389791664403</v>
      </c>
      <c r="S26">
        <f>+R26/R29</f>
        <v>25</v>
      </c>
      <c r="W26">
        <v>-2.9444389791664403</v>
      </c>
      <c r="X26">
        <f>+W26/W29</f>
        <v>-14.999999999999932</v>
      </c>
    </row>
    <row r="27" spans="3:29">
      <c r="C27">
        <f t="shared" si="12"/>
        <v>0.21000000000000005</v>
      </c>
      <c r="D27">
        <f t="shared" si="0"/>
        <v>0.78999999999999992</v>
      </c>
      <c r="E27">
        <f t="shared" si="1"/>
        <v>0.26582278481012667</v>
      </c>
      <c r="F27">
        <f t="shared" si="2"/>
        <v>-1.3249254147435983</v>
      </c>
      <c r="G27">
        <v>0.21000000000000005</v>
      </c>
      <c r="J27" t="s">
        <v>330</v>
      </c>
    </row>
    <row r="28" spans="3:29">
      <c r="C28">
        <f t="shared" si="12"/>
        <v>0.22000000000000006</v>
      </c>
      <c r="D28">
        <f t="shared" si="0"/>
        <v>0.77999999999999992</v>
      </c>
      <c r="E28">
        <f t="shared" si="1"/>
        <v>0.28205128205128216</v>
      </c>
      <c r="F28">
        <f t="shared" si="2"/>
        <v>-1.2656663733312754</v>
      </c>
      <c r="G28">
        <v>0.22000000000000006</v>
      </c>
      <c r="O28" t="s">
        <v>52</v>
      </c>
      <c r="P28">
        <v>0.5</v>
      </c>
      <c r="R28" t="s">
        <v>48</v>
      </c>
      <c r="S28" t="s">
        <v>326</v>
      </c>
      <c r="T28" t="s">
        <v>327</v>
      </c>
      <c r="U28" t="s">
        <v>328</v>
      </c>
      <c r="V28" t="s">
        <v>329</v>
      </c>
      <c r="W28" t="s">
        <v>48</v>
      </c>
      <c r="X28" t="s">
        <v>326</v>
      </c>
      <c r="Y28" t="s">
        <v>327</v>
      </c>
      <c r="Z28" t="s">
        <v>328</v>
      </c>
      <c r="AA28" t="s">
        <v>329</v>
      </c>
      <c r="AB28" t="s">
        <v>52</v>
      </c>
    </row>
    <row r="29" spans="3:29">
      <c r="C29">
        <f t="shared" si="12"/>
        <v>0.23000000000000007</v>
      </c>
      <c r="D29">
        <f t="shared" si="0"/>
        <v>0.76999999999999991</v>
      </c>
      <c r="E29">
        <f t="shared" si="1"/>
        <v>0.2987012987012988</v>
      </c>
      <c r="F29">
        <f t="shared" si="2"/>
        <v>-1.2083112059245338</v>
      </c>
      <c r="G29">
        <v>0.23000000000000007</v>
      </c>
      <c r="N29">
        <v>0.12</v>
      </c>
      <c r="O29">
        <v>33.4</v>
      </c>
      <c r="P29">
        <v>50</v>
      </c>
      <c r="Q29">
        <f>+O29-P29</f>
        <v>-16.600000000000001</v>
      </c>
      <c r="R29">
        <v>0.11777755916665761</v>
      </c>
      <c r="S29">
        <f>+R29*Q29</f>
        <v>-1.9551074821665164</v>
      </c>
      <c r="T29">
        <f>EXP(S29)</f>
        <v>0.14154926185515376</v>
      </c>
      <c r="U29">
        <f>+T29+1</f>
        <v>1.1415492618551537</v>
      </c>
      <c r="V29" s="5">
        <f>+T29/U29</f>
        <v>0.12399750635826204</v>
      </c>
      <c r="W29">
        <v>0.19629593194443024</v>
      </c>
      <c r="X29">
        <f>+Q29*W29</f>
        <v>-3.2585124702775423</v>
      </c>
      <c r="Y29">
        <f>EXP(X29)</f>
        <v>3.8445544393529582E-2</v>
      </c>
      <c r="Z29">
        <f>+Y29+1</f>
        <v>1.0384455443935297</v>
      </c>
      <c r="AA29">
        <f>+Y29/Z29</f>
        <v>3.7022205546639861E-2</v>
      </c>
      <c r="AB29" s="1">
        <v>0.12399750635826204</v>
      </c>
      <c r="AC29" s="1">
        <v>0.12</v>
      </c>
    </row>
    <row r="30" spans="3:29">
      <c r="C30">
        <f t="shared" si="12"/>
        <v>0.24000000000000007</v>
      </c>
      <c r="D30">
        <f t="shared" si="0"/>
        <v>0.7599999999999999</v>
      </c>
      <c r="E30">
        <f t="shared" si="1"/>
        <v>0.31578947368421068</v>
      </c>
      <c r="F30">
        <f t="shared" si="2"/>
        <v>-1.1526795099383851</v>
      </c>
      <c r="G30">
        <v>0.24000000000000007</v>
      </c>
      <c r="N30">
        <v>0.89</v>
      </c>
      <c r="O30">
        <v>60.5</v>
      </c>
      <c r="P30">
        <v>50</v>
      </c>
      <c r="Q30">
        <f t="shared" ref="Q30:Q46" si="13">+O30-P30</f>
        <v>10.5</v>
      </c>
      <c r="R30">
        <v>0.11777755916665761</v>
      </c>
      <c r="S30">
        <f t="shared" ref="S30:S46" si="14">+R30*Q30</f>
        <v>1.2366643712499048</v>
      </c>
      <c r="T30">
        <f t="shared" ref="T30:T46" si="15">EXP(S30)</f>
        <v>3.4441060240850945</v>
      </c>
      <c r="U30">
        <f t="shared" ref="U30:U46" si="16">+T30+1</f>
        <v>4.4441060240850945</v>
      </c>
      <c r="V30">
        <f t="shared" ref="V30:V46" si="17">+T30/U30</f>
        <v>0.77498286616465917</v>
      </c>
      <c r="W30">
        <v>0.19629593194443024</v>
      </c>
      <c r="X30">
        <f t="shared" ref="X30:X46" si="18">+Q30*W30</f>
        <v>2.0611072854165173</v>
      </c>
      <c r="Y30">
        <f t="shared" ref="Y30:Y46" si="19">EXP(X30)</f>
        <v>7.854662349940881</v>
      </c>
      <c r="Z30">
        <f t="shared" ref="Z30:Z46" si="20">+Y30+1</f>
        <v>8.854662349940881</v>
      </c>
      <c r="AA30" s="5">
        <f t="shared" ref="AA30:AA46" si="21">+Y30/Z30</f>
        <v>0.88706514596723429</v>
      </c>
      <c r="AB30" s="1">
        <v>0.88706514596723429</v>
      </c>
      <c r="AC30" s="1">
        <v>0.89</v>
      </c>
    </row>
    <row r="31" spans="3:29">
      <c r="C31">
        <f t="shared" si="12"/>
        <v>0.25000000000000006</v>
      </c>
      <c r="D31">
        <f t="shared" si="0"/>
        <v>0.75</v>
      </c>
      <c r="E31">
        <f t="shared" si="1"/>
        <v>0.33333333333333343</v>
      </c>
      <c r="F31">
        <f t="shared" si="2"/>
        <v>-1.0986122886681093</v>
      </c>
      <c r="G31">
        <v>0.25000000000000006</v>
      </c>
      <c r="N31">
        <v>0.98</v>
      </c>
      <c r="O31">
        <v>69</v>
      </c>
      <c r="P31">
        <v>50</v>
      </c>
      <c r="Q31">
        <f t="shared" si="13"/>
        <v>19</v>
      </c>
      <c r="R31">
        <v>0.11777755916665761</v>
      </c>
      <c r="S31">
        <f t="shared" si="14"/>
        <v>2.2377736241664947</v>
      </c>
      <c r="T31">
        <f t="shared" si="15"/>
        <v>9.3724414645954877</v>
      </c>
      <c r="U31">
        <f t="shared" si="16"/>
        <v>10.372441464595488</v>
      </c>
      <c r="V31">
        <f t="shared" si="17"/>
        <v>0.9035906827323803</v>
      </c>
      <c r="W31">
        <v>0.19629593194443024</v>
      </c>
      <c r="X31">
        <f t="shared" si="18"/>
        <v>3.7296227069441743</v>
      </c>
      <c r="Y31">
        <f t="shared" si="19"/>
        <v>41.663385892084513</v>
      </c>
      <c r="Z31">
        <f t="shared" si="20"/>
        <v>42.663385892084513</v>
      </c>
      <c r="AA31" s="5">
        <f t="shared" si="21"/>
        <v>0.9765606976781106</v>
      </c>
      <c r="AB31" s="1">
        <v>0.9765606976781106</v>
      </c>
      <c r="AC31" s="1">
        <v>0.98</v>
      </c>
    </row>
    <row r="32" spans="3:29">
      <c r="C32">
        <f t="shared" si="12"/>
        <v>0.26000000000000006</v>
      </c>
      <c r="D32">
        <f t="shared" si="0"/>
        <v>0.74</v>
      </c>
      <c r="E32">
        <f t="shared" si="1"/>
        <v>0.35135135135135143</v>
      </c>
      <c r="F32">
        <f t="shared" si="2"/>
        <v>-1.0459685551826874</v>
      </c>
      <c r="G32">
        <v>0.26000000000000006</v>
      </c>
      <c r="N32">
        <v>7.0000000000000007E-2</v>
      </c>
      <c r="O32">
        <v>28.5</v>
      </c>
      <c r="P32">
        <v>50</v>
      </c>
      <c r="Q32">
        <f t="shared" si="13"/>
        <v>-21.5</v>
      </c>
      <c r="R32">
        <v>0.11777755916665761</v>
      </c>
      <c r="S32">
        <f t="shared" si="14"/>
        <v>-2.5322175220831387</v>
      </c>
      <c r="T32">
        <f t="shared" si="15"/>
        <v>7.9482570362400112E-2</v>
      </c>
      <c r="U32">
        <f t="shared" si="16"/>
        <v>1.0794825703624</v>
      </c>
      <c r="V32" s="5">
        <f t="shared" si="17"/>
        <v>7.3630248921681532E-2</v>
      </c>
      <c r="W32">
        <v>0.19629593194443024</v>
      </c>
      <c r="X32">
        <f t="shared" si="18"/>
        <v>-4.2203625368052498</v>
      </c>
      <c r="Y32">
        <f t="shared" si="19"/>
        <v>1.4693316671107747E-2</v>
      </c>
      <c r="Z32">
        <f t="shared" si="20"/>
        <v>1.0146933166711078</v>
      </c>
      <c r="AA32">
        <f t="shared" si="21"/>
        <v>1.4480549373589977E-2</v>
      </c>
      <c r="AB32" s="1">
        <v>7.3630248921681532E-2</v>
      </c>
      <c r="AC32" s="1">
        <v>7.0000000000000007E-2</v>
      </c>
    </row>
    <row r="33" spans="3:29">
      <c r="C33">
        <f t="shared" si="12"/>
        <v>0.27000000000000007</v>
      </c>
      <c r="D33">
        <f t="shared" si="0"/>
        <v>0.73</v>
      </c>
      <c r="E33">
        <f t="shared" si="1"/>
        <v>0.36986301369863023</v>
      </c>
      <c r="F33">
        <f t="shared" si="2"/>
        <v>-0.99462257514406183</v>
      </c>
      <c r="G33">
        <v>0.27000000000000007</v>
      </c>
      <c r="J33">
        <v>-2.9444389791664403</v>
      </c>
      <c r="K33">
        <v>0</v>
      </c>
      <c r="L33">
        <v>-2.9444389791664403</v>
      </c>
      <c r="N33">
        <v>0.03</v>
      </c>
      <c r="O33">
        <v>22</v>
      </c>
      <c r="P33">
        <v>50</v>
      </c>
      <c r="Q33">
        <f t="shared" si="13"/>
        <v>-28</v>
      </c>
      <c r="R33">
        <v>0.11777755916665761</v>
      </c>
      <c r="S33">
        <f t="shared" si="14"/>
        <v>-3.2977716566664128</v>
      </c>
      <c r="T33">
        <f t="shared" si="15"/>
        <v>3.6965447401438235E-2</v>
      </c>
      <c r="U33">
        <f t="shared" si="16"/>
        <v>1.0369654474014383</v>
      </c>
      <c r="V33" s="5">
        <f t="shared" si="17"/>
        <v>3.5647713715120419E-2</v>
      </c>
      <c r="W33">
        <v>0.19629593194443024</v>
      </c>
      <c r="X33">
        <f t="shared" si="18"/>
        <v>-5.4962860944440468</v>
      </c>
      <c r="Y33">
        <f t="shared" si="19"/>
        <v>4.1019775411516536E-3</v>
      </c>
      <c r="Z33">
        <f t="shared" si="20"/>
        <v>1.0041019775411517</v>
      </c>
      <c r="AA33">
        <f t="shared" si="21"/>
        <v>4.0852200602139932E-3</v>
      </c>
      <c r="AB33" s="1">
        <v>3.5647713715120419E-2</v>
      </c>
      <c r="AC33" s="1">
        <v>0.03</v>
      </c>
    </row>
    <row r="34" spans="3:29">
      <c r="C34">
        <f t="shared" si="12"/>
        <v>0.28000000000000008</v>
      </c>
      <c r="D34">
        <f t="shared" si="0"/>
        <v>0.72</v>
      </c>
      <c r="E34">
        <f t="shared" si="1"/>
        <v>0.38888888888888901</v>
      </c>
      <c r="F34">
        <f t="shared" si="2"/>
        <v>-0.94446160884085106</v>
      </c>
      <c r="G34">
        <v>0.28000000000000008</v>
      </c>
      <c r="J34">
        <v>25</v>
      </c>
      <c r="K34">
        <v>50</v>
      </c>
      <c r="L34">
        <f>+J34-K34</f>
        <v>-25</v>
      </c>
      <c r="M34">
        <f>+L33/L34</f>
        <v>0.11777755916665761</v>
      </c>
      <c r="N34">
        <v>0.03</v>
      </c>
      <c r="O34">
        <v>21.2</v>
      </c>
      <c r="P34">
        <v>50</v>
      </c>
      <c r="Q34">
        <f t="shared" si="13"/>
        <v>-28.8</v>
      </c>
      <c r="R34">
        <v>0.11777755916665761</v>
      </c>
      <c r="S34">
        <f t="shared" si="14"/>
        <v>-3.3919937039997392</v>
      </c>
      <c r="T34">
        <f t="shared" si="15"/>
        <v>3.3641538724674437E-2</v>
      </c>
      <c r="U34">
        <f t="shared" si="16"/>
        <v>1.0336415387246745</v>
      </c>
      <c r="V34" s="5">
        <f t="shared" si="17"/>
        <v>3.2546620336274389E-2</v>
      </c>
      <c r="W34">
        <v>0.19629593194443024</v>
      </c>
      <c r="X34">
        <f t="shared" si="18"/>
        <v>-5.653322839999591</v>
      </c>
      <c r="Y34">
        <f t="shared" si="19"/>
        <v>3.5058480269010146E-3</v>
      </c>
      <c r="Z34">
        <f t="shared" si="20"/>
        <v>1.003505848026901</v>
      </c>
      <c r="AA34">
        <f t="shared" si="21"/>
        <v>3.4935999962473893E-3</v>
      </c>
      <c r="AB34" s="1">
        <v>3.2546620336274389E-2</v>
      </c>
      <c r="AC34" s="1">
        <v>0.03</v>
      </c>
    </row>
    <row r="35" spans="3:29">
      <c r="C35">
        <f t="shared" si="12"/>
        <v>0.29000000000000009</v>
      </c>
      <c r="D35">
        <f t="shared" si="0"/>
        <v>0.71</v>
      </c>
      <c r="E35">
        <f t="shared" si="1"/>
        <v>0.40845070422535223</v>
      </c>
      <c r="F35">
        <f t="shared" si="2"/>
        <v>-0.89538404705484109</v>
      </c>
      <c r="G35">
        <v>0.29000000000000009</v>
      </c>
      <c r="J35">
        <v>2.9444389791664536</v>
      </c>
      <c r="K35">
        <v>0</v>
      </c>
      <c r="L35">
        <v>2.9444389791664536</v>
      </c>
      <c r="N35">
        <v>0.79</v>
      </c>
      <c r="O35">
        <v>56.5</v>
      </c>
      <c r="P35">
        <v>50</v>
      </c>
      <c r="Q35">
        <f t="shared" si="13"/>
        <v>6.5</v>
      </c>
      <c r="R35">
        <v>0.11777755916665761</v>
      </c>
      <c r="S35">
        <f t="shared" si="14"/>
        <v>0.76555413458327448</v>
      </c>
      <c r="T35">
        <f t="shared" si="15"/>
        <v>2.1501855367590568</v>
      </c>
      <c r="U35">
        <f t="shared" si="16"/>
        <v>3.1501855367590568</v>
      </c>
      <c r="V35">
        <f t="shared" si="17"/>
        <v>0.68255838002836799</v>
      </c>
      <c r="W35">
        <v>0.19629593194443024</v>
      </c>
      <c r="X35">
        <f t="shared" si="18"/>
        <v>1.2759235576387966</v>
      </c>
      <c r="Y35">
        <f t="shared" si="19"/>
        <v>3.5820080738380899</v>
      </c>
      <c r="Z35">
        <f t="shared" si="20"/>
        <v>4.5820080738380895</v>
      </c>
      <c r="AA35" s="5">
        <f t="shared" si="21"/>
        <v>0.7817550768385364</v>
      </c>
      <c r="AB35" s="1">
        <v>0.7817550768385364</v>
      </c>
      <c r="AC35" s="1">
        <v>0.79</v>
      </c>
    </row>
    <row r="36" spans="3:29">
      <c r="C36">
        <f t="shared" si="12"/>
        <v>0.3000000000000001</v>
      </c>
      <c r="D36">
        <f t="shared" si="0"/>
        <v>0.7</v>
      </c>
      <c r="E36">
        <f t="shared" si="1"/>
        <v>0.42857142857142871</v>
      </c>
      <c r="F36">
        <f t="shared" si="2"/>
        <v>-0.84729786038720323</v>
      </c>
      <c r="G36">
        <v>0.3000000000000001</v>
      </c>
      <c r="J36">
        <v>65</v>
      </c>
      <c r="K36">
        <v>50</v>
      </c>
      <c r="L36">
        <f>+J36-K36</f>
        <v>15</v>
      </c>
      <c r="M36">
        <f>+L35/L36</f>
        <v>0.19629593194443024</v>
      </c>
      <c r="N36">
        <v>0.09</v>
      </c>
      <c r="O36">
        <v>31.1</v>
      </c>
      <c r="P36">
        <v>50</v>
      </c>
      <c r="Q36">
        <f t="shared" si="13"/>
        <v>-18.899999999999999</v>
      </c>
      <c r="R36">
        <v>0.11777755916665761</v>
      </c>
      <c r="S36">
        <f t="shared" si="14"/>
        <v>-2.2259958682498286</v>
      </c>
      <c r="T36">
        <f t="shared" si="15"/>
        <v>0.10795985129410961</v>
      </c>
      <c r="U36">
        <f t="shared" si="16"/>
        <v>1.1079598512941096</v>
      </c>
      <c r="V36" s="5">
        <f t="shared" si="17"/>
        <v>9.7440219668620015E-2</v>
      </c>
      <c r="W36">
        <v>0.19629593194443024</v>
      </c>
      <c r="X36">
        <f t="shared" si="18"/>
        <v>-3.7099931137497313</v>
      </c>
      <c r="Y36">
        <f t="shared" si="19"/>
        <v>2.4477691830584247E-2</v>
      </c>
      <c r="Z36">
        <f t="shared" si="20"/>
        <v>1.0244776918305842</v>
      </c>
      <c r="AA36">
        <f t="shared" si="21"/>
        <v>2.3892850011059168E-2</v>
      </c>
      <c r="AB36" s="1">
        <v>9.7440219668620015E-2</v>
      </c>
      <c r="AC36" s="1">
        <v>0.09</v>
      </c>
    </row>
    <row r="37" spans="3:29">
      <c r="C37">
        <f t="shared" si="12"/>
        <v>0.31000000000000011</v>
      </c>
      <c r="D37">
        <f t="shared" si="0"/>
        <v>0.69</v>
      </c>
      <c r="E37">
        <f t="shared" si="1"/>
        <v>0.4492753623188408</v>
      </c>
      <c r="F37">
        <f t="shared" si="2"/>
        <v>-0.80011930011211263</v>
      </c>
      <c r="G37">
        <v>0.31000000000000011</v>
      </c>
      <c r="N37">
        <v>0.16</v>
      </c>
      <c r="O37">
        <v>36.299999999999997</v>
      </c>
      <c r="P37">
        <v>50</v>
      </c>
      <c r="Q37">
        <f t="shared" si="13"/>
        <v>-13.700000000000003</v>
      </c>
      <c r="R37">
        <v>0.11777755916665761</v>
      </c>
      <c r="S37">
        <f t="shared" si="14"/>
        <v>-1.6135525605832095</v>
      </c>
      <c r="T37">
        <f t="shared" si="15"/>
        <v>0.19917876108342566</v>
      </c>
      <c r="U37">
        <f t="shared" si="16"/>
        <v>1.1991787610834257</v>
      </c>
      <c r="V37" s="5">
        <f t="shared" si="17"/>
        <v>0.16609597129911893</v>
      </c>
      <c r="W37">
        <v>0.19629593194443024</v>
      </c>
      <c r="X37">
        <f t="shared" si="18"/>
        <v>-2.6892542676386948</v>
      </c>
      <c r="Y37">
        <f t="shared" si="19"/>
        <v>6.7931579264523353E-2</v>
      </c>
      <c r="Z37">
        <f t="shared" si="20"/>
        <v>1.0679315792645234</v>
      </c>
      <c r="AA37">
        <f t="shared" si="21"/>
        <v>6.3610422786923609E-2</v>
      </c>
      <c r="AB37" s="1">
        <v>0.16609597129911893</v>
      </c>
      <c r="AC37" s="1">
        <v>0.16</v>
      </c>
    </row>
    <row r="38" spans="3:29">
      <c r="C38">
        <f t="shared" si="12"/>
        <v>0.32000000000000012</v>
      </c>
      <c r="D38">
        <f t="shared" si="0"/>
        <v>0.67999999999999994</v>
      </c>
      <c r="E38">
        <f t="shared" si="1"/>
        <v>0.47058823529411786</v>
      </c>
      <c r="F38">
        <f t="shared" si="2"/>
        <v>-0.75377180237637964</v>
      </c>
      <c r="G38">
        <v>0.32000000000000012</v>
      </c>
      <c r="N38">
        <v>0.05</v>
      </c>
      <c r="O38">
        <v>25</v>
      </c>
      <c r="P38">
        <v>50</v>
      </c>
      <c r="Q38">
        <f t="shared" si="13"/>
        <v>-25</v>
      </c>
      <c r="R38">
        <v>0.11777755916665761</v>
      </c>
      <c r="S38">
        <f t="shared" si="14"/>
        <v>-2.9444389791664403</v>
      </c>
      <c r="T38">
        <f t="shared" si="15"/>
        <v>5.2631578947368432E-2</v>
      </c>
      <c r="U38">
        <f t="shared" si="16"/>
        <v>1.0526315789473684</v>
      </c>
      <c r="V38" s="5">
        <f t="shared" si="17"/>
        <v>5.0000000000000017E-2</v>
      </c>
      <c r="W38">
        <v>0.19629593194443024</v>
      </c>
      <c r="X38">
        <f t="shared" si="18"/>
        <v>-4.9073982986107563</v>
      </c>
      <c r="Y38">
        <f t="shared" si="19"/>
        <v>7.3916943177891568E-3</v>
      </c>
      <c r="Z38">
        <f t="shared" si="20"/>
        <v>1.0073916943177892</v>
      </c>
      <c r="AA38">
        <f t="shared" si="21"/>
        <v>7.3374580706612336E-3</v>
      </c>
      <c r="AB38" s="1">
        <v>5.0000000000000017E-2</v>
      </c>
      <c r="AC38" s="1">
        <v>0.05</v>
      </c>
    </row>
    <row r="39" spans="3:29">
      <c r="C39">
        <f t="shared" si="12"/>
        <v>0.33000000000000013</v>
      </c>
      <c r="D39">
        <f t="shared" si="0"/>
        <v>0.66999999999999993</v>
      </c>
      <c r="E39">
        <f t="shared" si="1"/>
        <v>0.49253731343283608</v>
      </c>
      <c r="F39">
        <f t="shared" si="2"/>
        <v>-0.70818505792448527</v>
      </c>
      <c r="G39">
        <v>0.33000000000000013</v>
      </c>
      <c r="N39">
        <v>0.1</v>
      </c>
      <c r="O39">
        <v>31.4</v>
      </c>
      <c r="P39">
        <v>50</v>
      </c>
      <c r="Q39">
        <f t="shared" si="13"/>
        <v>-18.600000000000001</v>
      </c>
      <c r="R39">
        <v>0.11777755916665761</v>
      </c>
      <c r="S39">
        <f t="shared" si="14"/>
        <v>-2.1906626004998317</v>
      </c>
      <c r="T39">
        <f t="shared" si="15"/>
        <v>0.11184261708626247</v>
      </c>
      <c r="U39">
        <f t="shared" si="16"/>
        <v>1.1118426170862625</v>
      </c>
      <c r="V39" s="5">
        <f t="shared" si="17"/>
        <v>0.10059213000789764</v>
      </c>
      <c r="W39">
        <v>0.19629593194443024</v>
      </c>
      <c r="X39">
        <f t="shared" si="18"/>
        <v>-3.6511043341664027</v>
      </c>
      <c r="Y39">
        <f t="shared" si="19"/>
        <v>2.5962441730180981E-2</v>
      </c>
      <c r="Z39">
        <f t="shared" si="20"/>
        <v>1.0259624417301809</v>
      </c>
      <c r="AA39">
        <f t="shared" si="21"/>
        <v>2.5305450447482242E-2</v>
      </c>
      <c r="AB39" s="1">
        <v>0.10059213000789764</v>
      </c>
      <c r="AC39" s="1">
        <v>0.1</v>
      </c>
    </row>
    <row r="40" spans="3:29">
      <c r="C40">
        <f t="shared" si="12"/>
        <v>0.34000000000000014</v>
      </c>
      <c r="D40">
        <f t="shared" si="0"/>
        <v>0.65999999999999992</v>
      </c>
      <c r="E40">
        <f t="shared" si="1"/>
        <v>0.51515151515151547</v>
      </c>
      <c r="F40">
        <f t="shared" si="2"/>
        <v>-0.66329421741026351</v>
      </c>
      <c r="G40">
        <v>0.34000000000000014</v>
      </c>
      <c r="N40">
        <v>1</v>
      </c>
      <c r="O40">
        <v>78.8</v>
      </c>
      <c r="P40">
        <v>50</v>
      </c>
      <c r="Q40">
        <f t="shared" si="13"/>
        <v>28.799999999999997</v>
      </c>
      <c r="R40">
        <v>0.11777755916665761</v>
      </c>
      <c r="S40">
        <f t="shared" si="14"/>
        <v>3.3919937039997388</v>
      </c>
      <c r="T40">
        <f t="shared" si="15"/>
        <v>29.725156396206934</v>
      </c>
      <c r="U40">
        <f t="shared" si="16"/>
        <v>30.725156396206934</v>
      </c>
      <c r="V40">
        <f t="shared" si="17"/>
        <v>0.96745337966372558</v>
      </c>
      <c r="W40">
        <v>0.19629593194443024</v>
      </c>
      <c r="X40">
        <f t="shared" si="18"/>
        <v>5.6533228399995901</v>
      </c>
      <c r="Y40">
        <f t="shared" si="19"/>
        <v>285.23769208671217</v>
      </c>
      <c r="Z40">
        <f t="shared" si="20"/>
        <v>286.23769208671217</v>
      </c>
      <c r="AA40" s="5">
        <f t="shared" si="21"/>
        <v>0.99650640000375257</v>
      </c>
      <c r="AB40" s="1">
        <v>0.99650640000375257</v>
      </c>
      <c r="AC40" s="1">
        <v>1</v>
      </c>
    </row>
    <row r="41" spans="3:29">
      <c r="C41">
        <f t="shared" si="12"/>
        <v>0.35000000000000014</v>
      </c>
      <c r="D41">
        <f t="shared" si="0"/>
        <v>0.64999999999999991</v>
      </c>
      <c r="E41">
        <f t="shared" si="1"/>
        <v>0.53846153846153877</v>
      </c>
      <c r="F41">
        <f t="shared" si="2"/>
        <v>-0.61903920840622284</v>
      </c>
      <c r="G41">
        <v>0.35000000000000014</v>
      </c>
      <c r="N41">
        <v>0.17</v>
      </c>
      <c r="O41">
        <v>37</v>
      </c>
      <c r="P41">
        <v>50</v>
      </c>
      <c r="Q41">
        <f t="shared" si="13"/>
        <v>-13</v>
      </c>
      <c r="R41">
        <v>0.11777755916665761</v>
      </c>
      <c r="S41">
        <f t="shared" si="14"/>
        <v>-1.531108269166549</v>
      </c>
      <c r="T41">
        <f t="shared" si="15"/>
        <v>0.21629582044445839</v>
      </c>
      <c r="U41">
        <f t="shared" si="16"/>
        <v>1.2162958204444583</v>
      </c>
      <c r="V41" s="5">
        <f t="shared" si="17"/>
        <v>0.17783159064496304</v>
      </c>
      <c r="W41">
        <v>0.19629593194443024</v>
      </c>
      <c r="X41">
        <f t="shared" si="18"/>
        <v>-2.5518471152775932</v>
      </c>
      <c r="Y41">
        <f t="shared" si="19"/>
        <v>7.7937573281882444E-2</v>
      </c>
      <c r="Z41">
        <f t="shared" si="20"/>
        <v>1.0779375732818823</v>
      </c>
      <c r="AA41">
        <f t="shared" si="21"/>
        <v>7.230249247606628E-2</v>
      </c>
      <c r="AB41" s="1">
        <v>0.17783159064496304</v>
      </c>
      <c r="AC41" s="1">
        <v>0.17</v>
      </c>
    </row>
    <row r="42" spans="3:29">
      <c r="C42">
        <f t="shared" si="12"/>
        <v>0.36000000000000015</v>
      </c>
      <c r="D42">
        <f t="shared" si="0"/>
        <v>0.6399999999999999</v>
      </c>
      <c r="E42">
        <f t="shared" si="1"/>
        <v>0.56250000000000033</v>
      </c>
      <c r="F42">
        <f t="shared" si="2"/>
        <v>-0.57536414490356125</v>
      </c>
      <c r="G42">
        <v>0.36000000000000015</v>
      </c>
      <c r="N42">
        <v>0.02</v>
      </c>
      <c r="O42">
        <v>15.3</v>
      </c>
      <c r="P42">
        <v>50</v>
      </c>
      <c r="Q42">
        <f t="shared" si="13"/>
        <v>-34.700000000000003</v>
      </c>
      <c r="R42">
        <v>0.11777755916665761</v>
      </c>
      <c r="S42">
        <f t="shared" si="14"/>
        <v>-4.0868813030830191</v>
      </c>
      <c r="T42">
        <f t="shared" si="15"/>
        <v>1.6791519644520865E-2</v>
      </c>
      <c r="U42">
        <f t="shared" si="16"/>
        <v>1.016791519644521</v>
      </c>
      <c r="V42" s="5">
        <f t="shared" si="17"/>
        <v>1.6514220781848499E-2</v>
      </c>
      <c r="W42">
        <v>0.19629593194443024</v>
      </c>
      <c r="X42">
        <f t="shared" si="18"/>
        <v>-6.8114688384717299</v>
      </c>
      <c r="Y42">
        <f t="shared" si="19"/>
        <v>1.1010744111440479E-3</v>
      </c>
      <c r="Z42">
        <f t="shared" si="20"/>
        <v>1.0011010744111442</v>
      </c>
      <c r="AA42">
        <f t="shared" si="21"/>
        <v>1.0998633797208827E-3</v>
      </c>
      <c r="AB42" s="1">
        <v>1.6514220781848499E-2</v>
      </c>
      <c r="AC42" s="1">
        <v>0.02</v>
      </c>
    </row>
    <row r="43" spans="3:29">
      <c r="C43">
        <f t="shared" si="12"/>
        <v>0.37000000000000016</v>
      </c>
      <c r="D43">
        <f t="shared" si="0"/>
        <v>0.62999999999999989</v>
      </c>
      <c r="E43">
        <f t="shared" si="1"/>
        <v>0.58730158730158766</v>
      </c>
      <c r="F43">
        <f t="shared" si="2"/>
        <v>-0.53221681374730767</v>
      </c>
      <c r="G43">
        <v>0.37000000000000016</v>
      </c>
      <c r="N43">
        <v>0.03</v>
      </c>
      <c r="O43">
        <v>21.9</v>
      </c>
      <c r="P43">
        <v>50</v>
      </c>
      <c r="Q43">
        <f t="shared" si="13"/>
        <v>-28.1</v>
      </c>
      <c r="R43">
        <v>0.11777755916665761</v>
      </c>
      <c r="S43">
        <f t="shared" si="14"/>
        <v>-3.3095494125830789</v>
      </c>
      <c r="T43">
        <f t="shared" si="15"/>
        <v>3.6532631189626262E-2</v>
      </c>
      <c r="U43">
        <f t="shared" si="16"/>
        <v>1.0365326311896264</v>
      </c>
      <c r="V43" s="5">
        <f t="shared" si="17"/>
        <v>3.5245037242771449E-2</v>
      </c>
      <c r="W43">
        <v>0.19629593194443024</v>
      </c>
      <c r="X43">
        <f t="shared" si="18"/>
        <v>-5.5159156876384898</v>
      </c>
      <c r="Y43">
        <f t="shared" si="19"/>
        <v>4.0222425338849203E-3</v>
      </c>
      <c r="Z43">
        <f t="shared" si="20"/>
        <v>1.0040222425338849</v>
      </c>
      <c r="AA43">
        <f t="shared" si="21"/>
        <v>4.0061289117797336E-3</v>
      </c>
      <c r="AB43" s="1">
        <v>3.5245037242771449E-2</v>
      </c>
      <c r="AC43" s="1">
        <v>0.03</v>
      </c>
    </row>
    <row r="44" spans="3:29">
      <c r="C44">
        <f t="shared" si="12"/>
        <v>0.38000000000000017</v>
      </c>
      <c r="D44">
        <f t="shared" si="0"/>
        <v>0.61999999999999988</v>
      </c>
      <c r="E44">
        <f t="shared" si="1"/>
        <v>0.61290322580645196</v>
      </c>
      <c r="F44">
        <f t="shared" si="2"/>
        <v>-0.48954822531870523</v>
      </c>
      <c r="G44">
        <v>0.38000000000000017</v>
      </c>
      <c r="N44">
        <v>0.3</v>
      </c>
      <c r="O44">
        <v>43</v>
      </c>
      <c r="P44">
        <v>50</v>
      </c>
      <c r="Q44">
        <f t="shared" si="13"/>
        <v>-7</v>
      </c>
      <c r="R44">
        <v>0.11777755916665761</v>
      </c>
      <c r="S44">
        <f t="shared" si="14"/>
        <v>-0.8244429141666032</v>
      </c>
      <c r="T44">
        <f t="shared" si="15"/>
        <v>0.43847919498551696</v>
      </c>
      <c r="U44">
        <f t="shared" si="16"/>
        <v>1.4384791949855169</v>
      </c>
      <c r="V44" s="5">
        <f t="shared" si="17"/>
        <v>0.30482136725650155</v>
      </c>
      <c r="W44">
        <v>0.19629593194443024</v>
      </c>
      <c r="X44">
        <f t="shared" si="18"/>
        <v>-1.3740715236110117</v>
      </c>
      <c r="Y44">
        <f t="shared" si="19"/>
        <v>0.25307446041590309</v>
      </c>
      <c r="Z44">
        <f t="shared" si="20"/>
        <v>1.253074460415903</v>
      </c>
      <c r="AA44">
        <f t="shared" si="21"/>
        <v>0.20196282695914666</v>
      </c>
      <c r="AB44" s="1">
        <v>0.30482136725650155</v>
      </c>
      <c r="AC44" s="1">
        <v>0.3</v>
      </c>
    </row>
    <row r="45" spans="3:29">
      <c r="C45">
        <f t="shared" si="12"/>
        <v>0.39000000000000018</v>
      </c>
      <c r="D45">
        <f t="shared" si="0"/>
        <v>0.60999999999999988</v>
      </c>
      <c r="E45">
        <f t="shared" si="1"/>
        <v>0.63934426229508234</v>
      </c>
      <c r="F45">
        <f t="shared" si="2"/>
        <v>-0.44731221804366422</v>
      </c>
      <c r="G45">
        <v>0.39000000000000018</v>
      </c>
      <c r="N45">
        <v>0.13</v>
      </c>
      <c r="O45">
        <v>34</v>
      </c>
      <c r="P45">
        <v>50</v>
      </c>
      <c r="Q45">
        <f t="shared" si="13"/>
        <v>-16</v>
      </c>
      <c r="R45">
        <v>0.11777755916665761</v>
      </c>
      <c r="S45">
        <f t="shared" si="14"/>
        <v>-1.8844409466665217</v>
      </c>
      <c r="T45">
        <f t="shared" si="15"/>
        <v>0.15191396370202048</v>
      </c>
      <c r="U45">
        <f t="shared" si="16"/>
        <v>1.1519139637020204</v>
      </c>
      <c r="V45" s="5">
        <f t="shared" si="17"/>
        <v>0.13187960949253491</v>
      </c>
      <c r="W45">
        <v>0.19629593194443024</v>
      </c>
      <c r="X45">
        <f t="shared" si="18"/>
        <v>-3.1407349111108838</v>
      </c>
      <c r="Y45">
        <f t="shared" si="19"/>
        <v>4.3251000578411927E-2</v>
      </c>
      <c r="Z45">
        <f t="shared" si="20"/>
        <v>1.0432510005784119</v>
      </c>
      <c r="AA45">
        <f t="shared" si="21"/>
        <v>4.1457904717495775E-2</v>
      </c>
      <c r="AB45" s="1">
        <v>0.13187960949253491</v>
      </c>
      <c r="AC45" s="1">
        <v>0.13</v>
      </c>
    </row>
    <row r="46" spans="3:29">
      <c r="C46">
        <f t="shared" si="12"/>
        <v>0.40000000000000019</v>
      </c>
      <c r="D46">
        <f t="shared" si="0"/>
        <v>0.59999999999999987</v>
      </c>
      <c r="E46">
        <f t="shared" si="1"/>
        <v>0.66666666666666718</v>
      </c>
      <c r="F46">
        <f t="shared" si="2"/>
        <v>-0.40546510810816361</v>
      </c>
      <c r="G46">
        <v>0.40000000000000019</v>
      </c>
      <c r="N46">
        <v>0.98</v>
      </c>
      <c r="O46">
        <v>74</v>
      </c>
      <c r="P46">
        <v>50</v>
      </c>
      <c r="Q46">
        <f t="shared" si="13"/>
        <v>24</v>
      </c>
      <c r="R46">
        <v>0.11777755916665761</v>
      </c>
      <c r="S46">
        <f t="shared" si="14"/>
        <v>2.8266614199997826</v>
      </c>
      <c r="T46">
        <f t="shared" si="15"/>
        <v>16.88898138096863</v>
      </c>
      <c r="U46">
        <f t="shared" si="16"/>
        <v>17.88898138096863</v>
      </c>
      <c r="V46">
        <f t="shared" si="17"/>
        <v>0.94409966790709166</v>
      </c>
      <c r="W46">
        <v>0.19629593194443024</v>
      </c>
      <c r="X46">
        <f t="shared" si="18"/>
        <v>4.7111023666663261</v>
      </c>
      <c r="Y46">
        <f t="shared" si="19"/>
        <v>111.17464760577749</v>
      </c>
      <c r="Z46">
        <f t="shared" si="20"/>
        <v>112.17464760577749</v>
      </c>
      <c r="AA46" s="5">
        <f t="shared" si="21"/>
        <v>0.99108532969486685</v>
      </c>
      <c r="AB46" s="1">
        <v>0.99108532969486685</v>
      </c>
      <c r="AC46" s="1">
        <v>0.98</v>
      </c>
    </row>
    <row r="47" spans="3:29">
      <c r="C47">
        <f t="shared" si="12"/>
        <v>0.4100000000000002</v>
      </c>
      <c r="D47">
        <f t="shared" si="0"/>
        <v>0.58999999999999986</v>
      </c>
      <c r="E47">
        <f t="shared" si="1"/>
        <v>0.69491525423728862</v>
      </c>
      <c r="F47">
        <f t="shared" si="2"/>
        <v>-0.36396537720141098</v>
      </c>
      <c r="G47">
        <v>0.4100000000000002</v>
      </c>
    </row>
    <row r="48" spans="3:29">
      <c r="C48">
        <f t="shared" si="12"/>
        <v>0.42000000000000021</v>
      </c>
      <c r="D48">
        <f t="shared" si="0"/>
        <v>0.57999999999999985</v>
      </c>
      <c r="E48">
        <f t="shared" si="1"/>
        <v>0.72413793103448332</v>
      </c>
      <c r="F48">
        <f t="shared" si="2"/>
        <v>-0.32277339226305024</v>
      </c>
      <c r="G48">
        <v>0.42000000000000021</v>
      </c>
      <c r="R48">
        <v>2.9444389791664403</v>
      </c>
      <c r="S48">
        <f>+R48/R51</f>
        <v>25</v>
      </c>
      <c r="W48">
        <v>-2.9444389791664403</v>
      </c>
      <c r="X48">
        <f>+W48/W51</f>
        <v>-14.999999999999932</v>
      </c>
    </row>
    <row r="49" spans="3:29">
      <c r="C49">
        <f t="shared" si="12"/>
        <v>0.43000000000000022</v>
      </c>
      <c r="D49">
        <f t="shared" si="0"/>
        <v>0.56999999999999984</v>
      </c>
      <c r="E49">
        <f t="shared" si="1"/>
        <v>0.75438596491228127</v>
      </c>
      <c r="F49">
        <f t="shared" si="2"/>
        <v>-0.28185115214098699</v>
      </c>
      <c r="G49">
        <v>0.43000000000000022</v>
      </c>
      <c r="J49" t="s">
        <v>38</v>
      </c>
    </row>
    <row r="50" spans="3:29">
      <c r="C50">
        <f t="shared" si="12"/>
        <v>0.44000000000000022</v>
      </c>
      <c r="D50">
        <f t="shared" si="0"/>
        <v>0.55999999999999983</v>
      </c>
      <c r="E50">
        <f t="shared" si="1"/>
        <v>0.78571428571428636</v>
      </c>
      <c r="F50">
        <f t="shared" si="2"/>
        <v>-0.24116205681688724</v>
      </c>
      <c r="G50">
        <v>0.44000000000000022</v>
      </c>
      <c r="O50" t="s">
        <v>54</v>
      </c>
      <c r="P50">
        <v>0.5</v>
      </c>
      <c r="R50" t="s">
        <v>48</v>
      </c>
      <c r="S50" t="s">
        <v>326</v>
      </c>
      <c r="T50" t="s">
        <v>327</v>
      </c>
      <c r="U50" t="s">
        <v>328</v>
      </c>
      <c r="V50" t="s">
        <v>329</v>
      </c>
      <c r="W50" t="s">
        <v>48</v>
      </c>
      <c r="X50" t="s">
        <v>326</v>
      </c>
      <c r="Y50" t="s">
        <v>327</v>
      </c>
      <c r="Z50" t="s">
        <v>328</v>
      </c>
      <c r="AA50" t="s">
        <v>329</v>
      </c>
      <c r="AB50" t="s">
        <v>56</v>
      </c>
    </row>
    <row r="51" spans="3:29">
      <c r="C51">
        <f t="shared" si="12"/>
        <v>0.45000000000000023</v>
      </c>
      <c r="D51">
        <f t="shared" si="0"/>
        <v>0.54999999999999982</v>
      </c>
      <c r="E51">
        <f t="shared" si="1"/>
        <v>0.8181818181818189</v>
      </c>
      <c r="F51">
        <f t="shared" si="2"/>
        <v>-0.20067069546215027</v>
      </c>
      <c r="G51">
        <v>0.45000000000000023</v>
      </c>
      <c r="N51">
        <v>0.99</v>
      </c>
      <c r="O51">
        <v>98</v>
      </c>
      <c r="P51">
        <v>75</v>
      </c>
      <c r="Q51">
        <f>+O51-P51</f>
        <v>23</v>
      </c>
      <c r="R51">
        <v>0.11777755916665761</v>
      </c>
      <c r="S51">
        <f>+R51*Q51</f>
        <v>2.7088838608331249</v>
      </c>
      <c r="T51">
        <f>EXP(S51)</f>
        <v>15.012510109826588</v>
      </c>
      <c r="U51">
        <f>+T51+1</f>
        <v>16.012510109826586</v>
      </c>
      <c r="V51">
        <f>+T51/U51</f>
        <v>0.93754882943765849</v>
      </c>
      <c r="W51">
        <v>0.19629593194443024</v>
      </c>
      <c r="X51">
        <f>+Q51*W51</f>
        <v>4.514806434721895</v>
      </c>
      <c r="Y51">
        <f>EXP(X51)</f>
        <v>91.359880210143388</v>
      </c>
      <c r="Z51">
        <f>+Y51+1</f>
        <v>92.359880210143388</v>
      </c>
      <c r="AA51" s="5">
        <f>+Y51/Z51</f>
        <v>0.9891727880360528</v>
      </c>
      <c r="AB51" s="1">
        <v>0.9891727880360528</v>
      </c>
      <c r="AC51">
        <v>0.99</v>
      </c>
    </row>
    <row r="52" spans="3:29">
      <c r="C52">
        <f t="shared" si="12"/>
        <v>0.46000000000000024</v>
      </c>
      <c r="D52">
        <f t="shared" si="0"/>
        <v>0.53999999999999981</v>
      </c>
      <c r="E52">
        <f t="shared" si="1"/>
        <v>0.85185185185185264</v>
      </c>
      <c r="F52">
        <f t="shared" si="2"/>
        <v>-0.16034265007517845</v>
      </c>
      <c r="G52">
        <v>0.46000000000000024</v>
      </c>
      <c r="N52">
        <v>0.98</v>
      </c>
      <c r="O52">
        <v>94.4</v>
      </c>
      <c r="P52">
        <v>75</v>
      </c>
      <c r="Q52">
        <f t="shared" ref="Q52:Q68" si="22">+O52-P52</f>
        <v>19.400000000000006</v>
      </c>
      <c r="R52">
        <v>0.11777755916665761</v>
      </c>
      <c r="S52">
        <f t="shared" ref="S52:S68" si="23">+R52*Q52</f>
        <v>2.2848846478331581</v>
      </c>
      <c r="T52">
        <f t="shared" ref="T52:T68" si="24">EXP(S52)</f>
        <v>9.8245528751890969</v>
      </c>
      <c r="U52">
        <f t="shared" ref="U52:U68" si="25">+T52+1</f>
        <v>10.824552875189097</v>
      </c>
      <c r="V52">
        <f t="shared" ref="V52:V68" si="26">+T52/U52</f>
        <v>0.90761743126664429</v>
      </c>
      <c r="W52">
        <v>0.19629593194443024</v>
      </c>
      <c r="X52">
        <f t="shared" ref="X52:X68" si="27">+Q52*W52</f>
        <v>3.8081410797219477</v>
      </c>
      <c r="Y52">
        <f t="shared" ref="Y52:Y68" si="28">EXP(X52)</f>
        <v>45.066585762211751</v>
      </c>
      <c r="Z52">
        <f t="shared" ref="Z52:Z68" si="29">+Y52+1</f>
        <v>46.066585762211751</v>
      </c>
      <c r="AA52" s="5">
        <f t="shared" ref="AA52:AA68" si="30">+Y52/Z52</f>
        <v>0.97829229183248267</v>
      </c>
      <c r="AB52" s="1">
        <v>0.97829229183248267</v>
      </c>
      <c r="AC52">
        <v>0.98</v>
      </c>
    </row>
    <row r="53" spans="3:29">
      <c r="C53">
        <f t="shared" si="12"/>
        <v>0.47000000000000025</v>
      </c>
      <c r="D53">
        <f t="shared" si="0"/>
        <v>0.5299999999999998</v>
      </c>
      <c r="E53">
        <f t="shared" si="1"/>
        <v>0.88679245283018948</v>
      </c>
      <c r="F53">
        <f t="shared" si="2"/>
        <v>-0.12014431184206234</v>
      </c>
      <c r="G53">
        <v>0.47000000000000025</v>
      </c>
      <c r="N53">
        <v>0.98</v>
      </c>
      <c r="O53">
        <v>95.9</v>
      </c>
      <c r="P53">
        <v>75</v>
      </c>
      <c r="Q53">
        <f t="shared" si="22"/>
        <v>20.900000000000006</v>
      </c>
      <c r="R53">
        <v>0.11777755916665761</v>
      </c>
      <c r="S53">
        <f t="shared" si="23"/>
        <v>2.4615509865831449</v>
      </c>
      <c r="T53">
        <f t="shared" si="24"/>
        <v>11.722979631228453</v>
      </c>
      <c r="U53">
        <f t="shared" si="25"/>
        <v>12.722979631228453</v>
      </c>
      <c r="V53">
        <f t="shared" si="26"/>
        <v>0.92140205918859541</v>
      </c>
      <c r="W53">
        <v>0.19629593194443024</v>
      </c>
      <c r="X53">
        <f t="shared" si="27"/>
        <v>4.1025849776385934</v>
      </c>
      <c r="Y53">
        <f t="shared" si="28"/>
        <v>60.496467665531668</v>
      </c>
      <c r="Z53">
        <f t="shared" si="29"/>
        <v>61.496467665531668</v>
      </c>
      <c r="AA53" s="5">
        <f t="shared" si="30"/>
        <v>0.98373890342061887</v>
      </c>
      <c r="AB53" s="1">
        <v>0.98373890342061887</v>
      </c>
      <c r="AC53">
        <v>0.98</v>
      </c>
    </row>
    <row r="54" spans="3:29">
      <c r="C54">
        <f t="shared" si="12"/>
        <v>0.48000000000000026</v>
      </c>
      <c r="D54">
        <f t="shared" si="0"/>
        <v>0.5199999999999998</v>
      </c>
      <c r="E54">
        <f t="shared" si="1"/>
        <v>0.92307692307692391</v>
      </c>
      <c r="F54">
        <f t="shared" si="2"/>
        <v>-8.0042707673535524E-2</v>
      </c>
      <c r="G54">
        <v>0.48000000000000026</v>
      </c>
      <c r="N54">
        <v>0.98</v>
      </c>
      <c r="O54">
        <v>95</v>
      </c>
      <c r="P54">
        <v>75</v>
      </c>
      <c r="Q54">
        <f t="shared" si="22"/>
        <v>20</v>
      </c>
      <c r="R54">
        <v>0.11777755916665761</v>
      </c>
      <c r="S54">
        <f t="shared" si="23"/>
        <v>2.3555511833331524</v>
      </c>
      <c r="T54">
        <f t="shared" si="24"/>
        <v>10.543938903738731</v>
      </c>
      <c r="U54">
        <f t="shared" si="25"/>
        <v>11.543938903738731</v>
      </c>
      <c r="V54">
        <f t="shared" si="26"/>
        <v>0.91337445491190794</v>
      </c>
      <c r="W54">
        <v>0.19629593194443024</v>
      </c>
      <c r="X54">
        <f t="shared" si="27"/>
        <v>3.9259186388886045</v>
      </c>
      <c r="Y54">
        <f t="shared" si="28"/>
        <v>50.699631325717824</v>
      </c>
      <c r="Z54">
        <f t="shared" si="29"/>
        <v>51.699631325717824</v>
      </c>
      <c r="AA54" s="5">
        <f t="shared" si="30"/>
        <v>0.98065750230016524</v>
      </c>
      <c r="AB54" s="1">
        <v>0.98065750230016524</v>
      </c>
      <c r="AC54">
        <v>0.98</v>
      </c>
    </row>
    <row r="55" spans="3:29">
      <c r="C55">
        <f t="shared" si="12"/>
        <v>0.49000000000000027</v>
      </c>
      <c r="D55">
        <f t="shared" si="0"/>
        <v>0.50999999999999979</v>
      </c>
      <c r="E55">
        <f t="shared" si="1"/>
        <v>0.96078431372549111</v>
      </c>
      <c r="F55">
        <f t="shared" si="2"/>
        <v>-4.0005334613698207E-2</v>
      </c>
      <c r="G55">
        <v>0.49000000000000027</v>
      </c>
      <c r="J55">
        <v>-2.9444389791664403</v>
      </c>
      <c r="K55">
        <v>0</v>
      </c>
      <c r="L55">
        <v>-2.9444389791664403</v>
      </c>
      <c r="N55">
        <v>0.99</v>
      </c>
      <c r="O55">
        <v>99.1</v>
      </c>
      <c r="P55">
        <v>75</v>
      </c>
      <c r="Q55">
        <f t="shared" si="22"/>
        <v>24.099999999999994</v>
      </c>
      <c r="R55">
        <v>0.11777755916665761</v>
      </c>
      <c r="S55">
        <f t="shared" si="23"/>
        <v>2.8384391759164478</v>
      </c>
      <c r="T55">
        <f t="shared" si="24"/>
        <v>17.089071675717204</v>
      </c>
      <c r="U55">
        <f t="shared" si="25"/>
        <v>18.089071675717204</v>
      </c>
      <c r="V55">
        <f t="shared" si="26"/>
        <v>0.94471800333776101</v>
      </c>
      <c r="W55">
        <v>0.19629593194443024</v>
      </c>
      <c r="X55">
        <f t="shared" si="27"/>
        <v>4.7307319598607673</v>
      </c>
      <c r="Y55">
        <f t="shared" si="28"/>
        <v>113.37852051002042</v>
      </c>
      <c r="Z55">
        <f t="shared" si="29"/>
        <v>114.37852051002042</v>
      </c>
      <c r="AA55" s="5">
        <f t="shared" si="30"/>
        <v>0.99125709971119624</v>
      </c>
      <c r="AB55" s="1">
        <v>0.99125709971119624</v>
      </c>
      <c r="AC55">
        <v>0.99</v>
      </c>
    </row>
    <row r="56" spans="3:29">
      <c r="C56">
        <f t="shared" si="12"/>
        <v>0.50000000000000022</v>
      </c>
      <c r="D56">
        <f t="shared" si="0"/>
        <v>0.49999999999999978</v>
      </c>
      <c r="E56">
        <f t="shared" si="1"/>
        <v>1.0000000000000009</v>
      </c>
      <c r="F56">
        <f t="shared" si="2"/>
        <v>8.8817841970012484E-16</v>
      </c>
      <c r="G56">
        <v>0.50000000000000022</v>
      </c>
      <c r="H56">
        <v>550</v>
      </c>
      <c r="J56">
        <v>50</v>
      </c>
      <c r="K56">
        <v>75</v>
      </c>
      <c r="L56">
        <f>+J56-K56</f>
        <v>-25</v>
      </c>
      <c r="M56">
        <f>+L55/L56</f>
        <v>0.11777755916665761</v>
      </c>
      <c r="N56">
        <v>0.99</v>
      </c>
      <c r="O56">
        <v>96.2</v>
      </c>
      <c r="P56">
        <v>75</v>
      </c>
      <c r="Q56">
        <f t="shared" si="22"/>
        <v>21.200000000000003</v>
      </c>
      <c r="R56">
        <v>0.11777755916665761</v>
      </c>
      <c r="S56">
        <f t="shared" si="23"/>
        <v>2.4968842543331418</v>
      </c>
      <c r="T56">
        <f t="shared" si="24"/>
        <v>12.144595479607471</v>
      </c>
      <c r="U56">
        <f t="shared" si="25"/>
        <v>13.144595479607471</v>
      </c>
      <c r="V56">
        <f t="shared" si="26"/>
        <v>0.92392310576986558</v>
      </c>
      <c r="W56">
        <v>0.19629593194443024</v>
      </c>
      <c r="X56">
        <f t="shared" si="27"/>
        <v>4.1614737572219216</v>
      </c>
      <c r="Y56">
        <f t="shared" si="28"/>
        <v>64.166018083685231</v>
      </c>
      <c r="Z56">
        <f t="shared" si="29"/>
        <v>65.166018083685231</v>
      </c>
      <c r="AA56" s="5">
        <f t="shared" si="30"/>
        <v>0.98465457872973283</v>
      </c>
      <c r="AB56" s="1">
        <v>0.98465457872973283</v>
      </c>
      <c r="AC56">
        <v>0.99</v>
      </c>
    </row>
    <row r="57" spans="3:29">
      <c r="C57">
        <f t="shared" si="12"/>
        <v>0.51000000000000023</v>
      </c>
      <c r="D57">
        <f t="shared" si="0"/>
        <v>0.48999999999999977</v>
      </c>
      <c r="E57">
        <f t="shared" si="1"/>
        <v>1.0408163265306132</v>
      </c>
      <c r="F57">
        <f t="shared" si="2"/>
        <v>4.000533461370006E-2</v>
      </c>
      <c r="G57">
        <v>0.51000000000000023</v>
      </c>
      <c r="J57">
        <v>2.9444389791664536</v>
      </c>
      <c r="K57">
        <v>0</v>
      </c>
      <c r="L57">
        <v>2.9444389791664536</v>
      </c>
      <c r="N57">
        <v>0.99</v>
      </c>
      <c r="O57">
        <v>98</v>
      </c>
      <c r="P57">
        <v>75</v>
      </c>
      <c r="Q57">
        <f t="shared" si="22"/>
        <v>23</v>
      </c>
      <c r="R57">
        <v>0.11777755916665761</v>
      </c>
      <c r="S57">
        <f t="shared" si="23"/>
        <v>2.7088838608331249</v>
      </c>
      <c r="T57">
        <f t="shared" si="24"/>
        <v>15.012510109826588</v>
      </c>
      <c r="U57">
        <f t="shared" si="25"/>
        <v>16.012510109826586</v>
      </c>
      <c r="V57">
        <f t="shared" si="26"/>
        <v>0.93754882943765849</v>
      </c>
      <c r="W57">
        <v>0.19629593194443024</v>
      </c>
      <c r="X57">
        <f t="shared" si="27"/>
        <v>4.514806434721895</v>
      </c>
      <c r="Y57">
        <f t="shared" si="28"/>
        <v>91.359880210143388</v>
      </c>
      <c r="Z57">
        <f t="shared" si="29"/>
        <v>92.359880210143388</v>
      </c>
      <c r="AA57" s="5">
        <f t="shared" si="30"/>
        <v>0.9891727880360528</v>
      </c>
      <c r="AB57" s="1">
        <v>0.9891727880360528</v>
      </c>
      <c r="AC57">
        <v>0.99</v>
      </c>
    </row>
    <row r="58" spans="3:29">
      <c r="C58">
        <f t="shared" si="12"/>
        <v>0.52000000000000024</v>
      </c>
      <c r="D58">
        <f t="shared" si="0"/>
        <v>0.47999999999999976</v>
      </c>
      <c r="E58">
        <f t="shared" si="1"/>
        <v>1.0833333333333344</v>
      </c>
      <c r="F58">
        <f t="shared" si="2"/>
        <v>8.0042707673537383E-2</v>
      </c>
      <c r="G58">
        <v>0.52000000000000024</v>
      </c>
      <c r="J58">
        <v>90</v>
      </c>
      <c r="K58">
        <v>75</v>
      </c>
      <c r="L58">
        <f>+J58-K58</f>
        <v>15</v>
      </c>
      <c r="M58">
        <f>+L57/L58</f>
        <v>0.19629593194443024</v>
      </c>
      <c r="N58">
        <v>0.13</v>
      </c>
      <c r="O58">
        <v>59.2</v>
      </c>
      <c r="P58">
        <v>75</v>
      </c>
      <c r="Q58">
        <f t="shared" si="22"/>
        <v>-15.799999999999997</v>
      </c>
      <c r="R58">
        <v>0.11777755916665761</v>
      </c>
      <c r="S58">
        <f t="shared" si="23"/>
        <v>-1.8608854348331898</v>
      </c>
      <c r="T58">
        <f t="shared" si="24"/>
        <v>0.15553485340375825</v>
      </c>
      <c r="U58">
        <f t="shared" si="25"/>
        <v>1.1555348534037582</v>
      </c>
      <c r="V58" s="5">
        <f t="shared" si="26"/>
        <v>0.13459988069214252</v>
      </c>
      <c r="W58">
        <v>0.19629593194443024</v>
      </c>
      <c r="X58">
        <f t="shared" si="27"/>
        <v>-3.1014757247219973</v>
      </c>
      <c r="Y58">
        <f t="shared" si="28"/>
        <v>4.4982771201011899E-2</v>
      </c>
      <c r="Z58">
        <f t="shared" si="29"/>
        <v>1.0449827712010118</v>
      </c>
      <c r="AA58">
        <f t="shared" si="30"/>
        <v>4.3046423769563816E-2</v>
      </c>
      <c r="AB58" s="1">
        <v>0.13459988069214252</v>
      </c>
      <c r="AC58">
        <v>0.13</v>
      </c>
    </row>
    <row r="59" spans="3:29">
      <c r="C59">
        <f t="shared" si="12"/>
        <v>0.53000000000000025</v>
      </c>
      <c r="D59">
        <f t="shared" si="0"/>
        <v>0.46999999999999975</v>
      </c>
      <c r="E59">
        <f t="shared" si="1"/>
        <v>1.1276595744680862</v>
      </c>
      <c r="F59">
        <f t="shared" si="2"/>
        <v>0.1201443118420642</v>
      </c>
      <c r="G59">
        <v>0.53000000000000025</v>
      </c>
      <c r="N59">
        <v>0.88</v>
      </c>
      <c r="O59">
        <v>85</v>
      </c>
      <c r="P59">
        <v>75</v>
      </c>
      <c r="Q59">
        <f t="shared" si="22"/>
        <v>10</v>
      </c>
      <c r="R59">
        <v>0.11777755916665761</v>
      </c>
      <c r="S59">
        <f t="shared" si="23"/>
        <v>1.1777755916665762</v>
      </c>
      <c r="T59">
        <f t="shared" si="24"/>
        <v>3.2471431911356685</v>
      </c>
      <c r="U59">
        <f t="shared" si="25"/>
        <v>4.2471431911356685</v>
      </c>
      <c r="V59">
        <f t="shared" si="26"/>
        <v>0.7645476135377004</v>
      </c>
      <c r="W59">
        <v>0.19629593194443024</v>
      </c>
      <c r="X59">
        <f t="shared" si="27"/>
        <v>1.9629593194443022</v>
      </c>
      <c r="Y59">
        <f t="shared" si="28"/>
        <v>7.1203673589020546</v>
      </c>
      <c r="Z59">
        <f t="shared" si="29"/>
        <v>8.1203673589020546</v>
      </c>
      <c r="AA59" s="5">
        <f t="shared" si="30"/>
        <v>0.87685286197012535</v>
      </c>
      <c r="AB59" s="1">
        <v>0.87685286197012535</v>
      </c>
      <c r="AC59">
        <v>0.88</v>
      </c>
    </row>
    <row r="60" spans="3:29">
      <c r="C60">
        <f t="shared" si="12"/>
        <v>0.54000000000000026</v>
      </c>
      <c r="D60">
        <f t="shared" si="0"/>
        <v>0.45999999999999974</v>
      </c>
      <c r="E60">
        <f t="shared" si="1"/>
        <v>1.1739130434782621</v>
      </c>
      <c r="F60">
        <f t="shared" si="2"/>
        <v>0.16034265007518042</v>
      </c>
      <c r="G60">
        <v>0.54000000000000026</v>
      </c>
      <c r="N60">
        <v>0.98</v>
      </c>
      <c r="O60">
        <v>95</v>
      </c>
      <c r="P60">
        <v>75</v>
      </c>
      <c r="Q60">
        <f t="shared" si="22"/>
        <v>20</v>
      </c>
      <c r="R60">
        <v>0.11777755916665761</v>
      </c>
      <c r="S60">
        <f t="shared" si="23"/>
        <v>2.3555511833331524</v>
      </c>
      <c r="T60">
        <f t="shared" si="24"/>
        <v>10.543938903738731</v>
      </c>
      <c r="U60">
        <f t="shared" si="25"/>
        <v>11.543938903738731</v>
      </c>
      <c r="V60">
        <f t="shared" si="26"/>
        <v>0.91337445491190794</v>
      </c>
      <c r="W60">
        <v>0.19629593194443024</v>
      </c>
      <c r="X60">
        <f t="shared" si="27"/>
        <v>3.9259186388886045</v>
      </c>
      <c r="Y60">
        <f t="shared" si="28"/>
        <v>50.699631325717824</v>
      </c>
      <c r="Z60">
        <f t="shared" si="29"/>
        <v>51.699631325717824</v>
      </c>
      <c r="AA60" s="5">
        <f t="shared" si="30"/>
        <v>0.98065750230016524</v>
      </c>
      <c r="AB60" s="1">
        <v>0.98065750230016524</v>
      </c>
      <c r="AC60">
        <v>0.98</v>
      </c>
    </row>
    <row r="61" spans="3:29">
      <c r="C61">
        <f t="shared" si="12"/>
        <v>0.55000000000000027</v>
      </c>
      <c r="D61">
        <f t="shared" si="0"/>
        <v>0.44999999999999973</v>
      </c>
      <c r="E61">
        <f t="shared" si="1"/>
        <v>1.2222222222222234</v>
      </c>
      <c r="F61">
        <f t="shared" si="2"/>
        <v>0.20067069546215216</v>
      </c>
      <c r="G61">
        <v>0.55000000000000027</v>
      </c>
      <c r="N61">
        <v>0.41</v>
      </c>
      <c r="O61">
        <v>72.099999999999994</v>
      </c>
      <c r="P61">
        <v>75</v>
      </c>
      <c r="Q61">
        <f t="shared" si="22"/>
        <v>-2.9000000000000057</v>
      </c>
      <c r="R61">
        <v>0.11777755916665761</v>
      </c>
      <c r="S61">
        <f t="shared" si="23"/>
        <v>-0.34155492158330775</v>
      </c>
      <c r="T61">
        <f t="shared" si="24"/>
        <v>0.71066443573201055</v>
      </c>
      <c r="U61">
        <f t="shared" si="25"/>
        <v>1.7106644357320104</v>
      </c>
      <c r="V61" s="5">
        <f t="shared" si="26"/>
        <v>0.41543181753697367</v>
      </c>
      <c r="W61">
        <v>0.19629593194443024</v>
      </c>
      <c r="X61">
        <f t="shared" si="27"/>
        <v>-0.56925820263884885</v>
      </c>
      <c r="Y61">
        <f t="shared" si="28"/>
        <v>0.56594509961006256</v>
      </c>
      <c r="Z61">
        <f t="shared" si="29"/>
        <v>1.5659450996100626</v>
      </c>
      <c r="AA61">
        <f t="shared" si="30"/>
        <v>0.36140800833374626</v>
      </c>
      <c r="AB61" s="1">
        <v>0.41543181753697367</v>
      </c>
      <c r="AC61">
        <v>0.41</v>
      </c>
    </row>
    <row r="62" spans="3:29">
      <c r="C62">
        <f t="shared" si="12"/>
        <v>0.56000000000000028</v>
      </c>
      <c r="D62">
        <f t="shared" si="0"/>
        <v>0.43999999999999972</v>
      </c>
      <c r="E62">
        <f t="shared" si="1"/>
        <v>1.272727272727274</v>
      </c>
      <c r="F62">
        <f t="shared" si="2"/>
        <v>0.2411620568168891</v>
      </c>
      <c r="G62">
        <v>0.56000000000000028</v>
      </c>
      <c r="N62">
        <v>0.99</v>
      </c>
      <c r="O62">
        <v>99.9</v>
      </c>
      <c r="P62">
        <v>75</v>
      </c>
      <c r="Q62">
        <f t="shared" si="22"/>
        <v>24.900000000000006</v>
      </c>
      <c r="R62">
        <v>0.11777755916665761</v>
      </c>
      <c r="S62">
        <f t="shared" si="23"/>
        <v>2.9326612232497751</v>
      </c>
      <c r="T62">
        <f t="shared" si="24"/>
        <v>18.777535276791834</v>
      </c>
      <c r="U62">
        <f t="shared" si="25"/>
        <v>19.777535276791834</v>
      </c>
      <c r="V62">
        <f t="shared" si="26"/>
        <v>0.94943758228693642</v>
      </c>
      <c r="W62">
        <v>0.19629593194443024</v>
      </c>
      <c r="X62">
        <f t="shared" si="27"/>
        <v>4.8877687054163141</v>
      </c>
      <c r="Y62">
        <f t="shared" si="28"/>
        <v>132.65724618194875</v>
      </c>
      <c r="Z62">
        <f t="shared" si="29"/>
        <v>133.65724618194875</v>
      </c>
      <c r="AA62" s="5">
        <f t="shared" si="30"/>
        <v>0.99251817594207581</v>
      </c>
      <c r="AB62" s="1">
        <v>0.99251817594207581</v>
      </c>
      <c r="AC62">
        <v>0.99</v>
      </c>
    </row>
    <row r="63" spans="3:29">
      <c r="C63">
        <f t="shared" si="12"/>
        <v>0.57000000000000028</v>
      </c>
      <c r="D63">
        <f t="shared" si="0"/>
        <v>0.42999999999999972</v>
      </c>
      <c r="E63">
        <f t="shared" si="1"/>
        <v>1.3255813953488387</v>
      </c>
      <c r="F63">
        <f t="shared" si="2"/>
        <v>0.28185115214098883</v>
      </c>
      <c r="G63">
        <v>0.57000000000000028</v>
      </c>
      <c r="N63">
        <v>0.59</v>
      </c>
      <c r="O63">
        <v>76.900000000000006</v>
      </c>
      <c r="P63">
        <v>75</v>
      </c>
      <c r="Q63">
        <f t="shared" si="22"/>
        <v>1.9000000000000057</v>
      </c>
      <c r="R63">
        <v>0.11777755916665761</v>
      </c>
      <c r="S63">
        <f t="shared" si="23"/>
        <v>0.22377736241665014</v>
      </c>
      <c r="T63">
        <f t="shared" si="24"/>
        <v>1.2507925150039241</v>
      </c>
      <c r="U63">
        <f t="shared" si="25"/>
        <v>2.2507925150039241</v>
      </c>
      <c r="V63">
        <f t="shared" si="26"/>
        <v>0.55571204660850027</v>
      </c>
      <c r="W63">
        <v>0.19629593194443024</v>
      </c>
      <c r="X63">
        <f t="shared" si="27"/>
        <v>0.37296227069441856</v>
      </c>
      <c r="Y63">
        <f t="shared" si="28"/>
        <v>1.452029554732496</v>
      </c>
      <c r="Z63">
        <f t="shared" si="29"/>
        <v>2.452029554732496</v>
      </c>
      <c r="AA63" s="5">
        <f t="shared" si="30"/>
        <v>0.59217457307153254</v>
      </c>
      <c r="AB63" s="1">
        <v>0.59217457307153254</v>
      </c>
      <c r="AC63">
        <v>0.59</v>
      </c>
    </row>
    <row r="64" spans="3:29">
      <c r="C64">
        <f t="shared" si="12"/>
        <v>0.58000000000000029</v>
      </c>
      <c r="D64">
        <f t="shared" si="0"/>
        <v>0.41999999999999971</v>
      </c>
      <c r="E64">
        <f t="shared" si="1"/>
        <v>1.3809523809523827</v>
      </c>
      <c r="F64">
        <f t="shared" si="2"/>
        <v>0.32277339226305229</v>
      </c>
      <c r="G64">
        <v>0.58000000000000029</v>
      </c>
      <c r="N64">
        <v>0.01</v>
      </c>
      <c r="O64">
        <v>38</v>
      </c>
      <c r="P64">
        <v>75</v>
      </c>
      <c r="Q64">
        <f t="shared" si="22"/>
        <v>-37</v>
      </c>
      <c r="R64">
        <v>0.11777755916665761</v>
      </c>
      <c r="S64">
        <f t="shared" si="23"/>
        <v>-4.3577696891663313</v>
      </c>
      <c r="T64">
        <f t="shared" si="24"/>
        <v>1.2806919231268242E-2</v>
      </c>
      <c r="U64">
        <f t="shared" si="25"/>
        <v>1.0128069192312683</v>
      </c>
      <c r="V64" s="5">
        <f t="shared" si="26"/>
        <v>1.2644976044386462E-2</v>
      </c>
      <c r="W64">
        <v>0.19629593194443024</v>
      </c>
      <c r="X64">
        <f t="shared" si="27"/>
        <v>-7.2629494819439184</v>
      </c>
      <c r="Y64">
        <f t="shared" si="28"/>
        <v>7.0103728647062766E-4</v>
      </c>
      <c r="Z64">
        <f t="shared" si="29"/>
        <v>1.0007010372864706</v>
      </c>
      <c r="AA64">
        <f t="shared" si="30"/>
        <v>7.0054617747932022E-4</v>
      </c>
      <c r="AB64" s="1">
        <v>1.2644976044386462E-2</v>
      </c>
      <c r="AC64">
        <v>0.01</v>
      </c>
    </row>
    <row r="65" spans="3:29">
      <c r="C65">
        <f t="shared" si="12"/>
        <v>0.5900000000000003</v>
      </c>
      <c r="D65">
        <f t="shared" si="0"/>
        <v>0.4099999999999997</v>
      </c>
      <c r="E65">
        <f t="shared" si="1"/>
        <v>1.4390243902439042</v>
      </c>
      <c r="F65">
        <f t="shared" si="2"/>
        <v>0.36396537720141287</v>
      </c>
      <c r="G65">
        <v>0.5900000000000003</v>
      </c>
      <c r="N65">
        <v>0.17</v>
      </c>
      <c r="O65">
        <v>61.8</v>
      </c>
      <c r="P65">
        <v>75</v>
      </c>
      <c r="Q65">
        <f t="shared" si="22"/>
        <v>-13.200000000000003</v>
      </c>
      <c r="R65">
        <v>0.11777755916665761</v>
      </c>
      <c r="S65">
        <f t="shared" si="23"/>
        <v>-1.5546637809998807</v>
      </c>
      <c r="T65">
        <f t="shared" si="24"/>
        <v>0.21126040046213992</v>
      </c>
      <c r="U65">
        <f t="shared" si="25"/>
        <v>1.2112604004621399</v>
      </c>
      <c r="V65" s="5">
        <f t="shared" si="26"/>
        <v>0.17441369368761367</v>
      </c>
      <c r="W65">
        <v>0.19629593194443024</v>
      </c>
      <c r="X65">
        <f t="shared" si="27"/>
        <v>-2.5911063016664797</v>
      </c>
      <c r="Y65">
        <f t="shared" si="28"/>
        <v>7.4937091181676477E-2</v>
      </c>
      <c r="Z65">
        <f t="shared" si="29"/>
        <v>1.0749370911816765</v>
      </c>
      <c r="AA65">
        <f t="shared" si="30"/>
        <v>6.971300162253985E-2</v>
      </c>
      <c r="AB65" s="1">
        <v>0.17441369368761367</v>
      </c>
      <c r="AC65">
        <v>0.17</v>
      </c>
    </row>
    <row r="66" spans="3:29">
      <c r="C66">
        <f t="shared" si="12"/>
        <v>0.60000000000000031</v>
      </c>
      <c r="D66">
        <f t="shared" si="0"/>
        <v>0.39999999999999969</v>
      </c>
      <c r="E66">
        <f t="shared" si="1"/>
        <v>1.500000000000002</v>
      </c>
      <c r="F66">
        <f t="shared" si="2"/>
        <v>0.40546510810816572</v>
      </c>
      <c r="G66">
        <v>0.60000000000000031</v>
      </c>
      <c r="N66">
        <v>0.09</v>
      </c>
      <c r="O66">
        <v>55.6</v>
      </c>
      <c r="P66">
        <v>75</v>
      </c>
      <c r="Q66">
        <f t="shared" si="22"/>
        <v>-19.399999999999999</v>
      </c>
      <c r="R66">
        <v>0.11777755916665761</v>
      </c>
      <c r="S66">
        <f t="shared" si="23"/>
        <v>-2.2848846478331573</v>
      </c>
      <c r="T66">
        <f t="shared" si="24"/>
        <v>0.10178580264201119</v>
      </c>
      <c r="U66">
        <f t="shared" si="25"/>
        <v>1.1017858026420111</v>
      </c>
      <c r="V66" s="5">
        <f t="shared" si="26"/>
        <v>9.2382568733355805E-2</v>
      </c>
      <c r="W66">
        <v>0.19629593194443024</v>
      </c>
      <c r="X66">
        <f t="shared" si="27"/>
        <v>-3.8081410797219464</v>
      </c>
      <c r="Y66">
        <f t="shared" si="28"/>
        <v>2.2189388947198647E-2</v>
      </c>
      <c r="Z66">
        <f t="shared" si="29"/>
        <v>1.0221893889471987</v>
      </c>
      <c r="AA66">
        <f t="shared" si="30"/>
        <v>2.1707708167517322E-2</v>
      </c>
      <c r="AB66" s="1">
        <v>9.2382568733355805E-2</v>
      </c>
      <c r="AC66">
        <v>0.09</v>
      </c>
    </row>
    <row r="67" spans="3:29">
      <c r="C67">
        <f t="shared" si="12"/>
        <v>0.61000000000000032</v>
      </c>
      <c r="D67">
        <f t="shared" si="0"/>
        <v>0.38999999999999968</v>
      </c>
      <c r="E67">
        <f t="shared" si="1"/>
        <v>1.5641025641025661</v>
      </c>
      <c r="F67">
        <f t="shared" si="2"/>
        <v>0.44731221804366611</v>
      </c>
      <c r="G67">
        <v>0.61000000000000032</v>
      </c>
      <c r="N67">
        <v>0.99</v>
      </c>
      <c r="O67">
        <v>99.9</v>
      </c>
      <c r="P67">
        <v>75</v>
      </c>
      <c r="Q67">
        <f t="shared" si="22"/>
        <v>24.900000000000006</v>
      </c>
      <c r="R67">
        <v>0.11777755916665761</v>
      </c>
      <c r="S67">
        <f t="shared" si="23"/>
        <v>2.9326612232497751</v>
      </c>
      <c r="T67">
        <f t="shared" si="24"/>
        <v>18.777535276791834</v>
      </c>
      <c r="U67">
        <f t="shared" si="25"/>
        <v>19.777535276791834</v>
      </c>
      <c r="V67">
        <f t="shared" si="26"/>
        <v>0.94943758228693642</v>
      </c>
      <c r="W67">
        <v>0.19629593194443024</v>
      </c>
      <c r="X67">
        <f t="shared" si="27"/>
        <v>4.8877687054163141</v>
      </c>
      <c r="Y67">
        <f t="shared" si="28"/>
        <v>132.65724618194875</v>
      </c>
      <c r="Z67">
        <f t="shared" si="29"/>
        <v>133.65724618194875</v>
      </c>
      <c r="AA67" s="5">
        <f t="shared" si="30"/>
        <v>0.99251817594207581</v>
      </c>
      <c r="AB67" s="1">
        <v>0.99251817594207581</v>
      </c>
      <c r="AC67">
        <v>0.99</v>
      </c>
    </row>
    <row r="68" spans="3:29">
      <c r="C68">
        <f t="shared" si="12"/>
        <v>0.62000000000000033</v>
      </c>
      <c r="D68">
        <f t="shared" si="0"/>
        <v>0.37999999999999967</v>
      </c>
      <c r="E68">
        <f t="shared" si="1"/>
        <v>1.6315789473684232</v>
      </c>
      <c r="F68">
        <f t="shared" si="2"/>
        <v>0.48954822531870712</v>
      </c>
      <c r="G68">
        <v>0.62000000000000033</v>
      </c>
      <c r="N68">
        <v>0.99</v>
      </c>
      <c r="O68">
        <v>99.9</v>
      </c>
      <c r="P68">
        <v>75</v>
      </c>
      <c r="Q68">
        <f t="shared" si="22"/>
        <v>24.900000000000006</v>
      </c>
      <c r="R68">
        <v>0.11777755916665761</v>
      </c>
      <c r="S68">
        <f t="shared" si="23"/>
        <v>2.9326612232497751</v>
      </c>
      <c r="T68">
        <f t="shared" si="24"/>
        <v>18.777535276791834</v>
      </c>
      <c r="U68">
        <f t="shared" si="25"/>
        <v>19.777535276791834</v>
      </c>
      <c r="V68">
        <f t="shared" si="26"/>
        <v>0.94943758228693642</v>
      </c>
      <c r="W68">
        <v>0.19629593194443024</v>
      </c>
      <c r="X68">
        <f t="shared" si="27"/>
        <v>4.8877687054163141</v>
      </c>
      <c r="Y68">
        <f t="shared" si="28"/>
        <v>132.65724618194875</v>
      </c>
      <c r="Z68">
        <f t="shared" si="29"/>
        <v>133.65724618194875</v>
      </c>
      <c r="AA68" s="5">
        <f t="shared" si="30"/>
        <v>0.99251817594207581</v>
      </c>
      <c r="AB68" s="1">
        <v>0.99251817594207581</v>
      </c>
      <c r="AC68">
        <v>0.99</v>
      </c>
    </row>
    <row r="69" spans="3:29">
      <c r="C69">
        <f t="shared" si="12"/>
        <v>0.63000000000000034</v>
      </c>
      <c r="D69">
        <f t="shared" si="0"/>
        <v>0.36999999999999966</v>
      </c>
      <c r="E69">
        <f t="shared" si="1"/>
        <v>1.7027027027027051</v>
      </c>
      <c r="F69">
        <f t="shared" si="2"/>
        <v>0.53221681374730967</v>
      </c>
      <c r="G69">
        <v>0.63000000000000034</v>
      </c>
    </row>
    <row r="70" spans="3:29">
      <c r="C70">
        <f t="shared" si="12"/>
        <v>0.64000000000000035</v>
      </c>
      <c r="D70">
        <f t="shared" si="0"/>
        <v>0.35999999999999965</v>
      </c>
      <c r="E70">
        <f t="shared" si="1"/>
        <v>1.7777777777777803</v>
      </c>
      <c r="F70">
        <f t="shared" si="2"/>
        <v>0.57536414490356325</v>
      </c>
      <c r="G70">
        <v>0.64000000000000035</v>
      </c>
      <c r="R70">
        <v>2.9444389791664403</v>
      </c>
      <c r="S70">
        <f>+R70/R73</f>
        <v>10</v>
      </c>
      <c r="W70">
        <v>-2.9444389791664403</v>
      </c>
      <c r="X70">
        <f>+W70/W73</f>
        <v>-10</v>
      </c>
    </row>
    <row r="71" spans="3:29">
      <c r="C71">
        <f t="shared" si="12"/>
        <v>0.65000000000000036</v>
      </c>
      <c r="D71">
        <f t="shared" ref="D71:D105" si="31">-C71+1</f>
        <v>0.34999999999999964</v>
      </c>
      <c r="E71">
        <f t="shared" ref="E71:E105" si="32">+C71/D71</f>
        <v>1.8571428571428601</v>
      </c>
      <c r="F71">
        <f t="shared" ref="F71:F105" si="33">LN(E71)</f>
        <v>0.61903920840622506</v>
      </c>
      <c r="G71">
        <v>0.65000000000000036</v>
      </c>
      <c r="J71" t="s">
        <v>42</v>
      </c>
    </row>
    <row r="72" spans="3:29">
      <c r="C72">
        <f t="shared" si="12"/>
        <v>0.66000000000000036</v>
      </c>
      <c r="D72">
        <f t="shared" si="31"/>
        <v>0.33999999999999964</v>
      </c>
      <c r="E72">
        <f t="shared" si="32"/>
        <v>1.9411764705882384</v>
      </c>
      <c r="F72">
        <f t="shared" si="33"/>
        <v>0.66329421741026573</v>
      </c>
      <c r="G72">
        <v>0.66000000000000036</v>
      </c>
      <c r="O72" t="s">
        <v>67</v>
      </c>
      <c r="P72">
        <v>0.5</v>
      </c>
      <c r="R72" t="s">
        <v>48</v>
      </c>
      <c r="S72" t="s">
        <v>326</v>
      </c>
      <c r="T72" t="s">
        <v>327</v>
      </c>
      <c r="U72" t="s">
        <v>328</v>
      </c>
      <c r="V72" t="s">
        <v>329</v>
      </c>
      <c r="W72" t="s">
        <v>48</v>
      </c>
      <c r="X72" t="s">
        <v>326</v>
      </c>
      <c r="Y72" t="s">
        <v>327</v>
      </c>
      <c r="Z72" t="s">
        <v>328</v>
      </c>
      <c r="AA72" t="s">
        <v>329</v>
      </c>
      <c r="AB72" t="s">
        <v>68</v>
      </c>
    </row>
    <row r="73" spans="3:29">
      <c r="C73">
        <f t="shared" ref="C73:C105" si="34">+C72+0.01</f>
        <v>0.67000000000000037</v>
      </c>
      <c r="D73">
        <f t="shared" si="31"/>
        <v>0.32999999999999963</v>
      </c>
      <c r="E73">
        <f t="shared" si="32"/>
        <v>2.0303030303030338</v>
      </c>
      <c r="F73">
        <f t="shared" si="33"/>
        <v>0.7081850579244876</v>
      </c>
      <c r="G73">
        <v>0.67000000000000037</v>
      </c>
      <c r="N73">
        <v>0.73</v>
      </c>
      <c r="O73">
        <v>33.4</v>
      </c>
      <c r="P73">
        <v>30</v>
      </c>
      <c r="Q73">
        <f>+O73-P73</f>
        <v>3.3999999999999986</v>
      </c>
      <c r="R73">
        <v>0.29444389791664405</v>
      </c>
      <c r="S73">
        <f>+R73*Q73</f>
        <v>1.0011092529165893</v>
      </c>
      <c r="T73">
        <f>EXP(S73)</f>
        <v>2.721298763468007</v>
      </c>
      <c r="U73">
        <f>+T73+1</f>
        <v>3.721298763468007</v>
      </c>
      <c r="V73" s="5">
        <f>+T73/U73</f>
        <v>0.73127661508476538</v>
      </c>
      <c r="W73">
        <v>0.29444389791664405</v>
      </c>
      <c r="X73">
        <f>+Q73*W73</f>
        <v>1.0011092529165893</v>
      </c>
      <c r="Y73">
        <f>EXP(X73)</f>
        <v>2.721298763468007</v>
      </c>
      <c r="Z73">
        <f>+Y73+1</f>
        <v>3.721298763468007</v>
      </c>
      <c r="AA73" s="5">
        <f>+Y73/Z73</f>
        <v>0.73127661508476538</v>
      </c>
      <c r="AB73" s="1">
        <v>0.73127661508476538</v>
      </c>
      <c r="AC73" s="1">
        <v>0.73</v>
      </c>
    </row>
    <row r="74" spans="3:29">
      <c r="C74">
        <f t="shared" si="34"/>
        <v>0.68000000000000038</v>
      </c>
      <c r="D74">
        <f t="shared" si="31"/>
        <v>0.31999999999999962</v>
      </c>
      <c r="E74">
        <f t="shared" si="32"/>
        <v>2.1250000000000036</v>
      </c>
      <c r="F74">
        <f t="shared" si="33"/>
        <v>0.75377180237638186</v>
      </c>
      <c r="G74">
        <v>0.68000000000000038</v>
      </c>
      <c r="N74">
        <v>1</v>
      </c>
      <c r="O74">
        <v>48.9</v>
      </c>
      <c r="P74">
        <v>30</v>
      </c>
      <c r="Q74">
        <f t="shared" ref="Q74:Q90" si="35">+O74-P74</f>
        <v>18.899999999999999</v>
      </c>
      <c r="R74">
        <v>0.29444389791664405</v>
      </c>
      <c r="S74">
        <f t="shared" ref="S74:S90" si="36">+R74*Q74</f>
        <v>5.5649896706245725</v>
      </c>
      <c r="T74">
        <f t="shared" ref="T74:T90" si="37">EXP(S74)</f>
        <v>261.12250646343614</v>
      </c>
      <c r="U74">
        <f t="shared" ref="U74:U90" si="38">+T74+1</f>
        <v>262.12250646343614</v>
      </c>
      <c r="V74" s="5">
        <f t="shared" ref="V74:V90" si="39">+T74/U74</f>
        <v>0.99618498993660631</v>
      </c>
      <c r="W74">
        <v>0.29444389791664405</v>
      </c>
      <c r="X74">
        <f t="shared" ref="X74:X90" si="40">+Q74*W74</f>
        <v>5.5649896706245725</v>
      </c>
      <c r="Y74">
        <f t="shared" ref="Y74:Y90" si="41">EXP(X74)</f>
        <v>261.12250646343614</v>
      </c>
      <c r="Z74">
        <f t="shared" ref="Z74:Z90" si="42">+Y74+1</f>
        <v>262.12250646343614</v>
      </c>
      <c r="AA74" s="5">
        <f t="shared" ref="AA74:AA90" si="43">+Y74/Z74</f>
        <v>0.99618498993660631</v>
      </c>
      <c r="AB74" s="1">
        <v>0.99618498993660631</v>
      </c>
      <c r="AC74" s="1">
        <v>1</v>
      </c>
    </row>
    <row r="75" spans="3:29">
      <c r="C75">
        <f t="shared" si="34"/>
        <v>0.69000000000000039</v>
      </c>
      <c r="D75">
        <f t="shared" si="31"/>
        <v>0.30999999999999961</v>
      </c>
      <c r="E75">
        <f t="shared" si="32"/>
        <v>2.2258064516129075</v>
      </c>
      <c r="F75">
        <f t="shared" si="33"/>
        <v>0.80011930011211507</v>
      </c>
      <c r="G75">
        <v>0.69000000000000039</v>
      </c>
      <c r="N75">
        <v>0.9</v>
      </c>
      <c r="O75">
        <v>37.4</v>
      </c>
      <c r="P75">
        <v>30</v>
      </c>
      <c r="Q75">
        <f t="shared" si="35"/>
        <v>7.3999999999999986</v>
      </c>
      <c r="R75">
        <v>0.29444389791664405</v>
      </c>
      <c r="S75">
        <f t="shared" si="36"/>
        <v>2.1788848445831657</v>
      </c>
      <c r="T75">
        <f t="shared" si="37"/>
        <v>8.8364467508410538</v>
      </c>
      <c r="U75">
        <f t="shared" si="38"/>
        <v>9.8364467508410538</v>
      </c>
      <c r="V75" s="5">
        <f t="shared" si="39"/>
        <v>0.89833727306921107</v>
      </c>
      <c r="W75">
        <v>0.29444389791664405</v>
      </c>
      <c r="X75">
        <f t="shared" si="40"/>
        <v>2.1788848445831657</v>
      </c>
      <c r="Y75">
        <f t="shared" si="41"/>
        <v>8.8364467508410538</v>
      </c>
      <c r="Z75">
        <f t="shared" si="42"/>
        <v>9.8364467508410538</v>
      </c>
      <c r="AA75" s="5">
        <f t="shared" si="43"/>
        <v>0.89833727306921107</v>
      </c>
      <c r="AB75" s="1">
        <v>0.89833727306921107</v>
      </c>
      <c r="AC75" s="1">
        <v>0.9</v>
      </c>
    </row>
    <row r="76" spans="3:29">
      <c r="C76">
        <f t="shared" si="34"/>
        <v>0.7000000000000004</v>
      </c>
      <c r="D76">
        <f t="shared" si="31"/>
        <v>0.2999999999999996</v>
      </c>
      <c r="E76">
        <f t="shared" si="32"/>
        <v>2.3333333333333379</v>
      </c>
      <c r="F76">
        <f t="shared" si="33"/>
        <v>0.84729786038720556</v>
      </c>
      <c r="G76">
        <v>0.7000000000000004</v>
      </c>
      <c r="N76">
        <v>0.01</v>
      </c>
      <c r="O76">
        <v>14</v>
      </c>
      <c r="P76">
        <v>30</v>
      </c>
      <c r="Q76">
        <f t="shared" si="35"/>
        <v>-16</v>
      </c>
      <c r="R76">
        <v>0.29444389791664405</v>
      </c>
      <c r="S76">
        <f t="shared" si="36"/>
        <v>-4.7111023666663048</v>
      </c>
      <c r="T76">
        <f t="shared" si="37"/>
        <v>8.9948564851403557E-3</v>
      </c>
      <c r="U76">
        <f t="shared" si="38"/>
        <v>1.0089948564851403</v>
      </c>
      <c r="V76" s="5">
        <f t="shared" si="39"/>
        <v>8.91467030513334E-3</v>
      </c>
      <c r="W76">
        <v>0.29444389791664405</v>
      </c>
      <c r="X76">
        <f t="shared" si="40"/>
        <v>-4.7111023666663048</v>
      </c>
      <c r="Y76">
        <f t="shared" si="41"/>
        <v>8.9948564851403557E-3</v>
      </c>
      <c r="Z76">
        <f t="shared" si="42"/>
        <v>1.0089948564851403</v>
      </c>
      <c r="AA76" s="5">
        <f t="shared" si="43"/>
        <v>8.91467030513334E-3</v>
      </c>
      <c r="AB76" s="1">
        <v>8.91467030513334E-3</v>
      </c>
      <c r="AC76" s="1">
        <v>0.01</v>
      </c>
    </row>
    <row r="77" spans="3:29">
      <c r="C77">
        <f t="shared" si="34"/>
        <v>0.71000000000000041</v>
      </c>
      <c r="D77">
        <f t="shared" si="31"/>
        <v>0.28999999999999959</v>
      </c>
      <c r="E77">
        <f t="shared" si="32"/>
        <v>2.4482758620689702</v>
      </c>
      <c r="F77">
        <f t="shared" si="33"/>
        <v>0.89538404705484331</v>
      </c>
      <c r="G77">
        <v>0.71000000000000041</v>
      </c>
      <c r="J77">
        <v>-2.9444389791664403</v>
      </c>
      <c r="K77">
        <v>0</v>
      </c>
      <c r="L77">
        <v>-2.9444389791664403</v>
      </c>
      <c r="N77">
        <v>0.08</v>
      </c>
      <c r="O77">
        <v>22</v>
      </c>
      <c r="P77">
        <v>30</v>
      </c>
      <c r="Q77">
        <f t="shared" si="35"/>
        <v>-8</v>
      </c>
      <c r="R77">
        <v>0.29444389791664405</v>
      </c>
      <c r="S77">
        <f t="shared" si="36"/>
        <v>-2.3555511833331524</v>
      </c>
      <c r="T77">
        <f t="shared" si="37"/>
        <v>9.4841217227218014E-2</v>
      </c>
      <c r="U77">
        <f t="shared" si="38"/>
        <v>1.0948412172272179</v>
      </c>
      <c r="V77" s="5">
        <f t="shared" si="39"/>
        <v>8.6625545088092101E-2</v>
      </c>
      <c r="W77">
        <v>0.29444389791664405</v>
      </c>
      <c r="X77">
        <f t="shared" si="40"/>
        <v>-2.3555511833331524</v>
      </c>
      <c r="Y77">
        <f t="shared" si="41"/>
        <v>9.4841217227218014E-2</v>
      </c>
      <c r="Z77">
        <f t="shared" si="42"/>
        <v>1.0948412172272179</v>
      </c>
      <c r="AA77" s="5">
        <f t="shared" si="43"/>
        <v>8.6625545088092101E-2</v>
      </c>
      <c r="AB77" s="1">
        <v>8.6625545088092101E-2</v>
      </c>
      <c r="AC77" s="1">
        <v>0.08</v>
      </c>
    </row>
    <row r="78" spans="3:29">
      <c r="C78">
        <f t="shared" si="34"/>
        <v>0.72000000000000042</v>
      </c>
      <c r="D78">
        <f t="shared" si="31"/>
        <v>0.27999999999999958</v>
      </c>
      <c r="E78">
        <f t="shared" si="32"/>
        <v>2.5714285714285769</v>
      </c>
      <c r="F78">
        <f t="shared" si="33"/>
        <v>0.94446160884085351</v>
      </c>
      <c r="G78">
        <v>0.72000000000000042</v>
      </c>
      <c r="J78">
        <v>20</v>
      </c>
      <c r="K78">
        <v>30</v>
      </c>
      <c r="L78">
        <f>+J78-K78</f>
        <v>-10</v>
      </c>
      <c r="M78">
        <f>+L77/L78</f>
        <v>0.29444389791664405</v>
      </c>
      <c r="N78">
        <v>0.81</v>
      </c>
      <c r="O78">
        <v>34.799999999999997</v>
      </c>
      <c r="P78">
        <v>30</v>
      </c>
      <c r="Q78">
        <f t="shared" si="35"/>
        <v>4.7999999999999972</v>
      </c>
      <c r="R78">
        <v>0.29444389791664405</v>
      </c>
      <c r="S78">
        <f t="shared" si="36"/>
        <v>1.4133307099998906</v>
      </c>
      <c r="T78">
        <f t="shared" si="37"/>
        <v>4.1096205884447059</v>
      </c>
      <c r="U78">
        <f t="shared" si="38"/>
        <v>5.1096205884447059</v>
      </c>
      <c r="V78" s="5">
        <f t="shared" si="39"/>
        <v>0.804290752573395</v>
      </c>
      <c r="W78">
        <v>0.29444389791664405</v>
      </c>
      <c r="X78">
        <f t="shared" si="40"/>
        <v>1.4133307099998906</v>
      </c>
      <c r="Y78">
        <f t="shared" si="41"/>
        <v>4.1096205884447059</v>
      </c>
      <c r="Z78">
        <f t="shared" si="42"/>
        <v>5.1096205884447059</v>
      </c>
      <c r="AA78" s="5">
        <f t="shared" si="43"/>
        <v>0.804290752573395</v>
      </c>
      <c r="AB78" s="1">
        <v>0.804290752573395</v>
      </c>
      <c r="AC78" s="1">
        <v>0.81</v>
      </c>
    </row>
    <row r="79" spans="3:29">
      <c r="C79">
        <f t="shared" si="34"/>
        <v>0.73000000000000043</v>
      </c>
      <c r="D79">
        <f t="shared" si="31"/>
        <v>0.26999999999999957</v>
      </c>
      <c r="E79">
        <f t="shared" si="32"/>
        <v>2.7037037037037095</v>
      </c>
      <c r="F79">
        <f t="shared" si="33"/>
        <v>0.99462257514406416</v>
      </c>
      <c r="G79">
        <v>0.73000000000000043</v>
      </c>
      <c r="J79">
        <v>2.9444389791664536</v>
      </c>
      <c r="K79">
        <v>0</v>
      </c>
      <c r="L79">
        <v>2.9444389791664536</v>
      </c>
      <c r="N79">
        <v>0.96</v>
      </c>
      <c r="O79">
        <v>40.4</v>
      </c>
      <c r="P79">
        <v>30</v>
      </c>
      <c r="Q79">
        <f t="shared" si="35"/>
        <v>10.399999999999999</v>
      </c>
      <c r="R79">
        <v>0.29444389791664405</v>
      </c>
      <c r="S79">
        <f t="shared" si="36"/>
        <v>3.0622165383330975</v>
      </c>
      <c r="T79">
        <f t="shared" si="37"/>
        <v>21.374882940352634</v>
      </c>
      <c r="U79">
        <f t="shared" si="38"/>
        <v>22.374882940352634</v>
      </c>
      <c r="V79" s="5">
        <f t="shared" si="39"/>
        <v>0.95530702874889595</v>
      </c>
      <c r="W79">
        <v>0.29444389791664405</v>
      </c>
      <c r="X79">
        <f t="shared" si="40"/>
        <v>3.0622165383330975</v>
      </c>
      <c r="Y79">
        <f t="shared" si="41"/>
        <v>21.374882940352634</v>
      </c>
      <c r="Z79">
        <f t="shared" si="42"/>
        <v>22.374882940352634</v>
      </c>
      <c r="AA79" s="5">
        <f t="shared" si="43"/>
        <v>0.95530702874889595</v>
      </c>
      <c r="AB79" s="1">
        <v>0.95530702874889595</v>
      </c>
      <c r="AC79" s="1">
        <v>0.96</v>
      </c>
    </row>
    <row r="80" spans="3:29">
      <c r="C80">
        <f t="shared" si="34"/>
        <v>0.74000000000000044</v>
      </c>
      <c r="D80">
        <f t="shared" si="31"/>
        <v>0.25999999999999956</v>
      </c>
      <c r="E80">
        <f t="shared" si="32"/>
        <v>2.8461538461538525</v>
      </c>
      <c r="F80">
        <f t="shared" si="33"/>
        <v>1.0459685551826898</v>
      </c>
      <c r="G80">
        <v>0.74000000000000044</v>
      </c>
      <c r="J80">
        <v>40</v>
      </c>
      <c r="K80">
        <v>30</v>
      </c>
      <c r="L80">
        <f>+J80-K80</f>
        <v>10</v>
      </c>
      <c r="M80">
        <f>+L79/L80</f>
        <v>0.29444389791664538</v>
      </c>
      <c r="N80">
        <v>0.36</v>
      </c>
      <c r="O80">
        <v>28.1</v>
      </c>
      <c r="P80">
        <v>30</v>
      </c>
      <c r="Q80">
        <f t="shared" si="35"/>
        <v>-1.8999999999999986</v>
      </c>
      <c r="R80">
        <v>0.29444389791664405</v>
      </c>
      <c r="S80">
        <f t="shared" si="36"/>
        <v>-0.55944340604162324</v>
      </c>
      <c r="T80">
        <f t="shared" si="37"/>
        <v>0.57152708385852102</v>
      </c>
      <c r="U80">
        <f t="shared" si="38"/>
        <v>1.5715270838585211</v>
      </c>
      <c r="V80" s="5">
        <f t="shared" si="39"/>
        <v>0.36367625459897801</v>
      </c>
      <c r="W80">
        <v>0.29444389791664405</v>
      </c>
      <c r="X80">
        <f t="shared" si="40"/>
        <v>-0.55944340604162324</v>
      </c>
      <c r="Y80">
        <f t="shared" si="41"/>
        <v>0.57152708385852102</v>
      </c>
      <c r="Z80">
        <f t="shared" si="42"/>
        <v>1.5715270838585211</v>
      </c>
      <c r="AA80" s="5">
        <f t="shared" si="43"/>
        <v>0.36367625459897801</v>
      </c>
      <c r="AB80" s="1">
        <v>0.36367625459897801</v>
      </c>
      <c r="AC80" s="1">
        <v>0.36</v>
      </c>
    </row>
    <row r="81" spans="3:29">
      <c r="C81">
        <f t="shared" si="34"/>
        <v>0.75000000000000044</v>
      </c>
      <c r="D81">
        <f t="shared" si="31"/>
        <v>0.24999999999999956</v>
      </c>
      <c r="E81">
        <f t="shared" si="32"/>
        <v>3.0000000000000071</v>
      </c>
      <c r="F81">
        <f t="shared" si="33"/>
        <v>1.098612288668112</v>
      </c>
      <c r="G81">
        <v>0.75000000000000044</v>
      </c>
      <c r="N81">
        <v>7.0000000000000007E-2</v>
      </c>
      <c r="O81">
        <v>21.6</v>
      </c>
      <c r="P81">
        <v>30</v>
      </c>
      <c r="Q81">
        <f t="shared" si="35"/>
        <v>-8.3999999999999986</v>
      </c>
      <c r="R81">
        <v>0.29444389791664405</v>
      </c>
      <c r="S81">
        <f t="shared" si="36"/>
        <v>-2.4733287424998096</v>
      </c>
      <c r="T81">
        <f t="shared" si="37"/>
        <v>8.4303765889415128E-2</v>
      </c>
      <c r="U81">
        <f t="shared" si="38"/>
        <v>1.0843037658894152</v>
      </c>
      <c r="V81" s="5">
        <f t="shared" si="39"/>
        <v>7.7749214326728627E-2</v>
      </c>
      <c r="W81">
        <v>0.29444389791664405</v>
      </c>
      <c r="X81">
        <f t="shared" si="40"/>
        <v>-2.4733287424998096</v>
      </c>
      <c r="Y81">
        <f t="shared" si="41"/>
        <v>8.4303765889415128E-2</v>
      </c>
      <c r="Z81">
        <f t="shared" si="42"/>
        <v>1.0843037658894152</v>
      </c>
      <c r="AA81" s="5">
        <f t="shared" si="43"/>
        <v>7.7749214326728627E-2</v>
      </c>
      <c r="AB81" s="1">
        <v>7.7749214326728627E-2</v>
      </c>
      <c r="AC81" s="1">
        <v>7.0000000000000007E-2</v>
      </c>
    </row>
    <row r="82" spans="3:29">
      <c r="C82">
        <f t="shared" si="34"/>
        <v>0.76000000000000045</v>
      </c>
      <c r="D82">
        <f t="shared" si="31"/>
        <v>0.23999999999999955</v>
      </c>
      <c r="E82">
        <f t="shared" si="32"/>
        <v>3.1666666666666745</v>
      </c>
      <c r="F82">
        <f t="shared" si="33"/>
        <v>1.152679509938388</v>
      </c>
      <c r="G82">
        <v>0.76000000000000045</v>
      </c>
      <c r="N82">
        <v>0.01</v>
      </c>
      <c r="O82">
        <v>14.5</v>
      </c>
      <c r="P82">
        <v>30</v>
      </c>
      <c r="Q82">
        <f t="shared" si="35"/>
        <v>-15.5</v>
      </c>
      <c r="R82">
        <v>0.29444389791664405</v>
      </c>
      <c r="S82">
        <f t="shared" si="36"/>
        <v>-4.563880417707983</v>
      </c>
      <c r="T82">
        <f t="shared" si="37"/>
        <v>1.0421540449823536E-2</v>
      </c>
      <c r="U82">
        <f t="shared" si="38"/>
        <v>1.0104215404498236</v>
      </c>
      <c r="V82" s="5">
        <f t="shared" si="39"/>
        <v>1.0314052138263039E-2</v>
      </c>
      <c r="W82">
        <v>0.29444389791664405</v>
      </c>
      <c r="X82">
        <f t="shared" si="40"/>
        <v>-4.563880417707983</v>
      </c>
      <c r="Y82">
        <f t="shared" si="41"/>
        <v>1.0421540449823536E-2</v>
      </c>
      <c r="Z82">
        <f t="shared" si="42"/>
        <v>1.0104215404498236</v>
      </c>
      <c r="AA82" s="5">
        <f t="shared" si="43"/>
        <v>1.0314052138263039E-2</v>
      </c>
      <c r="AB82" s="1">
        <v>1.0314052138263039E-2</v>
      </c>
      <c r="AC82" s="1">
        <v>0.01</v>
      </c>
    </row>
    <row r="83" spans="3:29">
      <c r="C83">
        <f t="shared" si="34"/>
        <v>0.77000000000000046</v>
      </c>
      <c r="D83">
        <f t="shared" si="31"/>
        <v>0.22999999999999954</v>
      </c>
      <c r="E83">
        <f t="shared" si="32"/>
        <v>3.3478260869565304</v>
      </c>
      <c r="F83">
        <f t="shared" si="33"/>
        <v>1.2083112059245367</v>
      </c>
      <c r="G83">
        <v>0.77000000000000046</v>
      </c>
      <c r="N83">
        <v>0.47</v>
      </c>
      <c r="O83">
        <v>29.6</v>
      </c>
      <c r="P83">
        <v>30</v>
      </c>
      <c r="Q83">
        <f t="shared" si="35"/>
        <v>-0.39999999999999858</v>
      </c>
      <c r="R83">
        <v>0.29444389791664405</v>
      </c>
      <c r="S83">
        <f t="shared" si="36"/>
        <v>-0.11777755916665721</v>
      </c>
      <c r="T83">
        <f t="shared" si="37"/>
        <v>0.88889375689308647</v>
      </c>
      <c r="U83">
        <f t="shared" si="38"/>
        <v>1.8888937568930864</v>
      </c>
      <c r="V83" s="5">
        <f t="shared" si="39"/>
        <v>0.47058959967932112</v>
      </c>
      <c r="W83">
        <v>0.29444389791664405</v>
      </c>
      <c r="X83">
        <f t="shared" si="40"/>
        <v>-0.11777755916665721</v>
      </c>
      <c r="Y83">
        <f t="shared" si="41"/>
        <v>0.88889375689308647</v>
      </c>
      <c r="Z83">
        <f t="shared" si="42"/>
        <v>1.8888937568930864</v>
      </c>
      <c r="AA83" s="5">
        <f t="shared" si="43"/>
        <v>0.47058959967932112</v>
      </c>
      <c r="AB83" s="1">
        <v>0.47058959967932112</v>
      </c>
      <c r="AC83" s="1">
        <v>0.47</v>
      </c>
    </row>
    <row r="84" spans="3:29">
      <c r="C84">
        <f t="shared" si="34"/>
        <v>0.78000000000000047</v>
      </c>
      <c r="D84">
        <f t="shared" si="31"/>
        <v>0.21999999999999953</v>
      </c>
      <c r="E84">
        <f t="shared" si="32"/>
        <v>3.5454545454545552</v>
      </c>
      <c r="F84">
        <f t="shared" si="33"/>
        <v>1.2656663733312787</v>
      </c>
      <c r="G84">
        <v>0.78000000000000047</v>
      </c>
      <c r="N84">
        <v>0.94</v>
      </c>
      <c r="O84">
        <v>39.299999999999997</v>
      </c>
      <c r="P84">
        <v>30</v>
      </c>
      <c r="Q84">
        <f t="shared" si="35"/>
        <v>9.2999999999999972</v>
      </c>
      <c r="R84">
        <v>0.29444389791664405</v>
      </c>
      <c r="S84">
        <f t="shared" si="36"/>
        <v>2.738328250624789</v>
      </c>
      <c r="T84">
        <f t="shared" si="37"/>
        <v>15.46111636772139</v>
      </c>
      <c r="U84">
        <f t="shared" si="38"/>
        <v>16.461116367721388</v>
      </c>
      <c r="V84" s="5">
        <f t="shared" si="39"/>
        <v>0.93925077876486562</v>
      </c>
      <c r="W84">
        <v>0.29444389791664405</v>
      </c>
      <c r="X84">
        <f t="shared" si="40"/>
        <v>2.738328250624789</v>
      </c>
      <c r="Y84">
        <f t="shared" si="41"/>
        <v>15.46111636772139</v>
      </c>
      <c r="Z84">
        <f t="shared" si="42"/>
        <v>16.461116367721388</v>
      </c>
      <c r="AA84" s="5">
        <f t="shared" si="43"/>
        <v>0.93925077876486562</v>
      </c>
      <c r="AB84" s="1">
        <v>0.93925077876486562</v>
      </c>
      <c r="AC84" s="1">
        <v>0.94</v>
      </c>
    </row>
    <row r="85" spans="3:29">
      <c r="C85">
        <f t="shared" si="34"/>
        <v>0.79000000000000048</v>
      </c>
      <c r="D85">
        <f t="shared" si="31"/>
        <v>0.20999999999999952</v>
      </c>
      <c r="E85">
        <f t="shared" si="32"/>
        <v>3.761904761904773</v>
      </c>
      <c r="F85">
        <f t="shared" si="33"/>
        <v>1.3249254147436014</v>
      </c>
      <c r="G85">
        <v>0.79000000000000048</v>
      </c>
      <c r="N85">
        <v>0</v>
      </c>
      <c r="O85">
        <v>11.2</v>
      </c>
      <c r="P85">
        <v>30</v>
      </c>
      <c r="Q85">
        <f t="shared" si="35"/>
        <v>-18.8</v>
      </c>
      <c r="R85">
        <v>0.29444389791664405</v>
      </c>
      <c r="S85">
        <f t="shared" si="36"/>
        <v>-5.535545280832908</v>
      </c>
      <c r="T85">
        <f t="shared" si="37"/>
        <v>3.9440574306145995E-3</v>
      </c>
      <c r="U85">
        <f t="shared" si="38"/>
        <v>1.0039440574306147</v>
      </c>
      <c r="V85" s="5">
        <f t="shared" si="39"/>
        <v>3.928562952709329E-3</v>
      </c>
      <c r="W85">
        <v>0.29444389791664405</v>
      </c>
      <c r="X85">
        <f t="shared" si="40"/>
        <v>-5.535545280832908</v>
      </c>
      <c r="Y85">
        <f t="shared" si="41"/>
        <v>3.9440574306145995E-3</v>
      </c>
      <c r="Z85">
        <f t="shared" si="42"/>
        <v>1.0039440574306147</v>
      </c>
      <c r="AA85" s="5">
        <f t="shared" si="43"/>
        <v>3.928562952709329E-3</v>
      </c>
      <c r="AB85" s="1">
        <v>3.928562952709329E-3</v>
      </c>
      <c r="AC85" s="1">
        <v>0</v>
      </c>
    </row>
    <row r="86" spans="3:29">
      <c r="C86">
        <f t="shared" si="34"/>
        <v>0.80000000000000049</v>
      </c>
      <c r="D86">
        <f t="shared" si="31"/>
        <v>0.19999999999999951</v>
      </c>
      <c r="E86">
        <f t="shared" si="32"/>
        <v>4.0000000000000124</v>
      </c>
      <c r="F86">
        <f t="shared" si="33"/>
        <v>1.3862943611198937</v>
      </c>
      <c r="G86">
        <v>0.80000000000000049</v>
      </c>
      <c r="N86">
        <v>0.11</v>
      </c>
      <c r="O86">
        <v>23.1</v>
      </c>
      <c r="P86">
        <v>30</v>
      </c>
      <c r="Q86">
        <f t="shared" si="35"/>
        <v>-6.8999999999999986</v>
      </c>
      <c r="R86">
        <v>0.29444389791664405</v>
      </c>
      <c r="S86">
        <f t="shared" si="36"/>
        <v>-2.0316628956248435</v>
      </c>
      <c r="T86">
        <f t="shared" si="37"/>
        <v>0.13111730537030469</v>
      </c>
      <c r="U86">
        <f t="shared" si="38"/>
        <v>1.1311173053703047</v>
      </c>
      <c r="V86" s="5">
        <f t="shared" si="39"/>
        <v>0.11591839745337426</v>
      </c>
      <c r="W86">
        <v>0.29444389791664405</v>
      </c>
      <c r="X86">
        <f t="shared" si="40"/>
        <v>-2.0316628956248435</v>
      </c>
      <c r="Y86">
        <f t="shared" si="41"/>
        <v>0.13111730537030469</v>
      </c>
      <c r="Z86">
        <f t="shared" si="42"/>
        <v>1.1311173053703047</v>
      </c>
      <c r="AA86" s="5">
        <f t="shared" si="43"/>
        <v>0.11591839745337426</v>
      </c>
      <c r="AB86" s="1">
        <v>0.11591839745337426</v>
      </c>
      <c r="AC86" s="1">
        <v>0.11</v>
      </c>
    </row>
    <row r="87" spans="3:29">
      <c r="C87">
        <f t="shared" si="34"/>
        <v>0.8100000000000005</v>
      </c>
      <c r="D87">
        <f t="shared" si="31"/>
        <v>0.1899999999999995</v>
      </c>
      <c r="E87">
        <f t="shared" si="32"/>
        <v>4.2631578947368558</v>
      </c>
      <c r="F87">
        <f t="shared" si="33"/>
        <v>1.4500101755060015</v>
      </c>
      <c r="G87">
        <v>0.8100000000000005</v>
      </c>
      <c r="N87">
        <v>0</v>
      </c>
      <c r="O87">
        <v>12.2</v>
      </c>
      <c r="P87">
        <v>30</v>
      </c>
      <c r="Q87">
        <f t="shared" si="35"/>
        <v>-17.8</v>
      </c>
      <c r="R87">
        <v>0.29444389791664405</v>
      </c>
      <c r="S87">
        <f t="shared" si="36"/>
        <v>-5.2411013829162645</v>
      </c>
      <c r="T87">
        <f t="shared" si="37"/>
        <v>5.2944224370829194E-3</v>
      </c>
      <c r="U87">
        <f t="shared" si="38"/>
        <v>1.005294422437083</v>
      </c>
      <c r="V87" s="5">
        <f t="shared" si="39"/>
        <v>5.2665391540200994E-3</v>
      </c>
      <c r="W87">
        <v>0.29444389791664405</v>
      </c>
      <c r="X87">
        <f t="shared" si="40"/>
        <v>-5.2411013829162645</v>
      </c>
      <c r="Y87">
        <f t="shared" si="41"/>
        <v>5.2944224370829194E-3</v>
      </c>
      <c r="Z87">
        <f t="shared" si="42"/>
        <v>1.005294422437083</v>
      </c>
      <c r="AA87" s="5">
        <f t="shared" si="43"/>
        <v>5.2665391540200994E-3</v>
      </c>
      <c r="AB87" s="1">
        <v>5.2665391540200994E-3</v>
      </c>
      <c r="AC87" s="1">
        <v>0</v>
      </c>
    </row>
    <row r="88" spans="3:29">
      <c r="C88">
        <f t="shared" si="34"/>
        <v>0.82000000000000051</v>
      </c>
      <c r="D88">
        <f t="shared" si="31"/>
        <v>0.17999999999999949</v>
      </c>
      <c r="E88">
        <f t="shared" si="32"/>
        <v>4.5555555555555713</v>
      </c>
      <c r="F88">
        <f t="shared" si="33"/>
        <v>1.5163474893680919</v>
      </c>
      <c r="G88">
        <v>0.82000000000000051</v>
      </c>
      <c r="N88">
        <v>0.21</v>
      </c>
      <c r="O88">
        <v>25.5</v>
      </c>
      <c r="P88">
        <v>30</v>
      </c>
      <c r="Q88">
        <f t="shared" si="35"/>
        <v>-4.5</v>
      </c>
      <c r="R88">
        <v>0.29444389791664405</v>
      </c>
      <c r="S88">
        <f t="shared" si="36"/>
        <v>-1.3249975406248982</v>
      </c>
      <c r="T88">
        <f t="shared" si="37"/>
        <v>0.26580361279891002</v>
      </c>
      <c r="U88">
        <f t="shared" si="38"/>
        <v>1.2658036127989101</v>
      </c>
      <c r="V88" s="5">
        <f t="shared" si="39"/>
        <v>0.20998803456657261</v>
      </c>
      <c r="W88">
        <v>0.29444389791664405</v>
      </c>
      <c r="X88">
        <f t="shared" si="40"/>
        <v>-1.3249975406248982</v>
      </c>
      <c r="Y88">
        <f t="shared" si="41"/>
        <v>0.26580361279891002</v>
      </c>
      <c r="Z88">
        <f t="shared" si="42"/>
        <v>1.2658036127989101</v>
      </c>
      <c r="AA88" s="5">
        <f t="shared" si="43"/>
        <v>0.20998803456657261</v>
      </c>
      <c r="AB88" s="1">
        <v>0.20998803456657261</v>
      </c>
      <c r="AC88" s="1">
        <v>0.21</v>
      </c>
    </row>
    <row r="89" spans="3:29">
      <c r="C89">
        <f t="shared" si="34"/>
        <v>0.83000000000000052</v>
      </c>
      <c r="D89">
        <f t="shared" si="31"/>
        <v>0.16999999999999948</v>
      </c>
      <c r="E89">
        <f t="shared" si="32"/>
        <v>4.8823529411764888</v>
      </c>
      <c r="F89">
        <f t="shared" si="33"/>
        <v>1.5856272637403857</v>
      </c>
      <c r="G89">
        <v>0.83000000000000052</v>
      </c>
      <c r="N89">
        <v>0.67</v>
      </c>
      <c r="O89">
        <v>32.299999999999997</v>
      </c>
      <c r="P89">
        <v>30</v>
      </c>
      <c r="Q89">
        <f t="shared" si="35"/>
        <v>2.2999999999999972</v>
      </c>
      <c r="R89">
        <v>0.29444389791664405</v>
      </c>
      <c r="S89">
        <f t="shared" si="36"/>
        <v>0.67722096520828046</v>
      </c>
      <c r="T89">
        <f t="shared" si="37"/>
        <v>1.9683998724449172</v>
      </c>
      <c r="U89">
        <f t="shared" si="38"/>
        <v>2.968399872444917</v>
      </c>
      <c r="V89" s="5">
        <f t="shared" si="39"/>
        <v>0.66311816366696186</v>
      </c>
      <c r="W89">
        <v>0.29444389791664405</v>
      </c>
      <c r="X89">
        <f t="shared" si="40"/>
        <v>0.67722096520828046</v>
      </c>
      <c r="Y89">
        <f t="shared" si="41"/>
        <v>1.9683998724449172</v>
      </c>
      <c r="Z89">
        <f t="shared" si="42"/>
        <v>2.968399872444917</v>
      </c>
      <c r="AA89" s="5">
        <f t="shared" si="43"/>
        <v>0.66311816366696186</v>
      </c>
      <c r="AB89" s="1">
        <v>0.66311816366696186</v>
      </c>
      <c r="AC89" s="1">
        <v>0.67</v>
      </c>
    </row>
    <row r="90" spans="3:29">
      <c r="C90">
        <f t="shared" si="34"/>
        <v>0.84000000000000052</v>
      </c>
      <c r="D90">
        <f t="shared" si="31"/>
        <v>0.15999999999999948</v>
      </c>
      <c r="E90">
        <f t="shared" si="32"/>
        <v>5.2500000000000204</v>
      </c>
      <c r="F90">
        <f t="shared" si="33"/>
        <v>1.6582280766035362</v>
      </c>
      <c r="G90">
        <v>0.84000000000000052</v>
      </c>
      <c r="N90">
        <v>1</v>
      </c>
      <c r="O90">
        <v>49.9</v>
      </c>
      <c r="P90">
        <v>30</v>
      </c>
      <c r="Q90">
        <f t="shared" si="35"/>
        <v>19.899999999999999</v>
      </c>
      <c r="R90">
        <v>0.29444389791664405</v>
      </c>
      <c r="S90">
        <f t="shared" si="36"/>
        <v>5.859433568541216</v>
      </c>
      <c r="T90">
        <f t="shared" si="37"/>
        <v>350.52553908473715</v>
      </c>
      <c r="U90">
        <f t="shared" si="38"/>
        <v>351.52553908473715</v>
      </c>
      <c r="V90" s="5">
        <f t="shared" si="39"/>
        <v>0.99715525647836656</v>
      </c>
      <c r="W90">
        <v>0.29444389791664405</v>
      </c>
      <c r="X90">
        <f t="shared" si="40"/>
        <v>5.859433568541216</v>
      </c>
      <c r="Y90">
        <f t="shared" si="41"/>
        <v>350.52553908473715</v>
      </c>
      <c r="Z90">
        <f t="shared" si="42"/>
        <v>351.52553908473715</v>
      </c>
      <c r="AA90" s="5">
        <f t="shared" si="43"/>
        <v>0.99715525647836656</v>
      </c>
      <c r="AB90" s="1">
        <v>0.99715525647836656</v>
      </c>
      <c r="AC90" s="1">
        <v>1</v>
      </c>
    </row>
    <row r="91" spans="3:29">
      <c r="C91">
        <f t="shared" si="34"/>
        <v>0.85000000000000053</v>
      </c>
      <c r="D91">
        <f t="shared" si="31"/>
        <v>0.14999999999999947</v>
      </c>
      <c r="E91">
        <f t="shared" si="32"/>
        <v>5.6666666666666901</v>
      </c>
      <c r="F91">
        <f t="shared" si="33"/>
        <v>1.7346010553881106</v>
      </c>
      <c r="G91">
        <v>0.85000000000000053</v>
      </c>
    </row>
    <row r="92" spans="3:29">
      <c r="C92">
        <f t="shared" si="34"/>
        <v>0.86000000000000054</v>
      </c>
      <c r="D92">
        <f t="shared" si="31"/>
        <v>0.13999999999999946</v>
      </c>
      <c r="E92">
        <f t="shared" si="32"/>
        <v>6.1428571428571708</v>
      </c>
      <c r="F92">
        <f t="shared" si="33"/>
        <v>1.8152899666382536</v>
      </c>
      <c r="G92">
        <v>0.86000000000000054</v>
      </c>
      <c r="R92">
        <v>2.9444389791664403</v>
      </c>
      <c r="S92">
        <f>+R92/R95</f>
        <v>-5.5</v>
      </c>
      <c r="W92">
        <v>-2.9444389791664403</v>
      </c>
      <c r="X92">
        <f>+W92/W95</f>
        <v>4.4999999999999796</v>
      </c>
    </row>
    <row r="93" spans="3:29">
      <c r="C93">
        <f t="shared" si="34"/>
        <v>0.87000000000000055</v>
      </c>
      <c r="D93">
        <f t="shared" si="31"/>
        <v>0.12999999999999945</v>
      </c>
      <c r="E93">
        <f t="shared" si="32"/>
        <v>6.6923076923077245</v>
      </c>
      <c r="F93">
        <f t="shared" si="33"/>
        <v>1.9009587611930518</v>
      </c>
      <c r="G93">
        <v>0.87000000000000055</v>
      </c>
      <c r="J93" t="s">
        <v>47</v>
      </c>
    </row>
    <row r="94" spans="3:29">
      <c r="C94">
        <f t="shared" si="34"/>
        <v>0.88000000000000056</v>
      </c>
      <c r="D94">
        <f t="shared" si="31"/>
        <v>0.11999999999999944</v>
      </c>
      <c r="E94">
        <f t="shared" si="32"/>
        <v>7.3333333333333721</v>
      </c>
      <c r="F94">
        <f t="shared" si="33"/>
        <v>1.9924301646902114</v>
      </c>
      <c r="G94">
        <v>0.88000000000000056</v>
      </c>
      <c r="O94" t="s">
        <v>50</v>
      </c>
      <c r="P94">
        <v>0.5</v>
      </c>
      <c r="R94" t="s">
        <v>48</v>
      </c>
      <c r="S94" t="s">
        <v>326</v>
      </c>
      <c r="T94" t="s">
        <v>327</v>
      </c>
      <c r="U94" t="s">
        <v>328</v>
      </c>
      <c r="V94" t="s">
        <v>329</v>
      </c>
      <c r="W94" t="s">
        <v>48</v>
      </c>
      <c r="X94" t="s">
        <v>326</v>
      </c>
      <c r="Y94" t="s">
        <v>327</v>
      </c>
      <c r="Z94" t="s">
        <v>328</v>
      </c>
      <c r="AA94" t="s">
        <v>329</v>
      </c>
      <c r="AB94" t="s">
        <v>69</v>
      </c>
      <c r="AC94" t="s">
        <v>69</v>
      </c>
    </row>
    <row r="95" spans="3:29">
      <c r="C95">
        <f t="shared" si="34"/>
        <v>0.89000000000000057</v>
      </c>
      <c r="D95">
        <f t="shared" si="31"/>
        <v>0.10999999999999943</v>
      </c>
      <c r="E95">
        <f t="shared" si="32"/>
        <v>8.0909090909091379</v>
      </c>
      <c r="F95">
        <f t="shared" si="33"/>
        <v>2.0907410969337752</v>
      </c>
      <c r="G95">
        <v>0.89000000000000057</v>
      </c>
      <c r="N95">
        <v>0.43</v>
      </c>
      <c r="O95">
        <v>10</v>
      </c>
      <c r="P95">
        <v>9.5</v>
      </c>
      <c r="Q95">
        <f>+O95-P95</f>
        <v>0.5</v>
      </c>
      <c r="R95">
        <v>-0.53535254166662549</v>
      </c>
      <c r="S95">
        <f>+R95*Q95</f>
        <v>-0.26767627083331275</v>
      </c>
      <c r="T95">
        <f>EXP(S95)</f>
        <v>0.76515544414714554</v>
      </c>
      <c r="U95">
        <f>+T95+1</f>
        <v>1.7651554441471455</v>
      </c>
      <c r="V95" s="5">
        <f>+T95/U95</f>
        <v>0.43347765585417825</v>
      </c>
      <c r="W95">
        <v>-0.65431977314810075</v>
      </c>
      <c r="X95">
        <f>+Q95*W95</f>
        <v>-0.32715988657405037</v>
      </c>
      <c r="Y95">
        <f>EXP(X95)</f>
        <v>0.72096846063363007</v>
      </c>
      <c r="Z95">
        <f>+Y95+1</f>
        <v>1.72096846063363</v>
      </c>
      <c r="AA95">
        <f>+Y95/Z95</f>
        <v>0.41893182654154065</v>
      </c>
      <c r="AB95" s="1">
        <v>0.43347765585417825</v>
      </c>
      <c r="AC95">
        <v>0.43</v>
      </c>
    </row>
    <row r="96" spans="3:29">
      <c r="C96">
        <f t="shared" si="34"/>
        <v>0.90000000000000058</v>
      </c>
      <c r="D96">
        <f t="shared" si="31"/>
        <v>9.9999999999999423E-2</v>
      </c>
      <c r="E96">
        <f t="shared" si="32"/>
        <v>9.0000000000000568</v>
      </c>
      <c r="F96">
        <f t="shared" si="33"/>
        <v>2.1972245773362258</v>
      </c>
      <c r="G96">
        <v>0.90000000000000058</v>
      </c>
      <c r="N96">
        <v>0.98</v>
      </c>
      <c r="O96">
        <v>4</v>
      </c>
      <c r="P96">
        <v>9.5</v>
      </c>
      <c r="Q96">
        <f t="shared" ref="Q96:Q112" si="44">+O96-P96</f>
        <v>-5.5</v>
      </c>
      <c r="R96">
        <v>-0.53535254166662549</v>
      </c>
      <c r="S96">
        <f t="shared" ref="S96:S112" si="45">+R96*Q96</f>
        <v>2.9444389791664403</v>
      </c>
      <c r="T96">
        <f t="shared" ref="T96:T112" si="46">EXP(S96)</f>
        <v>18.999999999999996</v>
      </c>
      <c r="U96">
        <f t="shared" ref="U96:U112" si="47">+T96+1</f>
        <v>19.999999999999996</v>
      </c>
      <c r="V96">
        <f t="shared" ref="V96:V112" si="48">+T96/U96</f>
        <v>0.95</v>
      </c>
      <c r="W96">
        <v>-0.65431977314810075</v>
      </c>
      <c r="X96">
        <f t="shared" ref="X96:X112" si="49">+Q96*W96</f>
        <v>3.5987587523145539</v>
      </c>
      <c r="Y96">
        <f t="shared" ref="Y96:Y112" si="50">EXP(X96)</f>
        <v>36.552835151595339</v>
      </c>
      <c r="Z96">
        <f t="shared" ref="Z96:Z112" si="51">+Y96+1</f>
        <v>37.552835151595339</v>
      </c>
      <c r="AA96" s="5">
        <f t="shared" ref="AA96:AA112" si="52">+Y96/Z96</f>
        <v>0.97337085213504804</v>
      </c>
      <c r="AB96" s="1">
        <v>0.97337085213504804</v>
      </c>
      <c r="AC96">
        <v>0.98</v>
      </c>
    </row>
    <row r="97" spans="3:29">
      <c r="C97">
        <f t="shared" si="34"/>
        <v>0.91000000000000059</v>
      </c>
      <c r="D97">
        <f t="shared" si="31"/>
        <v>8.9999999999999414E-2</v>
      </c>
      <c r="E97">
        <f t="shared" si="32"/>
        <v>10.111111111111184</v>
      </c>
      <c r="F97">
        <f t="shared" si="33"/>
        <v>2.3136349291806377</v>
      </c>
      <c r="G97">
        <v>0.91000000000000059</v>
      </c>
      <c r="N97">
        <v>0.91</v>
      </c>
      <c r="O97">
        <v>6</v>
      </c>
      <c r="P97">
        <v>9.5</v>
      </c>
      <c r="Q97">
        <f t="shared" si="44"/>
        <v>-3.5</v>
      </c>
      <c r="R97">
        <v>-0.53535254166662549</v>
      </c>
      <c r="S97">
        <f t="shared" si="45"/>
        <v>1.8737338958331893</v>
      </c>
      <c r="T97">
        <f t="shared" si="46"/>
        <v>6.5125683083667312</v>
      </c>
      <c r="U97">
        <f t="shared" si="47"/>
        <v>7.5125683083667312</v>
      </c>
      <c r="V97">
        <f t="shared" si="48"/>
        <v>0.86688972945692855</v>
      </c>
      <c r="W97">
        <v>-0.65431977314810075</v>
      </c>
      <c r="X97">
        <f t="shared" si="49"/>
        <v>2.2901192060183524</v>
      </c>
      <c r="Y97">
        <f t="shared" si="50"/>
        <v>9.8761149033402233</v>
      </c>
      <c r="Z97">
        <f t="shared" si="51"/>
        <v>10.876114903340223</v>
      </c>
      <c r="AA97" s="5">
        <f t="shared" si="52"/>
        <v>0.90805540315752964</v>
      </c>
      <c r="AB97" s="1">
        <v>0.90805540315752964</v>
      </c>
      <c r="AC97">
        <v>0.91</v>
      </c>
    </row>
    <row r="98" spans="3:29">
      <c r="C98">
        <f t="shared" si="34"/>
        <v>0.9200000000000006</v>
      </c>
      <c r="D98">
        <f t="shared" si="31"/>
        <v>7.9999999999999405E-2</v>
      </c>
      <c r="E98">
        <f t="shared" si="32"/>
        <v>11.500000000000092</v>
      </c>
      <c r="F98">
        <f t="shared" si="33"/>
        <v>2.4423470353692123</v>
      </c>
      <c r="G98">
        <v>0.9200000000000006</v>
      </c>
      <c r="N98">
        <v>0.91</v>
      </c>
      <c r="O98">
        <v>6</v>
      </c>
      <c r="P98">
        <v>9.5</v>
      </c>
      <c r="Q98">
        <f t="shared" si="44"/>
        <v>-3.5</v>
      </c>
      <c r="R98">
        <v>-0.53535254166662549</v>
      </c>
      <c r="S98">
        <f t="shared" si="45"/>
        <v>1.8737338958331893</v>
      </c>
      <c r="T98">
        <f t="shared" si="46"/>
        <v>6.5125683083667312</v>
      </c>
      <c r="U98">
        <f t="shared" si="47"/>
        <v>7.5125683083667312</v>
      </c>
      <c r="V98">
        <f t="shared" si="48"/>
        <v>0.86688972945692855</v>
      </c>
      <c r="W98">
        <v>-0.65431977314810075</v>
      </c>
      <c r="X98">
        <f t="shared" si="49"/>
        <v>2.2901192060183524</v>
      </c>
      <c r="Y98">
        <f t="shared" si="50"/>
        <v>9.8761149033402233</v>
      </c>
      <c r="Z98">
        <f t="shared" si="51"/>
        <v>10.876114903340223</v>
      </c>
      <c r="AA98" s="5">
        <f t="shared" si="52"/>
        <v>0.90805540315752964</v>
      </c>
      <c r="AB98" s="1">
        <v>0.90805540315752964</v>
      </c>
      <c r="AC98">
        <v>0.91</v>
      </c>
    </row>
    <row r="99" spans="3:29">
      <c r="C99">
        <f t="shared" si="34"/>
        <v>0.9300000000000006</v>
      </c>
      <c r="D99">
        <f t="shared" si="31"/>
        <v>6.9999999999999396E-2</v>
      </c>
      <c r="E99">
        <f t="shared" si="32"/>
        <v>13.285714285714409</v>
      </c>
      <c r="F99">
        <f t="shared" si="33"/>
        <v>2.5866893440979517</v>
      </c>
      <c r="G99">
        <v>0.9300000000000006</v>
      </c>
      <c r="J99">
        <v>-2.9444389791664403</v>
      </c>
      <c r="K99">
        <v>0</v>
      </c>
      <c r="L99">
        <v>-2.9444389791664403</v>
      </c>
      <c r="N99">
        <v>0.57999999999999996</v>
      </c>
      <c r="O99">
        <v>9</v>
      </c>
      <c r="P99">
        <v>9.5</v>
      </c>
      <c r="Q99">
        <f t="shared" si="44"/>
        <v>-0.5</v>
      </c>
      <c r="R99">
        <v>-0.53535254166662549</v>
      </c>
      <c r="S99">
        <f t="shared" si="45"/>
        <v>0.26767627083331275</v>
      </c>
      <c r="T99">
        <f t="shared" si="46"/>
        <v>1.3069239821127012</v>
      </c>
      <c r="U99">
        <f t="shared" si="47"/>
        <v>2.3069239821127012</v>
      </c>
      <c r="V99">
        <f t="shared" si="48"/>
        <v>0.5665223441458217</v>
      </c>
      <c r="W99">
        <v>-0.65431977314810075</v>
      </c>
      <c r="X99">
        <f t="shared" si="49"/>
        <v>0.32715988657405037</v>
      </c>
      <c r="Y99">
        <f t="shared" si="50"/>
        <v>1.3870232258442212</v>
      </c>
      <c r="Z99">
        <f t="shared" si="51"/>
        <v>2.3870232258442212</v>
      </c>
      <c r="AA99" s="5">
        <f t="shared" si="52"/>
        <v>0.5810681734584594</v>
      </c>
      <c r="AB99" s="1">
        <v>0.5810681734584594</v>
      </c>
      <c r="AC99">
        <v>0.57999999999999996</v>
      </c>
    </row>
    <row r="100" spans="3:29">
      <c r="C100">
        <f t="shared" si="34"/>
        <v>0.94000000000000061</v>
      </c>
      <c r="D100">
        <f t="shared" si="31"/>
        <v>5.9999999999999387E-2</v>
      </c>
      <c r="E100">
        <f t="shared" si="32"/>
        <v>15.666666666666837</v>
      </c>
      <c r="F100">
        <f t="shared" si="33"/>
        <v>2.7515353130419595</v>
      </c>
      <c r="G100">
        <v>0.94000000000000061</v>
      </c>
      <c r="J100">
        <v>15</v>
      </c>
      <c r="K100">
        <v>9.5</v>
      </c>
      <c r="L100">
        <f>+J100-K100</f>
        <v>5.5</v>
      </c>
      <c r="M100">
        <f>+L99/L100</f>
        <v>-0.53535254166662549</v>
      </c>
      <c r="N100">
        <v>0.95</v>
      </c>
      <c r="O100">
        <v>5</v>
      </c>
      <c r="P100">
        <v>9.5</v>
      </c>
      <c r="Q100">
        <f t="shared" si="44"/>
        <v>-4.5</v>
      </c>
      <c r="R100">
        <v>-0.53535254166662549</v>
      </c>
      <c r="S100">
        <f t="shared" si="45"/>
        <v>2.4090864374998149</v>
      </c>
      <c r="T100">
        <f t="shared" si="46"/>
        <v>11.123794220452297</v>
      </c>
      <c r="U100">
        <f t="shared" si="47"/>
        <v>12.123794220452297</v>
      </c>
      <c r="V100">
        <f t="shared" si="48"/>
        <v>0.91751757066999329</v>
      </c>
      <c r="W100">
        <v>-0.65431977314810075</v>
      </c>
      <c r="X100">
        <f t="shared" si="49"/>
        <v>2.9444389791664536</v>
      </c>
      <c r="Y100">
        <f t="shared" si="50"/>
        <v>19.000000000000249</v>
      </c>
      <c r="Z100">
        <f t="shared" si="51"/>
        <v>20.000000000000249</v>
      </c>
      <c r="AA100" s="5">
        <f t="shared" si="52"/>
        <v>0.95000000000000062</v>
      </c>
      <c r="AB100" s="1">
        <v>0.95000000000000062</v>
      </c>
      <c r="AC100">
        <v>0.95</v>
      </c>
    </row>
    <row r="101" spans="3:29">
      <c r="C101">
        <f t="shared" si="34"/>
        <v>0.95000000000000062</v>
      </c>
      <c r="D101">
        <f t="shared" si="31"/>
        <v>4.9999999999999378E-2</v>
      </c>
      <c r="E101">
        <f t="shared" si="32"/>
        <v>19.000000000000249</v>
      </c>
      <c r="F101">
        <f t="shared" si="33"/>
        <v>2.9444389791664536</v>
      </c>
      <c r="G101">
        <v>0.95000000000000062</v>
      </c>
      <c r="H101">
        <v>900</v>
      </c>
      <c r="J101">
        <v>2.9444389791664536</v>
      </c>
      <c r="K101">
        <v>0</v>
      </c>
      <c r="L101">
        <v>2.9444389791664536</v>
      </c>
      <c r="N101">
        <v>0.31</v>
      </c>
      <c r="O101">
        <v>11</v>
      </c>
      <c r="P101">
        <v>9.5</v>
      </c>
      <c r="Q101">
        <f t="shared" si="44"/>
        <v>1.5</v>
      </c>
      <c r="R101">
        <v>-0.53535254166662549</v>
      </c>
      <c r="S101">
        <f t="shared" si="45"/>
        <v>-0.80302881249993829</v>
      </c>
      <c r="T101">
        <f t="shared" si="46"/>
        <v>0.44797008986061199</v>
      </c>
      <c r="U101">
        <f t="shared" si="47"/>
        <v>1.447970089860612</v>
      </c>
      <c r="V101" s="5">
        <f t="shared" si="48"/>
        <v>0.30937799958543033</v>
      </c>
      <c r="W101">
        <v>-0.65431977314810075</v>
      </c>
      <c r="X101">
        <f t="shared" si="49"/>
        <v>-0.98147965972215112</v>
      </c>
      <c r="Y101">
        <f t="shared" si="50"/>
        <v>0.37475617678431383</v>
      </c>
      <c r="Z101">
        <f t="shared" si="51"/>
        <v>1.3747561767843139</v>
      </c>
      <c r="AA101">
        <f t="shared" si="52"/>
        <v>0.27259828550900156</v>
      </c>
      <c r="AB101" s="1">
        <v>0.30937799958543033</v>
      </c>
      <c r="AC101">
        <v>0.31</v>
      </c>
    </row>
    <row r="102" spans="3:29">
      <c r="C102">
        <f t="shared" si="34"/>
        <v>0.96000000000000063</v>
      </c>
      <c r="D102">
        <f t="shared" si="31"/>
        <v>3.9999999999999369E-2</v>
      </c>
      <c r="E102">
        <f t="shared" si="32"/>
        <v>24.000000000000394</v>
      </c>
      <c r="F102">
        <f t="shared" si="33"/>
        <v>3.1780538303479622</v>
      </c>
      <c r="G102">
        <v>0.96000000000000063</v>
      </c>
      <c r="J102">
        <v>5</v>
      </c>
      <c r="K102">
        <v>9.5</v>
      </c>
      <c r="L102">
        <f>+J102-K102</f>
        <v>-4.5</v>
      </c>
      <c r="M102">
        <f>+L101/L102</f>
        <v>-0.65431977314810075</v>
      </c>
      <c r="N102">
        <v>0.43</v>
      </c>
      <c r="O102">
        <v>10</v>
      </c>
      <c r="P102">
        <v>9.5</v>
      </c>
      <c r="Q102">
        <f t="shared" si="44"/>
        <v>0.5</v>
      </c>
      <c r="R102">
        <v>-0.53535254166662549</v>
      </c>
      <c r="S102">
        <f t="shared" si="45"/>
        <v>-0.26767627083331275</v>
      </c>
      <c r="T102">
        <f t="shared" si="46"/>
        <v>0.76515544414714554</v>
      </c>
      <c r="U102">
        <f t="shared" si="47"/>
        <v>1.7651554441471455</v>
      </c>
      <c r="V102" s="5">
        <f t="shared" si="48"/>
        <v>0.43347765585417825</v>
      </c>
      <c r="W102">
        <v>-0.65431977314810075</v>
      </c>
      <c r="X102">
        <f t="shared" si="49"/>
        <v>-0.32715988657405037</v>
      </c>
      <c r="Y102">
        <f t="shared" si="50"/>
        <v>0.72096846063363007</v>
      </c>
      <c r="Z102">
        <f t="shared" si="51"/>
        <v>1.72096846063363</v>
      </c>
      <c r="AA102">
        <f t="shared" si="52"/>
        <v>0.41893182654154065</v>
      </c>
      <c r="AB102" s="1">
        <v>0.43347765585417825</v>
      </c>
      <c r="AC102">
        <v>0.43</v>
      </c>
    </row>
    <row r="103" spans="3:29">
      <c r="C103">
        <f t="shared" si="34"/>
        <v>0.97000000000000064</v>
      </c>
      <c r="D103">
        <f t="shared" si="31"/>
        <v>2.9999999999999361E-2</v>
      </c>
      <c r="E103">
        <f t="shared" si="32"/>
        <v>32.333333333334046</v>
      </c>
      <c r="F103">
        <f t="shared" si="33"/>
        <v>3.476098689835295</v>
      </c>
      <c r="G103">
        <v>0.97000000000000064</v>
      </c>
      <c r="N103">
        <v>0.13</v>
      </c>
      <c r="O103">
        <v>13</v>
      </c>
      <c r="P103">
        <v>9.5</v>
      </c>
      <c r="Q103">
        <f t="shared" si="44"/>
        <v>3.5</v>
      </c>
      <c r="R103">
        <v>-0.53535254166662549</v>
      </c>
      <c r="S103">
        <f t="shared" si="45"/>
        <v>-1.8737338958331893</v>
      </c>
      <c r="T103">
        <f t="shared" si="46"/>
        <v>0.15354925317486415</v>
      </c>
      <c r="U103">
        <f t="shared" si="47"/>
        <v>1.1535492531748641</v>
      </c>
      <c r="V103" s="5">
        <f t="shared" si="48"/>
        <v>0.13311027054307142</v>
      </c>
      <c r="W103">
        <v>-0.65431977314810075</v>
      </c>
      <c r="X103">
        <f t="shared" si="49"/>
        <v>-2.2901192060183524</v>
      </c>
      <c r="Y103">
        <f t="shared" si="50"/>
        <v>0.10125439100164658</v>
      </c>
      <c r="Z103">
        <f t="shared" si="51"/>
        <v>1.1012543910016466</v>
      </c>
      <c r="AA103">
        <f t="shared" si="52"/>
        <v>9.1944596842470333E-2</v>
      </c>
      <c r="AB103" s="1">
        <v>0.13311027054307142</v>
      </c>
      <c r="AC103">
        <v>0.13</v>
      </c>
    </row>
    <row r="104" spans="3:29">
      <c r="C104">
        <f t="shared" si="34"/>
        <v>0.98000000000000065</v>
      </c>
      <c r="D104">
        <f t="shared" si="31"/>
        <v>1.9999999999999352E-2</v>
      </c>
      <c r="E104">
        <f t="shared" si="32"/>
        <v>49.00000000000162</v>
      </c>
      <c r="F104">
        <f t="shared" si="33"/>
        <v>3.8918202981106598</v>
      </c>
      <c r="G104">
        <v>0.98000000000000065</v>
      </c>
      <c r="N104">
        <v>0.95</v>
      </c>
      <c r="O104">
        <v>5</v>
      </c>
      <c r="P104">
        <v>9.5</v>
      </c>
      <c r="Q104">
        <f t="shared" si="44"/>
        <v>-4.5</v>
      </c>
      <c r="R104">
        <v>-0.53535254166662549</v>
      </c>
      <c r="S104">
        <f t="shared" si="45"/>
        <v>2.4090864374998149</v>
      </c>
      <c r="T104">
        <f t="shared" si="46"/>
        <v>11.123794220452297</v>
      </c>
      <c r="U104">
        <f t="shared" si="47"/>
        <v>12.123794220452297</v>
      </c>
      <c r="V104">
        <f t="shared" si="48"/>
        <v>0.91751757066999329</v>
      </c>
      <c r="W104">
        <v>-0.65431977314810075</v>
      </c>
      <c r="X104">
        <f t="shared" si="49"/>
        <v>2.9444389791664536</v>
      </c>
      <c r="Y104">
        <f t="shared" si="50"/>
        <v>19.000000000000249</v>
      </c>
      <c r="Z104">
        <f t="shared" si="51"/>
        <v>20.000000000000249</v>
      </c>
      <c r="AA104" s="5">
        <f t="shared" si="52"/>
        <v>0.95000000000000062</v>
      </c>
      <c r="AB104" s="1">
        <v>0.95000000000000062</v>
      </c>
      <c r="AC104">
        <v>0.95</v>
      </c>
    </row>
    <row r="105" spans="3:29">
      <c r="C105">
        <f t="shared" si="34"/>
        <v>0.99000000000000066</v>
      </c>
      <c r="D105">
        <f t="shared" si="31"/>
        <v>9.9999999999993427E-3</v>
      </c>
      <c r="E105">
        <f t="shared" si="32"/>
        <v>99.000000000006565</v>
      </c>
      <c r="F105">
        <f t="shared" si="33"/>
        <v>4.5951198501346564</v>
      </c>
      <c r="G105">
        <v>0.99000000000000066</v>
      </c>
      <c r="N105">
        <v>0.57999999999999996</v>
      </c>
      <c r="O105">
        <v>9</v>
      </c>
      <c r="P105">
        <v>9.5</v>
      </c>
      <c r="Q105">
        <f t="shared" si="44"/>
        <v>-0.5</v>
      </c>
      <c r="R105">
        <v>-0.53535254166662549</v>
      </c>
      <c r="S105">
        <f t="shared" si="45"/>
        <v>0.26767627083331275</v>
      </c>
      <c r="T105">
        <f t="shared" si="46"/>
        <v>1.3069239821127012</v>
      </c>
      <c r="U105">
        <f t="shared" si="47"/>
        <v>2.3069239821127012</v>
      </c>
      <c r="V105">
        <f t="shared" si="48"/>
        <v>0.5665223441458217</v>
      </c>
      <c r="W105">
        <v>-0.65431977314810075</v>
      </c>
      <c r="X105">
        <f t="shared" si="49"/>
        <v>0.32715988657405037</v>
      </c>
      <c r="Y105">
        <f t="shared" si="50"/>
        <v>1.3870232258442212</v>
      </c>
      <c r="Z105">
        <f t="shared" si="51"/>
        <v>2.3870232258442212</v>
      </c>
      <c r="AA105" s="5">
        <f t="shared" si="52"/>
        <v>0.5810681734584594</v>
      </c>
      <c r="AB105" s="1">
        <v>0.5810681734584594</v>
      </c>
      <c r="AC105">
        <v>0.57999999999999996</v>
      </c>
    </row>
    <row r="106" spans="3:29">
      <c r="N106">
        <v>0.99</v>
      </c>
      <c r="O106">
        <v>2</v>
      </c>
      <c r="P106">
        <v>9.5</v>
      </c>
      <c r="Q106">
        <f t="shared" si="44"/>
        <v>-7.5</v>
      </c>
      <c r="R106">
        <v>-0.53535254166662549</v>
      </c>
      <c r="S106">
        <f t="shared" si="45"/>
        <v>4.015144062499691</v>
      </c>
      <c r="T106">
        <f t="shared" si="46"/>
        <v>55.431280396125928</v>
      </c>
      <c r="U106">
        <f t="shared" si="47"/>
        <v>56.431280396125928</v>
      </c>
      <c r="V106">
        <f t="shared" si="48"/>
        <v>0.98227933172913351</v>
      </c>
      <c r="W106">
        <v>-0.65431977314810075</v>
      </c>
      <c r="X106">
        <f t="shared" si="49"/>
        <v>4.9073982986107554</v>
      </c>
      <c r="Y106">
        <f t="shared" si="50"/>
        <v>135.28697981914075</v>
      </c>
      <c r="Z106">
        <f t="shared" si="51"/>
        <v>136.28697981914075</v>
      </c>
      <c r="AA106" s="5">
        <f t="shared" si="52"/>
        <v>0.99266254192933878</v>
      </c>
      <c r="AB106" s="1">
        <v>0.99266254192933878</v>
      </c>
      <c r="AC106">
        <v>0.99</v>
      </c>
    </row>
    <row r="107" spans="3:29">
      <c r="N107">
        <v>0</v>
      </c>
      <c r="O107">
        <v>21</v>
      </c>
      <c r="P107">
        <v>9.5</v>
      </c>
      <c r="Q107">
        <f t="shared" si="44"/>
        <v>11.5</v>
      </c>
      <c r="R107">
        <v>-0.53535254166662549</v>
      </c>
      <c r="S107">
        <f t="shared" si="45"/>
        <v>-6.1565542291661934</v>
      </c>
      <c r="T107">
        <f t="shared" si="46"/>
        <v>2.1195441666125923E-3</v>
      </c>
      <c r="U107">
        <f t="shared" si="47"/>
        <v>1.0021195441666126</v>
      </c>
      <c r="V107" s="5">
        <f t="shared" si="48"/>
        <v>2.1150612009820224E-3</v>
      </c>
      <c r="W107">
        <v>-0.65431977314810075</v>
      </c>
      <c r="X107">
        <f t="shared" si="49"/>
        <v>-7.5246773912031584</v>
      </c>
      <c r="Y107">
        <f t="shared" si="50"/>
        <v>5.39602720900747E-4</v>
      </c>
      <c r="Z107">
        <f t="shared" si="51"/>
        <v>1.0005396027209008</v>
      </c>
      <c r="AA107">
        <f t="shared" si="52"/>
        <v>5.393117068363245E-4</v>
      </c>
      <c r="AB107" s="1">
        <v>2.1150612009820224E-3</v>
      </c>
      <c r="AC107">
        <v>0</v>
      </c>
    </row>
    <row r="108" spans="3:29">
      <c r="N108">
        <v>0.01</v>
      </c>
      <c r="O108">
        <v>19</v>
      </c>
      <c r="P108">
        <v>9.5</v>
      </c>
      <c r="Q108">
        <f t="shared" si="44"/>
        <v>9.5</v>
      </c>
      <c r="R108">
        <v>-0.53535254166662549</v>
      </c>
      <c r="S108">
        <f t="shared" si="45"/>
        <v>-5.0858491458329418</v>
      </c>
      <c r="T108">
        <f t="shared" si="46"/>
        <v>6.1836340532355665E-3</v>
      </c>
      <c r="U108">
        <f t="shared" si="47"/>
        <v>1.0061836340532355</v>
      </c>
      <c r="V108" s="5">
        <f t="shared" si="48"/>
        <v>6.1456317156798447E-3</v>
      </c>
      <c r="W108">
        <v>-0.65431977314810075</v>
      </c>
      <c r="X108">
        <f t="shared" si="49"/>
        <v>-6.2160378449069569</v>
      </c>
      <c r="Y108">
        <f t="shared" si="50"/>
        <v>1.9971425502316111E-3</v>
      </c>
      <c r="Z108">
        <f t="shared" si="51"/>
        <v>1.0019971425502316</v>
      </c>
      <c r="AA108">
        <f t="shared" si="52"/>
        <v>1.9931619217481863E-3</v>
      </c>
      <c r="AB108" s="1">
        <v>6.1456317156798447E-3</v>
      </c>
      <c r="AC108">
        <v>0.01</v>
      </c>
    </row>
    <row r="109" spans="3:29">
      <c r="N109">
        <v>0.84</v>
      </c>
      <c r="O109">
        <v>7</v>
      </c>
      <c r="P109">
        <v>9.5</v>
      </c>
      <c r="Q109">
        <f t="shared" si="44"/>
        <v>-2.5</v>
      </c>
      <c r="R109">
        <v>-0.53535254166662549</v>
      </c>
      <c r="S109">
        <f t="shared" si="45"/>
        <v>1.3383813541665637</v>
      </c>
      <c r="T109">
        <f t="shared" si="46"/>
        <v>3.8128668267847701</v>
      </c>
      <c r="U109">
        <f t="shared" si="47"/>
        <v>4.8128668267847701</v>
      </c>
      <c r="V109">
        <f t="shared" si="48"/>
        <v>0.79222362970137516</v>
      </c>
      <c r="W109">
        <v>-0.65431977314810075</v>
      </c>
      <c r="X109">
        <f t="shared" si="49"/>
        <v>1.6357994328702519</v>
      </c>
      <c r="Y109">
        <f t="shared" si="50"/>
        <v>5.1335602938935612</v>
      </c>
      <c r="Z109">
        <f t="shared" si="51"/>
        <v>6.1335602938935612</v>
      </c>
      <c r="AA109" s="5">
        <f t="shared" si="52"/>
        <v>0.83696255484835158</v>
      </c>
      <c r="AB109" s="1">
        <v>0.83696255484835158</v>
      </c>
      <c r="AC109">
        <v>0.84</v>
      </c>
    </row>
    <row r="110" spans="3:29">
      <c r="N110">
        <v>0.2</v>
      </c>
      <c r="O110">
        <v>12</v>
      </c>
      <c r="P110">
        <v>9.5</v>
      </c>
      <c r="Q110">
        <f t="shared" si="44"/>
        <v>2.5</v>
      </c>
      <c r="R110">
        <v>-0.53535254166662549</v>
      </c>
      <c r="S110">
        <f t="shared" si="45"/>
        <v>-1.3383813541665637</v>
      </c>
      <c r="T110">
        <f t="shared" si="46"/>
        <v>0.26226984718563012</v>
      </c>
      <c r="U110">
        <f t="shared" si="47"/>
        <v>1.2622698471856302</v>
      </c>
      <c r="V110" s="5">
        <f t="shared" si="48"/>
        <v>0.20777637029862486</v>
      </c>
      <c r="W110">
        <v>-0.65431977314810075</v>
      </c>
      <c r="X110">
        <f t="shared" si="49"/>
        <v>-1.6357994328702519</v>
      </c>
      <c r="Y110">
        <f t="shared" si="50"/>
        <v>0.19479658224517465</v>
      </c>
      <c r="Z110">
        <f t="shared" si="51"/>
        <v>1.1947965822451747</v>
      </c>
      <c r="AA110">
        <f t="shared" si="52"/>
        <v>0.16303744515164842</v>
      </c>
      <c r="AB110" s="1">
        <v>0.20777637029862486</v>
      </c>
      <c r="AC110">
        <v>0.2</v>
      </c>
    </row>
    <row r="111" spans="3:29">
      <c r="N111">
        <v>0.91</v>
      </c>
      <c r="O111">
        <v>6</v>
      </c>
      <c r="P111">
        <v>9.5</v>
      </c>
      <c r="Q111">
        <f t="shared" si="44"/>
        <v>-3.5</v>
      </c>
      <c r="R111">
        <v>-0.53535254166662549</v>
      </c>
      <c r="S111">
        <f t="shared" si="45"/>
        <v>1.8737338958331893</v>
      </c>
      <c r="T111">
        <f t="shared" si="46"/>
        <v>6.5125683083667312</v>
      </c>
      <c r="U111">
        <f t="shared" si="47"/>
        <v>7.5125683083667312</v>
      </c>
      <c r="V111" s="20">
        <f t="shared" si="48"/>
        <v>0.86688972945692855</v>
      </c>
      <c r="W111">
        <v>-0.65431977314810075</v>
      </c>
      <c r="X111">
        <f t="shared" si="49"/>
        <v>2.2901192060183524</v>
      </c>
      <c r="Y111">
        <f t="shared" si="50"/>
        <v>9.8761149033402233</v>
      </c>
      <c r="Z111">
        <f t="shared" si="51"/>
        <v>10.876114903340223</v>
      </c>
      <c r="AA111" s="5">
        <f t="shared" si="52"/>
        <v>0.90805540315752964</v>
      </c>
      <c r="AB111" s="1">
        <v>0.90805540315752964</v>
      </c>
      <c r="AC111">
        <v>0.91</v>
      </c>
    </row>
    <row r="112" spans="3:29">
      <c r="N112">
        <v>0.98</v>
      </c>
      <c r="O112">
        <v>4</v>
      </c>
      <c r="P112">
        <v>9.5</v>
      </c>
      <c r="Q112">
        <f t="shared" si="44"/>
        <v>-5.5</v>
      </c>
      <c r="R112">
        <v>-0.53535254166662549</v>
      </c>
      <c r="S112">
        <f t="shared" si="45"/>
        <v>2.9444389791664403</v>
      </c>
      <c r="T112">
        <f t="shared" si="46"/>
        <v>18.999999999999996</v>
      </c>
      <c r="U112">
        <f t="shared" si="47"/>
        <v>19.999999999999996</v>
      </c>
      <c r="V112" s="20">
        <f t="shared" si="48"/>
        <v>0.95</v>
      </c>
      <c r="W112">
        <v>-0.65431977314810075</v>
      </c>
      <c r="X112">
        <f t="shared" si="49"/>
        <v>3.5987587523145539</v>
      </c>
      <c r="Y112">
        <f t="shared" si="50"/>
        <v>36.552835151595339</v>
      </c>
      <c r="Z112">
        <f t="shared" si="51"/>
        <v>37.552835151595339</v>
      </c>
      <c r="AA112" s="5">
        <f t="shared" si="52"/>
        <v>0.97337085213504804</v>
      </c>
      <c r="AB112" s="1">
        <v>0.97337085213504804</v>
      </c>
      <c r="AC112">
        <v>0.98</v>
      </c>
    </row>
    <row r="114" spans="10:29">
      <c r="R114">
        <v>2.9444389791664403</v>
      </c>
      <c r="S114">
        <f>+R114/R117</f>
        <v>9</v>
      </c>
      <c r="W114">
        <v>-2.9444389791664403</v>
      </c>
      <c r="X114">
        <f>+W114/W117</f>
        <v>-9.9999999999999538</v>
      </c>
    </row>
    <row r="115" spans="10:29">
      <c r="J115" t="s">
        <v>331</v>
      </c>
    </row>
    <row r="116" spans="10:29">
      <c r="O116" t="s">
        <v>210</v>
      </c>
      <c r="P116">
        <v>0.5</v>
      </c>
      <c r="R116" t="s">
        <v>48</v>
      </c>
      <c r="S116" t="s">
        <v>326</v>
      </c>
      <c r="T116" t="s">
        <v>327</v>
      </c>
      <c r="U116" t="s">
        <v>328</v>
      </c>
      <c r="V116" t="s">
        <v>329</v>
      </c>
      <c r="W116" t="s">
        <v>48</v>
      </c>
      <c r="X116" t="s">
        <v>326</v>
      </c>
      <c r="Y116" t="s">
        <v>327</v>
      </c>
      <c r="Z116" t="s">
        <v>328</v>
      </c>
      <c r="AA116" t="s">
        <v>329</v>
      </c>
      <c r="AB116" t="s">
        <v>210</v>
      </c>
    </row>
    <row r="117" spans="10:29">
      <c r="N117">
        <v>0.05</v>
      </c>
      <c r="O117">
        <v>-9</v>
      </c>
      <c r="P117">
        <v>0</v>
      </c>
      <c r="Q117">
        <f>+O117-P117</f>
        <v>-9</v>
      </c>
      <c r="R117">
        <v>0.32715988657404893</v>
      </c>
      <c r="S117">
        <f>+R117*Q117</f>
        <v>-2.9444389791664403</v>
      </c>
      <c r="T117">
        <f>EXP(S117)</f>
        <v>5.2631578947368432E-2</v>
      </c>
      <c r="U117">
        <f>+T117+1</f>
        <v>1.0526315789473684</v>
      </c>
      <c r="V117" s="5">
        <f>+T117/U117</f>
        <v>5.0000000000000017E-2</v>
      </c>
      <c r="W117">
        <v>0.29444389791664538</v>
      </c>
      <c r="X117">
        <f>+Q117*W117</f>
        <v>-2.6499950812498083</v>
      </c>
      <c r="Y117">
        <f>EXP(X117)</f>
        <v>7.0651560576952044E-2</v>
      </c>
      <c r="Z117">
        <f>+Y117+1</f>
        <v>1.070651560576952</v>
      </c>
      <c r="AA117">
        <f>+Y117/Z117</f>
        <v>6.5989312656378488E-2</v>
      </c>
      <c r="AB117" s="1">
        <v>5.0000000000000017E-2</v>
      </c>
      <c r="AC117">
        <v>0.05</v>
      </c>
    </row>
    <row r="118" spans="10:29">
      <c r="N118">
        <v>0.95</v>
      </c>
      <c r="O118">
        <v>10</v>
      </c>
      <c r="P118">
        <v>0</v>
      </c>
      <c r="Q118">
        <f t="shared" ref="Q118:Q134" si="53">+O118-P118</f>
        <v>10</v>
      </c>
      <c r="R118">
        <v>0.32715988657404893</v>
      </c>
      <c r="S118">
        <f t="shared" ref="S118:S134" si="54">+R118*Q118</f>
        <v>3.2715988657404891</v>
      </c>
      <c r="T118">
        <f t="shared" ref="T118:T134" si="55">EXP(S118)</f>
        <v>26.353441291040156</v>
      </c>
      <c r="U118">
        <f t="shared" ref="U118:U134" si="56">+T118+1</f>
        <v>27.353441291040156</v>
      </c>
      <c r="V118">
        <f t="shared" ref="V118:V134" si="57">+T118/U118</f>
        <v>0.9634415286413136</v>
      </c>
      <c r="W118">
        <v>0.29444389791664538</v>
      </c>
      <c r="X118">
        <f t="shared" ref="X118:X134" si="58">+Q118*W118</f>
        <v>2.9444389791664536</v>
      </c>
      <c r="Y118">
        <f t="shared" ref="Y118:Y134" si="59">EXP(X118)</f>
        <v>19.000000000000249</v>
      </c>
      <c r="Z118">
        <f t="shared" ref="Z118:Z134" si="60">+Y118+1</f>
        <v>20.000000000000249</v>
      </c>
      <c r="AA118" s="5">
        <f t="shared" ref="AA118:AA134" si="61">+Y118/Z118</f>
        <v>0.95000000000000062</v>
      </c>
      <c r="AB118" s="1">
        <v>0.95000000000000062</v>
      </c>
      <c r="AC118">
        <v>0.95</v>
      </c>
    </row>
    <row r="119" spans="10:29">
      <c r="N119">
        <v>0.89</v>
      </c>
      <c r="O119">
        <v>7</v>
      </c>
      <c r="P119">
        <v>0</v>
      </c>
      <c r="Q119">
        <f t="shared" si="53"/>
        <v>7</v>
      </c>
      <c r="R119">
        <v>0.32715988657404893</v>
      </c>
      <c r="S119">
        <f t="shared" si="54"/>
        <v>2.2901192060183426</v>
      </c>
      <c r="T119">
        <f t="shared" si="55"/>
        <v>9.8761149033401274</v>
      </c>
      <c r="U119">
        <f t="shared" si="56"/>
        <v>10.876114903340127</v>
      </c>
      <c r="V119">
        <f t="shared" si="57"/>
        <v>0.90805540315752886</v>
      </c>
      <c r="W119">
        <v>0.29444389791664538</v>
      </c>
      <c r="X119">
        <f t="shared" si="58"/>
        <v>2.0611072854165178</v>
      </c>
      <c r="Y119">
        <f t="shared" si="59"/>
        <v>7.8546623499408845</v>
      </c>
      <c r="Z119">
        <f t="shared" si="60"/>
        <v>8.8546623499408845</v>
      </c>
      <c r="AA119" s="5">
        <f t="shared" si="61"/>
        <v>0.88706514596723429</v>
      </c>
      <c r="AB119" s="1">
        <v>0.88706514596723429</v>
      </c>
      <c r="AC119">
        <v>0.89</v>
      </c>
    </row>
    <row r="120" spans="10:29">
      <c r="N120">
        <v>0.12</v>
      </c>
      <c r="O120">
        <v>-6</v>
      </c>
      <c r="P120">
        <v>0</v>
      </c>
      <c r="Q120">
        <f t="shared" si="53"/>
        <v>-6</v>
      </c>
      <c r="R120">
        <v>0.32715988657404893</v>
      </c>
      <c r="S120">
        <f t="shared" si="54"/>
        <v>-1.9629593194442936</v>
      </c>
      <c r="T120">
        <f t="shared" si="55"/>
        <v>0.1404421920379971</v>
      </c>
      <c r="U120">
        <f t="shared" si="56"/>
        <v>1.140442192037997</v>
      </c>
      <c r="V120" s="5">
        <f t="shared" si="57"/>
        <v>0.12314713802987559</v>
      </c>
      <c r="W120">
        <v>0.29444389791664538</v>
      </c>
      <c r="X120">
        <f t="shared" si="58"/>
        <v>-1.7666633874998723</v>
      </c>
      <c r="Y120">
        <f t="shared" si="59"/>
        <v>0.17090227321766538</v>
      </c>
      <c r="Z120">
        <f t="shared" si="60"/>
        <v>1.1709022732176653</v>
      </c>
      <c r="AA120">
        <f t="shared" si="61"/>
        <v>0.14595776020489068</v>
      </c>
      <c r="AB120" s="1">
        <v>0.12314713802987559</v>
      </c>
      <c r="AC120">
        <v>0.12</v>
      </c>
    </row>
    <row r="121" spans="10:29">
      <c r="J121">
        <v>-2.9444389791664403</v>
      </c>
      <c r="K121">
        <v>0</v>
      </c>
      <c r="L121">
        <v>-2.9444389791664403</v>
      </c>
      <c r="N121">
        <v>0.77</v>
      </c>
      <c r="O121">
        <v>4</v>
      </c>
      <c r="P121">
        <v>0</v>
      </c>
      <c r="Q121">
        <f t="shared" si="53"/>
        <v>4</v>
      </c>
      <c r="R121">
        <v>0.32715988657404893</v>
      </c>
      <c r="S121">
        <f t="shared" si="54"/>
        <v>1.3086395462961957</v>
      </c>
      <c r="T121">
        <f t="shared" si="55"/>
        <v>3.701135062658345</v>
      </c>
      <c r="U121">
        <f t="shared" si="56"/>
        <v>4.701135062658345</v>
      </c>
      <c r="V121">
        <f t="shared" si="57"/>
        <v>0.78728541369867999</v>
      </c>
      <c r="W121">
        <v>0.29444389791664538</v>
      </c>
      <c r="X121">
        <f t="shared" si="58"/>
        <v>1.1777755916665815</v>
      </c>
      <c r="Y121">
        <f t="shared" si="59"/>
        <v>3.2471431911356858</v>
      </c>
      <c r="Z121">
        <f t="shared" si="60"/>
        <v>4.2471431911356863</v>
      </c>
      <c r="AA121" s="5">
        <f t="shared" si="61"/>
        <v>0.76454761353770129</v>
      </c>
      <c r="AB121" s="1">
        <v>0.76454761353770129</v>
      </c>
      <c r="AC121">
        <v>0.77</v>
      </c>
    </row>
    <row r="122" spans="10:29">
      <c r="J122">
        <v>-9</v>
      </c>
      <c r="K122">
        <v>0</v>
      </c>
      <c r="L122">
        <f>+J122-K122</f>
        <v>-9</v>
      </c>
      <c r="M122">
        <f>+L121/L122</f>
        <v>0.32715988657404893</v>
      </c>
      <c r="N122">
        <v>0.95</v>
      </c>
      <c r="O122">
        <v>10</v>
      </c>
      <c r="P122">
        <v>0</v>
      </c>
      <c r="Q122">
        <f t="shared" si="53"/>
        <v>10</v>
      </c>
      <c r="R122">
        <v>0.32715988657404893</v>
      </c>
      <c r="S122">
        <f t="shared" si="54"/>
        <v>3.2715988657404891</v>
      </c>
      <c r="T122">
        <f t="shared" si="55"/>
        <v>26.353441291040156</v>
      </c>
      <c r="U122">
        <f t="shared" si="56"/>
        <v>27.353441291040156</v>
      </c>
      <c r="V122">
        <f t="shared" si="57"/>
        <v>0.9634415286413136</v>
      </c>
      <c r="W122">
        <v>0.29444389791664538</v>
      </c>
      <c r="X122">
        <f t="shared" si="58"/>
        <v>2.9444389791664536</v>
      </c>
      <c r="Y122">
        <f t="shared" si="59"/>
        <v>19.000000000000249</v>
      </c>
      <c r="Z122">
        <f t="shared" si="60"/>
        <v>20.000000000000249</v>
      </c>
      <c r="AA122" s="5">
        <f t="shared" si="61"/>
        <v>0.95000000000000062</v>
      </c>
      <c r="AB122" s="1">
        <v>0.95000000000000062</v>
      </c>
      <c r="AC122">
        <v>0.95</v>
      </c>
    </row>
    <row r="123" spans="10:29">
      <c r="J123">
        <v>2.9444389791664536</v>
      </c>
      <c r="K123">
        <v>0</v>
      </c>
      <c r="L123">
        <v>2.9444389791664536</v>
      </c>
      <c r="N123">
        <v>0.05</v>
      </c>
      <c r="O123">
        <v>-9</v>
      </c>
      <c r="P123">
        <v>0</v>
      </c>
      <c r="Q123">
        <f t="shared" si="53"/>
        <v>-9</v>
      </c>
      <c r="R123">
        <v>0.32715988657404893</v>
      </c>
      <c r="S123">
        <f t="shared" si="54"/>
        <v>-2.9444389791664403</v>
      </c>
      <c r="T123">
        <f t="shared" si="55"/>
        <v>5.2631578947368432E-2</v>
      </c>
      <c r="U123">
        <f t="shared" si="56"/>
        <v>1.0526315789473684</v>
      </c>
      <c r="V123" s="5">
        <f t="shared" si="57"/>
        <v>5.0000000000000017E-2</v>
      </c>
      <c r="W123">
        <v>0.29444389791664538</v>
      </c>
      <c r="X123">
        <f t="shared" si="58"/>
        <v>-2.6499950812498083</v>
      </c>
      <c r="Y123">
        <f t="shared" si="59"/>
        <v>7.0651560576952044E-2</v>
      </c>
      <c r="Z123">
        <f t="shared" si="60"/>
        <v>1.070651560576952</v>
      </c>
      <c r="AA123">
        <f t="shared" si="61"/>
        <v>6.5989312656378488E-2</v>
      </c>
      <c r="AB123" s="1">
        <v>5.0000000000000017E-2</v>
      </c>
      <c r="AC123">
        <v>0.05</v>
      </c>
    </row>
    <row r="124" spans="10:29">
      <c r="J124">
        <v>10</v>
      </c>
      <c r="K124">
        <v>0</v>
      </c>
      <c r="L124">
        <f>+J124-K124</f>
        <v>10</v>
      </c>
      <c r="M124">
        <f>+L123/L124</f>
        <v>0.29444389791664538</v>
      </c>
      <c r="N124">
        <v>0.06</v>
      </c>
      <c r="O124">
        <v>-8</v>
      </c>
      <c r="P124">
        <v>0</v>
      </c>
      <c r="Q124">
        <f t="shared" si="53"/>
        <v>-8</v>
      </c>
      <c r="R124">
        <v>0.32715988657404893</v>
      </c>
      <c r="S124">
        <f t="shared" si="54"/>
        <v>-2.6172790925923914</v>
      </c>
      <c r="T124">
        <f t="shared" si="55"/>
        <v>7.3001222412853645E-2</v>
      </c>
      <c r="U124">
        <f t="shared" si="56"/>
        <v>1.0730012224128536</v>
      </c>
      <c r="V124" s="5">
        <f t="shared" si="57"/>
        <v>6.8034612531657782E-2</v>
      </c>
      <c r="W124">
        <v>0.29444389791664538</v>
      </c>
      <c r="X124">
        <f t="shared" si="58"/>
        <v>-2.355551183333163</v>
      </c>
      <c r="Y124">
        <f t="shared" si="59"/>
        <v>9.4841217227217001E-2</v>
      </c>
      <c r="Z124">
        <f t="shared" si="60"/>
        <v>1.0948412172272171</v>
      </c>
      <c r="AA124">
        <f t="shared" si="61"/>
        <v>8.6625545088091255E-2</v>
      </c>
      <c r="AB124" s="1">
        <v>6.8034612531657782E-2</v>
      </c>
      <c r="AC124">
        <v>0.06</v>
      </c>
    </row>
    <row r="125" spans="10:29">
      <c r="N125">
        <v>0.42</v>
      </c>
      <c r="O125">
        <v>-1</v>
      </c>
      <c r="P125">
        <v>0</v>
      </c>
      <c r="Q125">
        <f t="shared" si="53"/>
        <v>-1</v>
      </c>
      <c r="R125">
        <v>0.32715988657404893</v>
      </c>
      <c r="S125">
        <f t="shared" si="54"/>
        <v>-0.32715988657404893</v>
      </c>
      <c r="T125">
        <f t="shared" si="55"/>
        <v>0.72096846063363118</v>
      </c>
      <c r="U125">
        <f t="shared" si="56"/>
        <v>1.7209684606336313</v>
      </c>
      <c r="V125" s="5">
        <f t="shared" si="57"/>
        <v>0.41893182654154093</v>
      </c>
      <c r="W125">
        <v>0.29444389791664538</v>
      </c>
      <c r="X125">
        <f t="shared" si="58"/>
        <v>-0.29444389791664538</v>
      </c>
      <c r="Y125">
        <f t="shared" si="59"/>
        <v>0.74494573817718612</v>
      </c>
      <c r="Z125">
        <f t="shared" si="60"/>
        <v>1.744945738177186</v>
      </c>
      <c r="AA125">
        <f t="shared" si="61"/>
        <v>0.42691627703872048</v>
      </c>
      <c r="AB125" s="1">
        <v>0.41893182654154093</v>
      </c>
      <c r="AC125">
        <v>0.42</v>
      </c>
    </row>
    <row r="126" spans="10:29">
      <c r="N126">
        <v>0.92</v>
      </c>
      <c r="O126">
        <v>8</v>
      </c>
      <c r="P126">
        <v>0</v>
      </c>
      <c r="Q126">
        <f t="shared" si="53"/>
        <v>8</v>
      </c>
      <c r="R126">
        <v>0.32715988657404893</v>
      </c>
      <c r="S126">
        <f t="shared" si="54"/>
        <v>2.6172790925923914</v>
      </c>
      <c r="T126">
        <f t="shared" si="55"/>
        <v>13.698400752038991</v>
      </c>
      <c r="U126">
        <f t="shared" si="56"/>
        <v>14.698400752038991</v>
      </c>
      <c r="V126">
        <f t="shared" si="57"/>
        <v>0.93196538746834223</v>
      </c>
      <c r="W126">
        <v>0.29444389791664538</v>
      </c>
      <c r="X126">
        <f t="shared" si="58"/>
        <v>2.355551183333163</v>
      </c>
      <c r="Y126">
        <f t="shared" si="59"/>
        <v>10.543938903738844</v>
      </c>
      <c r="Z126">
        <f t="shared" si="60"/>
        <v>11.543938903738844</v>
      </c>
      <c r="AA126" s="5">
        <f t="shared" si="61"/>
        <v>0.91337445491190872</v>
      </c>
      <c r="AB126" s="1">
        <v>0.91337445491190872</v>
      </c>
      <c r="AC126">
        <v>0.92</v>
      </c>
    </row>
    <row r="127" spans="10:29">
      <c r="N127">
        <v>0.05</v>
      </c>
      <c r="O127">
        <v>-9</v>
      </c>
      <c r="P127">
        <v>0</v>
      </c>
      <c r="Q127">
        <f t="shared" si="53"/>
        <v>-9</v>
      </c>
      <c r="R127">
        <v>0.32715988657404893</v>
      </c>
      <c r="S127">
        <f t="shared" si="54"/>
        <v>-2.9444389791664403</v>
      </c>
      <c r="T127">
        <f t="shared" si="55"/>
        <v>5.2631578947368432E-2</v>
      </c>
      <c r="U127">
        <f t="shared" si="56"/>
        <v>1.0526315789473684</v>
      </c>
      <c r="V127" s="5">
        <f t="shared" si="57"/>
        <v>5.0000000000000017E-2</v>
      </c>
      <c r="W127">
        <v>0.29444389791664538</v>
      </c>
      <c r="X127">
        <f t="shared" si="58"/>
        <v>-2.6499950812498083</v>
      </c>
      <c r="Y127">
        <f t="shared" si="59"/>
        <v>7.0651560576952044E-2</v>
      </c>
      <c r="Z127">
        <f t="shared" si="60"/>
        <v>1.070651560576952</v>
      </c>
      <c r="AA127">
        <f t="shared" si="61"/>
        <v>6.5989312656378488E-2</v>
      </c>
      <c r="AB127" s="1">
        <v>5.0000000000000017E-2</v>
      </c>
      <c r="AC127">
        <v>0.05</v>
      </c>
    </row>
    <row r="128" spans="10:29">
      <c r="N128">
        <v>0.95</v>
      </c>
      <c r="O128">
        <v>10</v>
      </c>
      <c r="P128">
        <v>0</v>
      </c>
      <c r="Q128">
        <f t="shared" si="53"/>
        <v>10</v>
      </c>
      <c r="R128">
        <v>0.32715988657404893</v>
      </c>
      <c r="S128">
        <f t="shared" si="54"/>
        <v>3.2715988657404891</v>
      </c>
      <c r="T128">
        <f t="shared" si="55"/>
        <v>26.353441291040156</v>
      </c>
      <c r="U128">
        <f t="shared" si="56"/>
        <v>27.353441291040156</v>
      </c>
      <c r="V128">
        <f t="shared" si="57"/>
        <v>0.9634415286413136</v>
      </c>
      <c r="W128">
        <v>0.29444389791664538</v>
      </c>
      <c r="X128">
        <f t="shared" si="58"/>
        <v>2.9444389791664536</v>
      </c>
      <c r="Y128">
        <f t="shared" si="59"/>
        <v>19.000000000000249</v>
      </c>
      <c r="Z128">
        <f t="shared" si="60"/>
        <v>20.000000000000249</v>
      </c>
      <c r="AA128" s="5">
        <f t="shared" si="61"/>
        <v>0.95000000000000062</v>
      </c>
      <c r="AB128" s="1">
        <v>0.95000000000000062</v>
      </c>
      <c r="AC128">
        <v>0.95</v>
      </c>
    </row>
    <row r="129" spans="14:29">
      <c r="N129">
        <v>0.12</v>
      </c>
      <c r="O129">
        <v>-6</v>
      </c>
      <c r="P129">
        <v>0</v>
      </c>
      <c r="Q129">
        <f t="shared" si="53"/>
        <v>-6</v>
      </c>
      <c r="R129">
        <v>0.32715988657404893</v>
      </c>
      <c r="S129">
        <f t="shared" si="54"/>
        <v>-1.9629593194442936</v>
      </c>
      <c r="T129">
        <f t="shared" si="55"/>
        <v>0.1404421920379971</v>
      </c>
      <c r="U129">
        <f t="shared" si="56"/>
        <v>1.140442192037997</v>
      </c>
      <c r="V129" s="5">
        <f t="shared" si="57"/>
        <v>0.12314713802987559</v>
      </c>
      <c r="W129">
        <v>0.29444389791664538</v>
      </c>
      <c r="X129">
        <f t="shared" si="58"/>
        <v>-1.7666633874998723</v>
      </c>
      <c r="Y129">
        <f t="shared" si="59"/>
        <v>0.17090227321766538</v>
      </c>
      <c r="Z129">
        <f t="shared" si="60"/>
        <v>1.1709022732176653</v>
      </c>
      <c r="AA129">
        <f t="shared" si="61"/>
        <v>0.14595776020489068</v>
      </c>
      <c r="AB129" s="1">
        <v>0.12314713802987559</v>
      </c>
      <c r="AC129">
        <v>0.12</v>
      </c>
    </row>
    <row r="130" spans="14:29">
      <c r="N130">
        <v>0.05</v>
      </c>
      <c r="O130">
        <v>-9</v>
      </c>
      <c r="P130">
        <v>0</v>
      </c>
      <c r="Q130">
        <f t="shared" si="53"/>
        <v>-9</v>
      </c>
      <c r="R130">
        <v>0.32715988657404893</v>
      </c>
      <c r="S130">
        <f t="shared" si="54"/>
        <v>-2.9444389791664403</v>
      </c>
      <c r="T130">
        <f t="shared" si="55"/>
        <v>5.2631578947368432E-2</v>
      </c>
      <c r="U130">
        <f t="shared" si="56"/>
        <v>1.0526315789473684</v>
      </c>
      <c r="V130" s="5">
        <f t="shared" si="57"/>
        <v>5.0000000000000017E-2</v>
      </c>
      <c r="W130">
        <v>0.29444389791664538</v>
      </c>
      <c r="X130">
        <f t="shared" si="58"/>
        <v>-2.6499950812498083</v>
      </c>
      <c r="Y130">
        <f t="shared" si="59"/>
        <v>7.0651560576952044E-2</v>
      </c>
      <c r="Z130">
        <f t="shared" si="60"/>
        <v>1.070651560576952</v>
      </c>
      <c r="AA130">
        <f t="shared" si="61"/>
        <v>6.5989312656378488E-2</v>
      </c>
      <c r="AB130" s="1">
        <v>5.0000000000000017E-2</v>
      </c>
      <c r="AC130">
        <v>0.05</v>
      </c>
    </row>
    <row r="131" spans="14:29">
      <c r="N131">
        <v>0.21</v>
      </c>
      <c r="O131">
        <v>-4</v>
      </c>
      <c r="P131">
        <v>0</v>
      </c>
      <c r="Q131">
        <f t="shared" si="53"/>
        <v>-4</v>
      </c>
      <c r="R131">
        <v>0.32715988657404893</v>
      </c>
      <c r="S131">
        <f t="shared" si="54"/>
        <v>-1.3086395462961957</v>
      </c>
      <c r="T131">
        <f t="shared" si="55"/>
        <v>0.27018738388913283</v>
      </c>
      <c r="U131">
        <f t="shared" si="56"/>
        <v>1.2701873838891329</v>
      </c>
      <c r="V131" s="5">
        <f t="shared" si="57"/>
        <v>0.21271458630132001</v>
      </c>
      <c r="W131">
        <v>0.29444389791664538</v>
      </c>
      <c r="X131">
        <f t="shared" si="58"/>
        <v>-1.1777755916665815</v>
      </c>
      <c r="Y131">
        <f t="shared" si="59"/>
        <v>0.30796301275837817</v>
      </c>
      <c r="Z131">
        <f t="shared" si="60"/>
        <v>1.3079630127583781</v>
      </c>
      <c r="AA131">
        <f t="shared" si="61"/>
        <v>0.23545238646229871</v>
      </c>
      <c r="AB131" s="1">
        <v>0.21271458630132001</v>
      </c>
      <c r="AC131">
        <v>0.21</v>
      </c>
    </row>
    <row r="132" spans="14:29">
      <c r="N132">
        <v>0.06</v>
      </c>
      <c r="O132">
        <v>-8</v>
      </c>
      <c r="P132">
        <v>0</v>
      </c>
      <c r="Q132">
        <f t="shared" si="53"/>
        <v>-8</v>
      </c>
      <c r="R132">
        <v>0.32715988657404893</v>
      </c>
      <c r="S132">
        <f t="shared" si="54"/>
        <v>-2.6172790925923914</v>
      </c>
      <c r="T132">
        <f t="shared" si="55"/>
        <v>7.3001222412853645E-2</v>
      </c>
      <c r="U132">
        <f t="shared" si="56"/>
        <v>1.0730012224128536</v>
      </c>
      <c r="V132" s="5">
        <f t="shared" si="57"/>
        <v>6.8034612531657782E-2</v>
      </c>
      <c r="W132">
        <v>0.29444389791664538</v>
      </c>
      <c r="X132">
        <f t="shared" si="58"/>
        <v>-2.355551183333163</v>
      </c>
      <c r="Y132">
        <f t="shared" si="59"/>
        <v>9.4841217227217001E-2</v>
      </c>
      <c r="Z132">
        <f t="shared" si="60"/>
        <v>1.0948412172272171</v>
      </c>
      <c r="AA132">
        <f t="shared" si="61"/>
        <v>8.6625545088091255E-2</v>
      </c>
      <c r="AB132" s="1">
        <v>6.8034612531657782E-2</v>
      </c>
      <c r="AC132">
        <v>0.06</v>
      </c>
    </row>
    <row r="133" spans="14:29">
      <c r="N133">
        <v>0.95</v>
      </c>
      <c r="O133">
        <v>10</v>
      </c>
      <c r="P133">
        <v>0</v>
      </c>
      <c r="Q133">
        <f t="shared" si="53"/>
        <v>10</v>
      </c>
      <c r="R133">
        <v>0.32715988657404893</v>
      </c>
      <c r="S133">
        <f t="shared" si="54"/>
        <v>3.2715988657404891</v>
      </c>
      <c r="T133">
        <f t="shared" si="55"/>
        <v>26.353441291040156</v>
      </c>
      <c r="U133">
        <f t="shared" si="56"/>
        <v>27.353441291040156</v>
      </c>
      <c r="V133" s="20">
        <f t="shared" si="57"/>
        <v>0.9634415286413136</v>
      </c>
      <c r="W133">
        <v>0.29444389791664538</v>
      </c>
      <c r="X133">
        <f t="shared" si="58"/>
        <v>2.9444389791664536</v>
      </c>
      <c r="Y133">
        <f t="shared" si="59"/>
        <v>19.000000000000249</v>
      </c>
      <c r="Z133">
        <f t="shared" si="60"/>
        <v>20.000000000000249</v>
      </c>
      <c r="AA133" s="5">
        <f t="shared" si="61"/>
        <v>0.95000000000000062</v>
      </c>
      <c r="AB133" s="1">
        <v>0.95000000000000062</v>
      </c>
      <c r="AC133">
        <v>0.95</v>
      </c>
    </row>
    <row r="134" spans="14:29">
      <c r="N134">
        <v>0.95</v>
      </c>
      <c r="O134">
        <v>10</v>
      </c>
      <c r="P134">
        <v>0</v>
      </c>
      <c r="Q134">
        <f t="shared" si="53"/>
        <v>10</v>
      </c>
      <c r="R134">
        <v>0.32715988657404893</v>
      </c>
      <c r="S134">
        <f t="shared" si="54"/>
        <v>3.2715988657404891</v>
      </c>
      <c r="T134">
        <f t="shared" si="55"/>
        <v>26.353441291040156</v>
      </c>
      <c r="U134">
        <f t="shared" si="56"/>
        <v>27.353441291040156</v>
      </c>
      <c r="V134" s="20">
        <f t="shared" si="57"/>
        <v>0.9634415286413136</v>
      </c>
      <c r="W134">
        <v>0.29444389791664538</v>
      </c>
      <c r="X134">
        <f t="shared" si="58"/>
        <v>2.9444389791664536</v>
      </c>
      <c r="Y134">
        <f t="shared" si="59"/>
        <v>19.000000000000249</v>
      </c>
      <c r="Z134">
        <f t="shared" si="60"/>
        <v>20.000000000000249</v>
      </c>
      <c r="AA134" s="5">
        <f t="shared" si="61"/>
        <v>0.95000000000000062</v>
      </c>
      <c r="AB134" s="1">
        <v>0.95000000000000062</v>
      </c>
      <c r="AC134">
        <v>0.95</v>
      </c>
    </row>
  </sheetData>
  <phoneticPr fontId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C629D-8014-45D8-BDA8-F6F20B2F94AA}">
  <dimension ref="A1:AO765"/>
  <sheetViews>
    <sheetView topLeftCell="A714" workbookViewId="0">
      <selection activeCell="A23" sqref="A23:F41"/>
    </sheetView>
  </sheetViews>
  <sheetFormatPr defaultRowHeight="18.75"/>
  <cols>
    <col min="1" max="1" width="11.375" customWidth="1"/>
    <col min="3" max="3" width="10.5" customWidth="1"/>
    <col min="7" max="7" width="10.25" customWidth="1"/>
    <col min="14" max="14" width="11.75" customWidth="1"/>
    <col min="15" max="15" width="11.375" customWidth="1"/>
    <col min="18" max="18" width="12.125" customWidth="1"/>
    <col min="23" max="23" width="11.25" customWidth="1"/>
    <col min="35" max="36" width="10.25" customWidth="1"/>
    <col min="37" max="37" width="10.5" customWidth="1"/>
  </cols>
  <sheetData>
    <row r="1" spans="2:29">
      <c r="K1" t="s">
        <v>318</v>
      </c>
    </row>
    <row r="2" spans="2:29">
      <c r="D2" t="s">
        <v>73</v>
      </c>
      <c r="E2" t="s">
        <v>74</v>
      </c>
      <c r="F2" t="s">
        <v>75</v>
      </c>
      <c r="G2" t="s">
        <v>76</v>
      </c>
      <c r="H2" t="s">
        <v>46</v>
      </c>
      <c r="I2" t="s">
        <v>45</v>
      </c>
    </row>
    <row r="3" spans="2:29">
      <c r="B3" t="s">
        <v>77</v>
      </c>
      <c r="C3" t="s">
        <v>78</v>
      </c>
      <c r="D3" t="s">
        <v>48</v>
      </c>
      <c r="E3" t="s">
        <v>51</v>
      </c>
      <c r="F3" t="s">
        <v>54</v>
      </c>
      <c r="G3" t="s">
        <v>67</v>
      </c>
      <c r="H3" t="s">
        <v>50</v>
      </c>
      <c r="I3" t="s">
        <v>210</v>
      </c>
      <c r="K3" t="s">
        <v>48</v>
      </c>
      <c r="L3" t="s">
        <v>48</v>
      </c>
      <c r="M3" t="s">
        <v>51</v>
      </c>
      <c r="N3" t="s">
        <v>51</v>
      </c>
      <c r="O3" t="s">
        <v>54</v>
      </c>
      <c r="P3" t="s">
        <v>54</v>
      </c>
      <c r="Q3" t="s">
        <v>67</v>
      </c>
      <c r="R3" t="s">
        <v>67</v>
      </c>
      <c r="S3" t="s">
        <v>50</v>
      </c>
      <c r="U3" t="s">
        <v>50</v>
      </c>
      <c r="V3" t="s">
        <v>224</v>
      </c>
      <c r="W3" t="s">
        <v>224</v>
      </c>
      <c r="X3" t="s">
        <v>229</v>
      </c>
      <c r="Y3" t="s">
        <v>231</v>
      </c>
      <c r="Z3" t="s">
        <v>53</v>
      </c>
      <c r="AA3" t="s">
        <v>233</v>
      </c>
      <c r="AB3" t="s">
        <v>235</v>
      </c>
      <c r="AC3" t="s">
        <v>237</v>
      </c>
    </row>
    <row r="4" spans="2:29">
      <c r="B4" t="s">
        <v>79</v>
      </c>
      <c r="C4" t="s">
        <v>80</v>
      </c>
      <c r="D4">
        <v>720</v>
      </c>
      <c r="E4">
        <v>33.4</v>
      </c>
      <c r="F4">
        <v>98</v>
      </c>
      <c r="G4">
        <v>33.4</v>
      </c>
      <c r="H4">
        <v>10</v>
      </c>
      <c r="I4">
        <v>-9</v>
      </c>
      <c r="K4">
        <v>720</v>
      </c>
      <c r="L4" s="1">
        <v>0.80692563298739306</v>
      </c>
      <c r="M4">
        <v>33.4</v>
      </c>
      <c r="N4" s="1">
        <v>0.12399750635826204</v>
      </c>
      <c r="O4">
        <v>98</v>
      </c>
      <c r="P4" s="1">
        <v>0.9891727880360528</v>
      </c>
      <c r="Q4">
        <v>33.4</v>
      </c>
      <c r="R4" s="1">
        <v>0.73127661508476538</v>
      </c>
      <c r="S4">
        <v>10</v>
      </c>
      <c r="T4" s="1"/>
      <c r="U4" s="1">
        <v>0.43347765585417825</v>
      </c>
      <c r="V4">
        <v>-9</v>
      </c>
      <c r="W4" s="1">
        <v>5.0000000000000017E-2</v>
      </c>
      <c r="X4" s="1">
        <f>-L4+1</f>
        <v>0.19307436701260694</v>
      </c>
      <c r="Y4" s="1">
        <f>-N4+1</f>
        <v>0.87600249364173799</v>
      </c>
      <c r="Z4" s="1">
        <f>-P4+1</f>
        <v>1.0827211963947203E-2</v>
      </c>
      <c r="AA4" s="1">
        <f>-R4+1</f>
        <v>0.26872338491523462</v>
      </c>
      <c r="AB4" s="1">
        <f>-U4+1</f>
        <v>0.56652234414582181</v>
      </c>
      <c r="AC4" s="1">
        <f>-W4+1</f>
        <v>0.95</v>
      </c>
    </row>
    <row r="5" spans="2:29">
      <c r="B5" t="s">
        <v>81</v>
      </c>
      <c r="C5" t="s">
        <v>82</v>
      </c>
      <c r="D5">
        <v>1098</v>
      </c>
      <c r="E5">
        <v>68.5</v>
      </c>
      <c r="F5">
        <v>94.4</v>
      </c>
      <c r="G5">
        <v>48.9</v>
      </c>
      <c r="H5">
        <v>4</v>
      </c>
      <c r="I5">
        <v>10</v>
      </c>
      <c r="K5">
        <v>1098</v>
      </c>
      <c r="L5" s="1">
        <v>0.99014770955660791</v>
      </c>
      <c r="M5">
        <v>68.5</v>
      </c>
      <c r="N5" s="1">
        <v>0.88706514596723429</v>
      </c>
      <c r="O5">
        <v>94.4</v>
      </c>
      <c r="P5" s="1">
        <v>0.97829229183248267</v>
      </c>
      <c r="Q5">
        <v>48.9</v>
      </c>
      <c r="R5" s="1">
        <v>0.99618498993660631</v>
      </c>
      <c r="S5">
        <v>4</v>
      </c>
      <c r="T5" s="1"/>
      <c r="U5" s="1">
        <v>0.97337085213504804</v>
      </c>
      <c r="V5">
        <v>10</v>
      </c>
      <c r="W5" s="1">
        <v>0.95000000000000062</v>
      </c>
      <c r="X5" s="1">
        <f t="shared" ref="X5:X21" si="0">-L5+1</f>
        <v>9.8522904433920866E-3</v>
      </c>
      <c r="Y5" s="1">
        <f t="shared" ref="Y5:Y21" si="1">-N5+1</f>
        <v>0.11293485403276571</v>
      </c>
      <c r="Z5" s="1">
        <f t="shared" ref="Z5:Z21" si="2">-P5+1</f>
        <v>2.1707708167517326E-2</v>
      </c>
      <c r="AA5" s="1">
        <f t="shared" ref="AA5:AA21" si="3">-R5+1</f>
        <v>3.8150100633936868E-3</v>
      </c>
      <c r="AB5" s="1">
        <f t="shared" ref="AB5:AB21" si="4">-U5+1</f>
        <v>2.6629147864951963E-2</v>
      </c>
      <c r="AC5" s="1">
        <f t="shared" ref="AC5:AC21" si="5">-W5+1</f>
        <v>4.9999999999999378E-2</v>
      </c>
    </row>
    <row r="6" spans="2:29">
      <c r="B6" t="s">
        <v>83</v>
      </c>
      <c r="C6" t="s">
        <v>57</v>
      </c>
      <c r="D6">
        <v>586</v>
      </c>
      <c r="E6">
        <v>69</v>
      </c>
      <c r="F6">
        <v>95.9</v>
      </c>
      <c r="G6">
        <v>37.4</v>
      </c>
      <c r="H6">
        <v>6</v>
      </c>
      <c r="I6">
        <v>7</v>
      </c>
      <c r="K6">
        <v>586</v>
      </c>
      <c r="L6" s="1">
        <v>0.5751406827697908</v>
      </c>
      <c r="M6">
        <v>69</v>
      </c>
      <c r="N6" s="1">
        <v>0.9765606976781106</v>
      </c>
      <c r="O6">
        <v>95.9</v>
      </c>
      <c r="P6" s="1">
        <v>0.98373890342061887</v>
      </c>
      <c r="Q6">
        <v>37.4</v>
      </c>
      <c r="R6" s="1">
        <v>0.89833727306921107</v>
      </c>
      <c r="S6">
        <v>6</v>
      </c>
      <c r="T6" s="1"/>
      <c r="U6" s="1">
        <v>0.90805540315752964</v>
      </c>
      <c r="V6">
        <v>7</v>
      </c>
      <c r="W6" s="1">
        <v>0.88706514596723429</v>
      </c>
      <c r="X6" s="1">
        <f t="shared" si="0"/>
        <v>0.4248593172302092</v>
      </c>
      <c r="Y6" s="1">
        <f t="shared" si="1"/>
        <v>2.3439302321889399E-2</v>
      </c>
      <c r="Z6" s="1">
        <f t="shared" si="2"/>
        <v>1.6261096579381129E-2</v>
      </c>
      <c r="AA6" s="1">
        <f t="shared" si="3"/>
        <v>0.10166272693078893</v>
      </c>
      <c r="AB6" s="1">
        <f t="shared" si="4"/>
        <v>9.1944596842470361E-2</v>
      </c>
      <c r="AC6" s="1">
        <f t="shared" si="5"/>
        <v>0.11293485403276571</v>
      </c>
    </row>
    <row r="7" spans="2:29">
      <c r="B7" t="s">
        <v>84</v>
      </c>
      <c r="C7" t="s">
        <v>58</v>
      </c>
      <c r="D7">
        <v>468</v>
      </c>
      <c r="E7">
        <v>28.5</v>
      </c>
      <c r="F7">
        <v>95</v>
      </c>
      <c r="G7">
        <v>14</v>
      </c>
      <c r="H7">
        <v>6</v>
      </c>
      <c r="I7">
        <v>-6</v>
      </c>
      <c r="K7">
        <v>468</v>
      </c>
      <c r="L7" s="1">
        <v>0.16664045588368551</v>
      </c>
      <c r="M7">
        <v>28.5</v>
      </c>
      <c r="N7" s="1">
        <v>7.3630248921681532E-2</v>
      </c>
      <c r="O7">
        <v>95</v>
      </c>
      <c r="P7" s="1">
        <v>0.98065750230016524</v>
      </c>
      <c r="Q7">
        <v>14</v>
      </c>
      <c r="R7" s="1">
        <v>8.91467030513334E-3</v>
      </c>
      <c r="S7">
        <v>6</v>
      </c>
      <c r="T7" s="1"/>
      <c r="U7" s="1">
        <v>0.90805540315752964</v>
      </c>
      <c r="V7">
        <v>-6</v>
      </c>
      <c r="W7" s="1">
        <v>0.12314713802987559</v>
      </c>
      <c r="X7" s="1">
        <f t="shared" si="0"/>
        <v>0.83335954411631452</v>
      </c>
      <c r="Y7" s="1">
        <f t="shared" si="1"/>
        <v>0.92636975107831843</v>
      </c>
      <c r="Z7" s="1">
        <f t="shared" si="2"/>
        <v>1.934249769983476E-2</v>
      </c>
      <c r="AA7" s="1">
        <f t="shared" si="3"/>
        <v>0.99108532969486662</v>
      </c>
      <c r="AB7" s="1">
        <f t="shared" si="4"/>
        <v>9.1944596842470361E-2</v>
      </c>
      <c r="AC7" s="1">
        <f t="shared" si="5"/>
        <v>0.87685286197012435</v>
      </c>
    </row>
    <row r="8" spans="2:29">
      <c r="B8" t="s">
        <v>85</v>
      </c>
      <c r="C8" t="s">
        <v>59</v>
      </c>
      <c r="D8">
        <v>590</v>
      </c>
      <c r="E8">
        <v>22</v>
      </c>
      <c r="F8">
        <v>99.1</v>
      </c>
      <c r="G8">
        <v>22</v>
      </c>
      <c r="H8">
        <v>9</v>
      </c>
      <c r="I8">
        <v>4</v>
      </c>
      <c r="K8">
        <v>590</v>
      </c>
      <c r="L8" s="1">
        <v>0.58334185855093712</v>
      </c>
      <c r="M8">
        <v>22</v>
      </c>
      <c r="N8" s="1">
        <v>3.5647713715120419E-2</v>
      </c>
      <c r="O8">
        <v>99.1</v>
      </c>
      <c r="P8" s="1">
        <v>0.99125709971119624</v>
      </c>
      <c r="Q8">
        <v>22</v>
      </c>
      <c r="R8" s="1">
        <v>8.6625545088092101E-2</v>
      </c>
      <c r="S8">
        <v>9</v>
      </c>
      <c r="T8" s="1"/>
      <c r="U8" s="1">
        <v>0.5810681734584594</v>
      </c>
      <c r="V8">
        <v>4</v>
      </c>
      <c r="W8" s="1">
        <v>0.76454761353770129</v>
      </c>
      <c r="X8" s="1">
        <f t="shared" si="0"/>
        <v>0.41665814144906288</v>
      </c>
      <c r="Y8" s="1">
        <f t="shared" si="1"/>
        <v>0.96435228628487957</v>
      </c>
      <c r="Z8" s="1">
        <f t="shared" si="2"/>
        <v>8.7429002888037566E-3</v>
      </c>
      <c r="AA8" s="1">
        <f t="shared" si="3"/>
        <v>0.91337445491190794</v>
      </c>
      <c r="AB8" s="1">
        <f t="shared" si="4"/>
        <v>0.4189318265415406</v>
      </c>
      <c r="AC8" s="1">
        <f t="shared" si="5"/>
        <v>0.23545238646229871</v>
      </c>
    </row>
    <row r="9" spans="2:29">
      <c r="B9" t="s">
        <v>86</v>
      </c>
      <c r="C9" t="s">
        <v>60</v>
      </c>
      <c r="D9">
        <v>983</v>
      </c>
      <c r="E9">
        <v>21.2</v>
      </c>
      <c r="F9">
        <v>96.2</v>
      </c>
      <c r="G9">
        <v>34.799999999999997</v>
      </c>
      <c r="H9">
        <v>5</v>
      </c>
      <c r="I9">
        <v>10</v>
      </c>
      <c r="K9">
        <v>983</v>
      </c>
      <c r="L9" s="1">
        <v>0.97448621929061496</v>
      </c>
      <c r="M9">
        <v>21.2</v>
      </c>
      <c r="N9" s="1">
        <v>3.2546620336274389E-2</v>
      </c>
      <c r="O9">
        <v>96.2</v>
      </c>
      <c r="P9" s="1">
        <v>0.98465457872973283</v>
      </c>
      <c r="Q9">
        <v>34.799999999999997</v>
      </c>
      <c r="R9" s="1">
        <v>0.804290752573395</v>
      </c>
      <c r="S9">
        <v>5</v>
      </c>
      <c r="T9" s="1"/>
      <c r="U9" s="1">
        <v>0.95000000000000062</v>
      </c>
      <c r="V9">
        <v>10</v>
      </c>
      <c r="W9" s="1">
        <v>0.95000000000000062</v>
      </c>
      <c r="X9" s="1">
        <f t="shared" si="0"/>
        <v>2.5513780709385037E-2</v>
      </c>
      <c r="Y9" s="1">
        <f t="shared" si="1"/>
        <v>0.96745337966372558</v>
      </c>
      <c r="Z9" s="1">
        <f t="shared" si="2"/>
        <v>1.5345421270267168E-2</v>
      </c>
      <c r="AA9" s="1">
        <f t="shared" si="3"/>
        <v>0.195709247426605</v>
      </c>
      <c r="AB9" s="1">
        <f t="shared" si="4"/>
        <v>4.9999999999999378E-2</v>
      </c>
      <c r="AC9" s="1">
        <f t="shared" si="5"/>
        <v>4.9999999999999378E-2</v>
      </c>
    </row>
    <row r="10" spans="2:29">
      <c r="B10" t="s">
        <v>87</v>
      </c>
      <c r="C10" t="s">
        <v>153</v>
      </c>
      <c r="D10">
        <v>795</v>
      </c>
      <c r="E10">
        <v>56.5</v>
      </c>
      <c r="F10">
        <v>98</v>
      </c>
      <c r="G10">
        <v>40.4</v>
      </c>
      <c r="H10">
        <v>11</v>
      </c>
      <c r="I10">
        <v>-9</v>
      </c>
      <c r="K10">
        <v>795</v>
      </c>
      <c r="L10" s="1">
        <v>0.88706514596723429</v>
      </c>
      <c r="M10">
        <v>56.5</v>
      </c>
      <c r="N10" s="1">
        <v>0.7817550768385364</v>
      </c>
      <c r="O10">
        <v>98</v>
      </c>
      <c r="P10" s="1">
        <v>0.9891727880360528</v>
      </c>
      <c r="Q10">
        <v>40.4</v>
      </c>
      <c r="R10" s="1">
        <v>0.95530702874889595</v>
      </c>
      <c r="S10">
        <v>11</v>
      </c>
      <c r="T10" s="1"/>
      <c r="U10" s="1">
        <v>0.30937799958543033</v>
      </c>
      <c r="V10">
        <v>-9</v>
      </c>
      <c r="W10" s="1">
        <v>5.0000000000000017E-2</v>
      </c>
      <c r="X10" s="1">
        <f t="shared" si="0"/>
        <v>0.11293485403276571</v>
      </c>
      <c r="Y10" s="1">
        <f t="shared" si="1"/>
        <v>0.2182449231614636</v>
      </c>
      <c r="Z10" s="1">
        <f t="shared" si="2"/>
        <v>1.0827211963947203E-2</v>
      </c>
      <c r="AA10" s="1">
        <f t="shared" si="3"/>
        <v>4.4692971251104052E-2</v>
      </c>
      <c r="AB10" s="1">
        <f t="shared" si="4"/>
        <v>0.69062200041456967</v>
      </c>
      <c r="AC10" s="1">
        <f t="shared" si="5"/>
        <v>0.95</v>
      </c>
    </row>
    <row r="11" spans="2:29">
      <c r="B11" t="s">
        <v>88</v>
      </c>
      <c r="C11" t="s">
        <v>62</v>
      </c>
      <c r="D11">
        <v>390</v>
      </c>
      <c r="E11">
        <v>31.1</v>
      </c>
      <c r="F11">
        <v>59.2</v>
      </c>
      <c r="G11">
        <v>28.1</v>
      </c>
      <c r="H11">
        <v>10</v>
      </c>
      <c r="I11">
        <v>-8</v>
      </c>
      <c r="K11">
        <v>390</v>
      </c>
      <c r="L11" s="1">
        <v>4.1457904717496337E-2</v>
      </c>
      <c r="M11">
        <v>31.1</v>
      </c>
      <c r="N11" s="1">
        <v>9.7440219668620015E-2</v>
      </c>
      <c r="O11">
        <v>59.2</v>
      </c>
      <c r="P11" s="1">
        <v>0.13459988069214252</v>
      </c>
      <c r="Q11">
        <v>28.1</v>
      </c>
      <c r="R11" s="1">
        <v>0.36367625459897801</v>
      </c>
      <c r="S11">
        <v>10</v>
      </c>
      <c r="T11" s="1"/>
      <c r="U11" s="1">
        <v>0.43347765585417825</v>
      </c>
      <c r="V11">
        <v>-8</v>
      </c>
      <c r="W11" s="1">
        <v>6.8034612531657782E-2</v>
      </c>
      <c r="X11" s="1">
        <f t="shared" si="0"/>
        <v>0.95854209528250367</v>
      </c>
      <c r="Y11" s="1">
        <f t="shared" si="1"/>
        <v>0.90255978033137996</v>
      </c>
      <c r="Z11" s="1">
        <f t="shared" si="2"/>
        <v>0.86540011930785754</v>
      </c>
      <c r="AA11" s="1">
        <f t="shared" si="3"/>
        <v>0.63632374540102199</v>
      </c>
      <c r="AB11" s="1">
        <f t="shared" si="4"/>
        <v>0.56652234414582181</v>
      </c>
      <c r="AC11" s="1">
        <f t="shared" si="5"/>
        <v>0.93196538746834223</v>
      </c>
    </row>
    <row r="12" spans="2:29">
      <c r="B12" t="s">
        <v>89</v>
      </c>
      <c r="C12" t="s">
        <v>63</v>
      </c>
      <c r="D12">
        <v>424</v>
      </c>
      <c r="E12">
        <v>36.299999999999997</v>
      </c>
      <c r="F12">
        <v>85</v>
      </c>
      <c r="G12">
        <v>21.6</v>
      </c>
      <c r="H12">
        <v>13</v>
      </c>
      <c r="I12">
        <v>-1</v>
      </c>
      <c r="K12">
        <v>424</v>
      </c>
      <c r="L12" s="1">
        <v>7.7749214326728627E-2</v>
      </c>
      <c r="M12">
        <v>36.299999999999997</v>
      </c>
      <c r="N12" s="1">
        <v>0.16609597129911893</v>
      </c>
      <c r="O12">
        <v>85</v>
      </c>
      <c r="P12" s="1">
        <v>0.87685286197012535</v>
      </c>
      <c r="Q12">
        <v>21.6</v>
      </c>
      <c r="R12" s="1">
        <v>7.7749214326728627E-2</v>
      </c>
      <c r="S12">
        <v>13</v>
      </c>
      <c r="T12" s="1"/>
      <c r="U12" s="1">
        <v>0.13311027054307142</v>
      </c>
      <c r="V12">
        <v>-1</v>
      </c>
      <c r="W12" s="1">
        <v>0.41893182654154093</v>
      </c>
      <c r="X12" s="1">
        <f t="shared" si="0"/>
        <v>0.92225078567327134</v>
      </c>
      <c r="Y12" s="1">
        <f t="shared" si="1"/>
        <v>0.83390402870088109</v>
      </c>
      <c r="Z12" s="1">
        <f t="shared" si="2"/>
        <v>0.12314713802987465</v>
      </c>
      <c r="AA12" s="1">
        <f t="shared" si="3"/>
        <v>0.92225078567327134</v>
      </c>
      <c r="AB12" s="1">
        <f t="shared" si="4"/>
        <v>0.86688972945692855</v>
      </c>
      <c r="AC12" s="1">
        <f t="shared" si="5"/>
        <v>0.58106817345845907</v>
      </c>
    </row>
    <row r="13" spans="2:29">
      <c r="B13" t="s">
        <v>90</v>
      </c>
      <c r="C13" t="s">
        <v>64</v>
      </c>
      <c r="D13">
        <v>662</v>
      </c>
      <c r="E13">
        <v>25</v>
      </c>
      <c r="F13">
        <v>95</v>
      </c>
      <c r="G13">
        <v>14.5</v>
      </c>
      <c r="H13">
        <v>5</v>
      </c>
      <c r="I13">
        <v>8</v>
      </c>
      <c r="K13">
        <v>662</v>
      </c>
      <c r="L13" s="1">
        <v>0.7195479643948034</v>
      </c>
      <c r="M13">
        <v>25</v>
      </c>
      <c r="N13" s="1">
        <v>5.0000000000000017E-2</v>
      </c>
      <c r="O13">
        <v>95</v>
      </c>
      <c r="P13" s="1">
        <v>0.98065750230016524</v>
      </c>
      <c r="Q13">
        <v>14.5</v>
      </c>
      <c r="R13" s="1">
        <v>1.0314052138263039E-2</v>
      </c>
      <c r="S13">
        <v>5</v>
      </c>
      <c r="T13" s="1"/>
      <c r="U13" s="1">
        <v>0.95000000000000062</v>
      </c>
      <c r="V13">
        <v>8</v>
      </c>
      <c r="W13" s="1">
        <v>0.91337445491190872</v>
      </c>
      <c r="X13" s="1">
        <f t="shared" si="0"/>
        <v>0.2804520356051966</v>
      </c>
      <c r="Y13" s="1">
        <f t="shared" si="1"/>
        <v>0.95</v>
      </c>
      <c r="Z13" s="1">
        <f t="shared" si="2"/>
        <v>1.934249769983476E-2</v>
      </c>
      <c r="AA13" s="1">
        <f t="shared" si="3"/>
        <v>0.98968594786173691</v>
      </c>
      <c r="AB13" s="1">
        <f t="shared" si="4"/>
        <v>4.9999999999999378E-2</v>
      </c>
      <c r="AC13" s="1">
        <f t="shared" si="5"/>
        <v>8.6625545088091283E-2</v>
      </c>
    </row>
    <row r="14" spans="2:29">
      <c r="B14" t="s">
        <v>91</v>
      </c>
      <c r="C14" t="s">
        <v>65</v>
      </c>
      <c r="D14">
        <v>517</v>
      </c>
      <c r="E14">
        <v>31.4</v>
      </c>
      <c r="F14">
        <v>72.099999999999994</v>
      </c>
      <c r="G14">
        <v>29.6</v>
      </c>
      <c r="H14">
        <v>9</v>
      </c>
      <c r="I14">
        <v>-9</v>
      </c>
      <c r="K14">
        <v>517</v>
      </c>
      <c r="L14" s="1">
        <v>0.34349075574430277</v>
      </c>
      <c r="M14">
        <v>31.4</v>
      </c>
      <c r="N14" s="1">
        <v>0.10059213000789764</v>
      </c>
      <c r="O14">
        <v>72.099999999999994</v>
      </c>
      <c r="P14" s="1">
        <v>0.41543181753697367</v>
      </c>
      <c r="Q14">
        <v>29.6</v>
      </c>
      <c r="R14" s="1">
        <v>0.47058959967932112</v>
      </c>
      <c r="S14">
        <v>9</v>
      </c>
      <c r="T14" s="1"/>
      <c r="U14" s="1">
        <v>0.5810681734584594</v>
      </c>
      <c r="V14">
        <v>-9</v>
      </c>
      <c r="W14" s="1">
        <v>5.0000000000000017E-2</v>
      </c>
      <c r="X14" s="1">
        <f t="shared" si="0"/>
        <v>0.65650924425569723</v>
      </c>
      <c r="Y14" s="1">
        <f t="shared" si="1"/>
        <v>0.89940786999210232</v>
      </c>
      <c r="Z14" s="1">
        <f t="shared" si="2"/>
        <v>0.58456818246302633</v>
      </c>
      <c r="AA14" s="1">
        <f t="shared" si="3"/>
        <v>0.52941040032067888</v>
      </c>
      <c r="AB14" s="1">
        <f t="shared" si="4"/>
        <v>0.4189318265415406</v>
      </c>
      <c r="AC14" s="1">
        <f t="shared" si="5"/>
        <v>0.95</v>
      </c>
    </row>
    <row r="15" spans="2:29">
      <c r="B15" t="s">
        <v>92</v>
      </c>
      <c r="C15" t="s">
        <v>66</v>
      </c>
      <c r="D15">
        <v>1008</v>
      </c>
      <c r="E15">
        <v>78.8</v>
      </c>
      <c r="F15">
        <v>99.9</v>
      </c>
      <c r="G15">
        <v>39.299999999999997</v>
      </c>
      <c r="H15">
        <v>2</v>
      </c>
      <c r="I15">
        <v>10</v>
      </c>
      <c r="K15">
        <v>1008</v>
      </c>
      <c r="L15" s="1">
        <v>0.97922495157396472</v>
      </c>
      <c r="M15">
        <v>78.8</v>
      </c>
      <c r="N15" s="1">
        <v>0.99650640000375257</v>
      </c>
      <c r="O15">
        <v>99.9</v>
      </c>
      <c r="P15" s="1">
        <v>0.99251817594207581</v>
      </c>
      <c r="Q15">
        <v>39.299999999999997</v>
      </c>
      <c r="R15" s="1">
        <v>0.93925077876486562</v>
      </c>
      <c r="S15">
        <v>2</v>
      </c>
      <c r="T15" s="1"/>
      <c r="U15" s="1">
        <v>0.99266254192933878</v>
      </c>
      <c r="V15">
        <v>10</v>
      </c>
      <c r="W15" s="1">
        <v>0.95000000000000062</v>
      </c>
      <c r="X15" s="1">
        <f t="shared" si="0"/>
        <v>2.0775048426035281E-2</v>
      </c>
      <c r="Y15" s="1">
        <f t="shared" si="1"/>
        <v>3.4935999962474318E-3</v>
      </c>
      <c r="Z15" s="1">
        <f t="shared" si="2"/>
        <v>7.4818240579241913E-3</v>
      </c>
      <c r="AA15" s="1">
        <f t="shared" si="3"/>
        <v>6.0749221235134376E-2</v>
      </c>
      <c r="AB15" s="1">
        <f t="shared" si="4"/>
        <v>7.337458070661218E-3</v>
      </c>
      <c r="AC15" s="1">
        <f t="shared" si="5"/>
        <v>4.9999999999999378E-2</v>
      </c>
    </row>
    <row r="16" spans="2:29">
      <c r="B16" t="s">
        <v>93</v>
      </c>
      <c r="C16" t="s">
        <v>94</v>
      </c>
      <c r="D16">
        <v>350</v>
      </c>
      <c r="E16">
        <v>37</v>
      </c>
      <c r="F16">
        <v>76.900000000000006</v>
      </c>
      <c r="G16">
        <v>11.2</v>
      </c>
      <c r="H16">
        <v>21</v>
      </c>
      <c r="I16">
        <v>-6</v>
      </c>
      <c r="K16">
        <v>350</v>
      </c>
      <c r="L16" s="1">
        <v>1.9342497699835055E-2</v>
      </c>
      <c r="M16">
        <v>37</v>
      </c>
      <c r="N16" s="1">
        <v>0.17783159064496304</v>
      </c>
      <c r="O16">
        <v>76.900000000000006</v>
      </c>
      <c r="P16" s="1">
        <v>0.59217457307153254</v>
      </c>
      <c r="Q16">
        <v>11.2</v>
      </c>
      <c r="R16" s="1">
        <v>3.928562952709329E-3</v>
      </c>
      <c r="S16">
        <v>21</v>
      </c>
      <c r="T16" s="1"/>
      <c r="U16" s="1">
        <v>2.1150612009820224E-3</v>
      </c>
      <c r="V16">
        <v>-6</v>
      </c>
      <c r="W16" s="1">
        <v>0.12314713802987559</v>
      </c>
      <c r="X16" s="1">
        <f t="shared" si="0"/>
        <v>0.98065750230016491</v>
      </c>
      <c r="Y16" s="1">
        <f t="shared" si="1"/>
        <v>0.82216840935503699</v>
      </c>
      <c r="Z16" s="1">
        <f t="shared" si="2"/>
        <v>0.40782542692846746</v>
      </c>
      <c r="AA16" s="1">
        <f t="shared" si="3"/>
        <v>0.99607143704729062</v>
      </c>
      <c r="AB16" s="1">
        <f t="shared" si="4"/>
        <v>0.99788493879901796</v>
      </c>
      <c r="AC16" s="1">
        <f t="shared" si="5"/>
        <v>0.87685286197012435</v>
      </c>
    </row>
    <row r="17" spans="1:41">
      <c r="B17" t="s">
        <v>95</v>
      </c>
      <c r="C17" t="s">
        <v>96</v>
      </c>
      <c r="D17">
        <v>320</v>
      </c>
      <c r="E17">
        <v>15.3</v>
      </c>
      <c r="F17">
        <v>38</v>
      </c>
      <c r="G17">
        <v>23.1</v>
      </c>
      <c r="H17">
        <v>19</v>
      </c>
      <c r="I17">
        <v>-9</v>
      </c>
      <c r="K17">
        <v>320</v>
      </c>
      <c r="L17" s="1">
        <v>1.0827211963947477E-2</v>
      </c>
      <c r="M17">
        <v>15.3</v>
      </c>
      <c r="N17" s="1">
        <v>1.6514220781848499E-2</v>
      </c>
      <c r="O17">
        <v>38</v>
      </c>
      <c r="P17" s="1">
        <v>1.2644976044386462E-2</v>
      </c>
      <c r="Q17">
        <v>23.1</v>
      </c>
      <c r="R17" s="1">
        <v>0.11591839745337426</v>
      </c>
      <c r="S17">
        <v>19</v>
      </c>
      <c r="T17" s="1"/>
      <c r="U17" s="1">
        <v>6.1456317156798447E-3</v>
      </c>
      <c r="V17">
        <v>-9</v>
      </c>
      <c r="W17" s="1">
        <v>5.0000000000000017E-2</v>
      </c>
      <c r="X17" s="1">
        <f t="shared" si="0"/>
        <v>0.98917278803605257</v>
      </c>
      <c r="Y17" s="1">
        <f t="shared" si="1"/>
        <v>0.9834857792181515</v>
      </c>
      <c r="Z17" s="1">
        <f t="shared" si="2"/>
        <v>0.98735502395561359</v>
      </c>
      <c r="AA17" s="1">
        <f t="shared" si="3"/>
        <v>0.88408160254662571</v>
      </c>
      <c r="AB17" s="1">
        <f t="shared" si="4"/>
        <v>0.99385436828432017</v>
      </c>
      <c r="AC17" s="1">
        <f t="shared" si="5"/>
        <v>0.95</v>
      </c>
    </row>
    <row r="18" spans="1:41">
      <c r="B18" t="s">
        <v>97</v>
      </c>
      <c r="C18" t="s">
        <v>98</v>
      </c>
      <c r="D18">
        <v>331</v>
      </c>
      <c r="E18">
        <v>21.9</v>
      </c>
      <c r="F18">
        <v>61.8</v>
      </c>
      <c r="G18">
        <v>12.2</v>
      </c>
      <c r="H18">
        <v>7</v>
      </c>
      <c r="I18">
        <v>-4</v>
      </c>
      <c r="K18">
        <v>331</v>
      </c>
      <c r="L18" s="1">
        <v>1.3401706499242933E-2</v>
      </c>
      <c r="M18">
        <v>21.9</v>
      </c>
      <c r="N18" s="1">
        <v>3.5245037242771449E-2</v>
      </c>
      <c r="O18">
        <v>61.8</v>
      </c>
      <c r="P18" s="1">
        <v>0.17441369368761367</v>
      </c>
      <c r="Q18">
        <v>12.2</v>
      </c>
      <c r="R18" s="1">
        <v>5.2665391540200994E-3</v>
      </c>
      <c r="S18">
        <v>7</v>
      </c>
      <c r="T18" s="1"/>
      <c r="U18" s="1">
        <v>0.83696255484835158</v>
      </c>
      <c r="V18">
        <v>-4</v>
      </c>
      <c r="W18" s="1">
        <v>0.21271458630132001</v>
      </c>
      <c r="X18" s="1">
        <f t="shared" si="0"/>
        <v>0.98659829350075712</v>
      </c>
      <c r="Y18" s="1">
        <f t="shared" si="1"/>
        <v>0.9647549627572285</v>
      </c>
      <c r="Z18" s="1">
        <f t="shared" si="2"/>
        <v>0.82558630631238628</v>
      </c>
      <c r="AA18" s="1">
        <f t="shared" si="3"/>
        <v>0.99473346084597991</v>
      </c>
      <c r="AB18" s="1">
        <f t="shared" si="4"/>
        <v>0.16303744515164842</v>
      </c>
      <c r="AC18" s="1">
        <f t="shared" si="5"/>
        <v>0.78728541369867999</v>
      </c>
    </row>
    <row r="19" spans="1:41">
      <c r="B19" t="s">
        <v>99</v>
      </c>
      <c r="C19" t="s">
        <v>100</v>
      </c>
      <c r="D19">
        <v>367</v>
      </c>
      <c r="E19">
        <v>43</v>
      </c>
      <c r="F19">
        <v>55.6</v>
      </c>
      <c r="G19">
        <v>25.5</v>
      </c>
      <c r="H19">
        <v>12</v>
      </c>
      <c r="I19">
        <v>-8</v>
      </c>
      <c r="K19">
        <v>367</v>
      </c>
      <c r="L19" s="1">
        <v>2.6799274123128491E-2</v>
      </c>
      <c r="M19">
        <v>43</v>
      </c>
      <c r="N19" s="1">
        <v>0.30482136725650155</v>
      </c>
      <c r="O19">
        <v>55.6</v>
      </c>
      <c r="P19" s="1">
        <v>9.2382568733355805E-2</v>
      </c>
      <c r="Q19">
        <v>25.5</v>
      </c>
      <c r="R19" s="1">
        <v>0.20998803456657261</v>
      </c>
      <c r="S19">
        <v>12</v>
      </c>
      <c r="T19" s="1"/>
      <c r="U19" s="1">
        <v>0.20777637029862486</v>
      </c>
      <c r="V19">
        <v>-8</v>
      </c>
      <c r="W19" s="1">
        <v>6.8034612531657782E-2</v>
      </c>
      <c r="X19" s="1">
        <f t="shared" si="0"/>
        <v>0.97320072587687156</v>
      </c>
      <c r="Y19" s="1">
        <f t="shared" si="1"/>
        <v>0.69517863274349845</v>
      </c>
      <c r="Z19" s="1">
        <f t="shared" si="2"/>
        <v>0.90761743126664418</v>
      </c>
      <c r="AA19" s="1">
        <f t="shared" si="3"/>
        <v>0.79001196543342744</v>
      </c>
      <c r="AB19" s="1">
        <f t="shared" si="4"/>
        <v>0.79222362970137516</v>
      </c>
      <c r="AC19" s="1">
        <f t="shared" si="5"/>
        <v>0.93196538746834223</v>
      </c>
    </row>
    <row r="20" spans="1:41">
      <c r="B20" t="s">
        <v>101</v>
      </c>
      <c r="C20" t="s">
        <v>102</v>
      </c>
      <c r="D20">
        <v>897</v>
      </c>
      <c r="E20">
        <v>34</v>
      </c>
      <c r="F20">
        <v>99.9</v>
      </c>
      <c r="G20">
        <v>32.299999999999997</v>
      </c>
      <c r="H20">
        <v>6</v>
      </c>
      <c r="I20">
        <v>10</v>
      </c>
      <c r="K20">
        <v>897</v>
      </c>
      <c r="L20" s="1">
        <v>0.94878748639613142</v>
      </c>
      <c r="M20">
        <v>34</v>
      </c>
      <c r="N20" s="1">
        <v>0.13187960949253491</v>
      </c>
      <c r="O20">
        <v>99.9</v>
      </c>
      <c r="P20" s="1">
        <v>0.99251817594207581</v>
      </c>
      <c r="Q20">
        <v>32.299999999999997</v>
      </c>
      <c r="R20" s="1">
        <v>0.66311816366696186</v>
      </c>
      <c r="S20">
        <v>6</v>
      </c>
      <c r="T20" s="1"/>
      <c r="U20" s="1">
        <v>0.90805540315752964</v>
      </c>
      <c r="V20">
        <v>10</v>
      </c>
      <c r="W20" s="1">
        <v>0.95000000000000062</v>
      </c>
      <c r="X20" s="1">
        <f t="shared" si="0"/>
        <v>5.1212513603868581E-2</v>
      </c>
      <c r="Y20" s="1">
        <f t="shared" si="1"/>
        <v>0.86812039050746503</v>
      </c>
      <c r="Z20" s="1">
        <f t="shared" si="2"/>
        <v>7.4818240579241913E-3</v>
      </c>
      <c r="AA20" s="1">
        <f t="shared" si="3"/>
        <v>0.33688183633303814</v>
      </c>
      <c r="AB20" s="1">
        <f t="shared" si="4"/>
        <v>9.1944596842470361E-2</v>
      </c>
      <c r="AC20" s="1">
        <f t="shared" si="5"/>
        <v>4.9999999999999378E-2</v>
      </c>
    </row>
    <row r="21" spans="1:41">
      <c r="B21" t="s">
        <v>103</v>
      </c>
      <c r="C21" t="s">
        <v>151</v>
      </c>
      <c r="D21">
        <v>1034</v>
      </c>
      <c r="E21">
        <v>74</v>
      </c>
      <c r="F21">
        <v>99.9</v>
      </c>
      <c r="G21">
        <v>49.9</v>
      </c>
      <c r="H21">
        <v>4</v>
      </c>
      <c r="I21">
        <v>10</v>
      </c>
      <c r="K21">
        <v>1034</v>
      </c>
      <c r="L21" s="1">
        <v>0.98323802780201219</v>
      </c>
      <c r="M21">
        <v>74</v>
      </c>
      <c r="N21" s="1">
        <v>0.99108532969486685</v>
      </c>
      <c r="O21">
        <v>99.9</v>
      </c>
      <c r="P21" s="1">
        <v>0.99251817594207581</v>
      </c>
      <c r="Q21">
        <v>49.9</v>
      </c>
      <c r="R21" s="1">
        <v>0.99715525647836656</v>
      </c>
      <c r="S21">
        <v>4</v>
      </c>
      <c r="T21" s="1"/>
      <c r="U21" s="1">
        <v>0.97337085213504804</v>
      </c>
      <c r="V21">
        <v>10</v>
      </c>
      <c r="W21" s="1">
        <v>0.95000000000000062</v>
      </c>
      <c r="X21" s="1">
        <f t="shared" si="0"/>
        <v>1.6761972197987807E-2</v>
      </c>
      <c r="Y21" s="1">
        <f t="shared" si="1"/>
        <v>8.9146703051331544E-3</v>
      </c>
      <c r="Z21" s="1">
        <f t="shared" si="2"/>
        <v>7.4818240579241913E-3</v>
      </c>
      <c r="AA21" s="1">
        <f t="shared" si="3"/>
        <v>2.8447435216334416E-3</v>
      </c>
      <c r="AB21" s="1">
        <f t="shared" si="4"/>
        <v>2.6629147864951963E-2</v>
      </c>
      <c r="AC21" s="1">
        <f t="shared" si="5"/>
        <v>4.9999999999999378E-2</v>
      </c>
    </row>
    <row r="23" spans="1:41">
      <c r="A23" t="s">
        <v>114</v>
      </c>
      <c r="B23" t="s">
        <v>48</v>
      </c>
      <c r="C23" t="s">
        <v>51</v>
      </c>
      <c r="D23" t="s">
        <v>54</v>
      </c>
      <c r="E23" t="s">
        <v>67</v>
      </c>
      <c r="F23" t="s">
        <v>50</v>
      </c>
      <c r="G23" t="s">
        <v>113</v>
      </c>
      <c r="H23" t="s">
        <v>224</v>
      </c>
      <c r="I23" t="s">
        <v>53</v>
      </c>
      <c r="L23" s="1"/>
      <c r="O23" t="s">
        <v>193</v>
      </c>
      <c r="P23" t="s">
        <v>320</v>
      </c>
      <c r="Q23" t="s">
        <v>1</v>
      </c>
      <c r="W23" t="s">
        <v>114</v>
      </c>
      <c r="X23" t="s">
        <v>48</v>
      </c>
      <c r="Y23" t="s">
        <v>51</v>
      </c>
      <c r="Z23" t="s">
        <v>54</v>
      </c>
      <c r="AA23" t="s">
        <v>67</v>
      </c>
      <c r="AB23" t="s">
        <v>50</v>
      </c>
      <c r="AC23" t="s">
        <v>113</v>
      </c>
      <c r="AD23" t="s">
        <v>236</v>
      </c>
      <c r="AE23" t="s">
        <v>53</v>
      </c>
      <c r="AK23" t="s">
        <v>192</v>
      </c>
      <c r="AL23" t="s">
        <v>216</v>
      </c>
      <c r="AM23" t="s">
        <v>1</v>
      </c>
    </row>
    <row r="24" spans="1:41">
      <c r="A24" t="s">
        <v>80</v>
      </c>
      <c r="B24" s="1">
        <v>0.80692563298739306</v>
      </c>
      <c r="C24" s="1">
        <v>0.12399750635826204</v>
      </c>
      <c r="D24" s="1">
        <v>0.9891727880360528</v>
      </c>
      <c r="E24" s="1">
        <v>0.73127661508476538</v>
      </c>
      <c r="F24" s="1">
        <v>0.43347765585417825</v>
      </c>
      <c r="G24" s="1">
        <f>MIN(B24:F24)</f>
        <v>0.12399750635826204</v>
      </c>
      <c r="H24" s="1">
        <v>5.0000000000000017E-2</v>
      </c>
      <c r="I24" s="1">
        <f>MIN(G24:H24)</f>
        <v>5.0000000000000017E-2</v>
      </c>
      <c r="O24" t="s">
        <v>113</v>
      </c>
      <c r="P24" s="17">
        <v>0.90499684992992635</v>
      </c>
      <c r="Q24" s="17" t="s">
        <v>332</v>
      </c>
      <c r="R24" s="17"/>
      <c r="S24" s="17"/>
      <c r="T24" s="17"/>
      <c r="W24" t="s">
        <v>80</v>
      </c>
      <c r="X24" s="1">
        <v>0.80692563298739306</v>
      </c>
      <c r="Y24" s="1">
        <v>0.12399750635826204</v>
      </c>
      <c r="Z24" s="1">
        <v>0.9891727880360528</v>
      </c>
      <c r="AA24" s="1">
        <v>0.73127661508476538</v>
      </c>
      <c r="AB24" s="1">
        <v>0.43347765585417825</v>
      </c>
      <c r="AC24" s="1">
        <f>MIN(X24:AB24)</f>
        <v>0.12399750635826204</v>
      </c>
      <c r="AD24" s="1">
        <v>0.95</v>
      </c>
      <c r="AE24" s="1">
        <f>MIN(AC24:AD24)</f>
        <v>0.12399750635826204</v>
      </c>
      <c r="AK24" t="s">
        <v>113</v>
      </c>
      <c r="AL24" s="18">
        <v>0.25511968568035398</v>
      </c>
      <c r="AM24" s="18" t="s">
        <v>332</v>
      </c>
      <c r="AN24" s="17"/>
      <c r="AO24" s="17"/>
    </row>
    <row r="25" spans="1:41">
      <c r="A25" t="s">
        <v>82</v>
      </c>
      <c r="B25" s="1">
        <v>0.99014770955660791</v>
      </c>
      <c r="C25" s="1">
        <v>0.88706514596723429</v>
      </c>
      <c r="D25" s="1">
        <v>0.97829229183248267</v>
      </c>
      <c r="E25" s="1">
        <v>0.99618498993660631</v>
      </c>
      <c r="F25" s="1">
        <v>0.97337085213504804</v>
      </c>
      <c r="G25" s="37">
        <f t="shared" ref="G25:G41" si="6">MIN(B25:F25)</f>
        <v>0.88706514596723429</v>
      </c>
      <c r="H25" s="1">
        <v>0.95000000000000062</v>
      </c>
      <c r="I25" s="1">
        <f t="shared" ref="I25:I41" si="7">MIN(G25:H25)</f>
        <v>0.88706514596723429</v>
      </c>
      <c r="O25" t="s">
        <v>152</v>
      </c>
      <c r="P25" s="44">
        <v>0.45850579816037829</v>
      </c>
      <c r="Q25" s="44" t="s">
        <v>334</v>
      </c>
      <c r="W25" t="s">
        <v>82</v>
      </c>
      <c r="X25" s="1">
        <v>0.99014770955660791</v>
      </c>
      <c r="Y25" s="1">
        <v>0.88706514596723429</v>
      </c>
      <c r="Z25" s="1">
        <v>0.97829229183248267</v>
      </c>
      <c r="AA25" s="1">
        <v>0.99618498993660631</v>
      </c>
      <c r="AB25" s="1">
        <v>0.97337085213504804</v>
      </c>
      <c r="AC25" s="37">
        <f t="shared" ref="AC25:AC41" si="8">MIN(X25:AB25)</f>
        <v>0.88706514596723429</v>
      </c>
      <c r="AD25" s="1">
        <v>4.9999999999999378E-2</v>
      </c>
      <c r="AE25" s="1">
        <f t="shared" ref="AE25:AE41" si="9">MIN(AC25:AD25)</f>
        <v>4.9999999999999378E-2</v>
      </c>
      <c r="AK25" t="s">
        <v>152</v>
      </c>
      <c r="AL25" s="44">
        <v>0.97031833430519709</v>
      </c>
      <c r="AM25" s="44" t="s">
        <v>334</v>
      </c>
    </row>
    <row r="26" spans="1:41">
      <c r="A26" t="s">
        <v>57</v>
      </c>
      <c r="B26" s="1">
        <v>0.5751406827697908</v>
      </c>
      <c r="C26" s="1">
        <v>0.9765606976781106</v>
      </c>
      <c r="D26" s="1">
        <v>0.98373890342061887</v>
      </c>
      <c r="E26" s="1">
        <v>0.89833727306921107</v>
      </c>
      <c r="F26" s="1">
        <v>0.90805540315752964</v>
      </c>
      <c r="G26" s="37">
        <f t="shared" si="6"/>
        <v>0.5751406827697908</v>
      </c>
      <c r="H26" s="1">
        <v>0.88706514596723429</v>
      </c>
      <c r="I26" s="1">
        <f t="shared" si="7"/>
        <v>0.5751406827697908</v>
      </c>
      <c r="O26" t="s">
        <v>154</v>
      </c>
      <c r="P26" s="38">
        <v>0.86599335405735911</v>
      </c>
      <c r="Q26" s="44"/>
      <c r="W26" t="s">
        <v>57</v>
      </c>
      <c r="X26" s="1">
        <v>0.5751406827697908</v>
      </c>
      <c r="Y26" s="1">
        <v>0.9765606976781106</v>
      </c>
      <c r="Z26" s="1">
        <v>0.98373890342061887</v>
      </c>
      <c r="AA26" s="1">
        <v>0.89833727306921107</v>
      </c>
      <c r="AB26" s="1">
        <v>0.90805540315752964</v>
      </c>
      <c r="AC26" s="37">
        <f t="shared" si="8"/>
        <v>0.5751406827697908</v>
      </c>
      <c r="AD26" s="1">
        <v>0.11293485403276571</v>
      </c>
      <c r="AE26" s="1">
        <f t="shared" si="9"/>
        <v>0.11293485403276571</v>
      </c>
      <c r="AK26" t="s">
        <v>154</v>
      </c>
      <c r="AL26">
        <v>0.9003698920275901</v>
      </c>
    </row>
    <row r="27" spans="1:41">
      <c r="A27" t="s">
        <v>58</v>
      </c>
      <c r="B27" s="1">
        <v>0.16664045588368551</v>
      </c>
      <c r="C27" s="1">
        <v>7.3630248921681532E-2</v>
      </c>
      <c r="D27" s="1">
        <v>0.98065750230016524</v>
      </c>
      <c r="E27" s="1">
        <v>8.91467030513334E-3</v>
      </c>
      <c r="F27" s="1">
        <v>0.90805540315752964</v>
      </c>
      <c r="G27" s="1">
        <f t="shared" si="6"/>
        <v>8.91467030513334E-3</v>
      </c>
      <c r="H27" s="1">
        <v>0.12314713802987559</v>
      </c>
      <c r="I27" s="1">
        <f t="shared" si="7"/>
        <v>8.91467030513334E-3</v>
      </c>
      <c r="O27" t="s">
        <v>155</v>
      </c>
      <c r="P27">
        <v>0.85317719216830334</v>
      </c>
      <c r="R27" s="46"/>
      <c r="W27" t="s">
        <v>58</v>
      </c>
      <c r="X27" s="1">
        <v>0.16664045588368551</v>
      </c>
      <c r="Y27" s="1">
        <v>7.3630248921681532E-2</v>
      </c>
      <c r="Z27" s="1">
        <v>0.98065750230016524</v>
      </c>
      <c r="AA27" s="1">
        <v>8.91467030513334E-3</v>
      </c>
      <c r="AB27" s="1">
        <v>0.90805540315752964</v>
      </c>
      <c r="AC27" s="1">
        <f t="shared" si="8"/>
        <v>8.91467030513334E-3</v>
      </c>
      <c r="AD27" s="1">
        <v>0.87685286197012435</v>
      </c>
      <c r="AE27" s="1">
        <f t="shared" si="9"/>
        <v>8.91467030513334E-3</v>
      </c>
      <c r="AK27" t="s">
        <v>155</v>
      </c>
      <c r="AL27" s="17">
        <v>0.95057033906350796</v>
      </c>
      <c r="AM27" s="17"/>
    </row>
    <row r="28" spans="1:41">
      <c r="A28" t="s">
        <v>59</v>
      </c>
      <c r="B28" s="1">
        <v>0.58334185855093712</v>
      </c>
      <c r="C28" s="1">
        <v>3.5647713715120419E-2</v>
      </c>
      <c r="D28" s="1">
        <v>0.99125709971119624</v>
      </c>
      <c r="E28" s="1">
        <v>8.6625545088092101E-2</v>
      </c>
      <c r="F28" s="1">
        <v>0.5810681734584594</v>
      </c>
      <c r="G28" s="1">
        <f t="shared" si="6"/>
        <v>3.5647713715120419E-2</v>
      </c>
      <c r="H28" s="1">
        <v>0.76454761353770129</v>
      </c>
      <c r="I28" s="1">
        <f t="shared" si="7"/>
        <v>3.5647713715120419E-2</v>
      </c>
      <c r="O28" t="s">
        <v>156</v>
      </c>
      <c r="P28">
        <v>0.86876622358821354</v>
      </c>
      <c r="Q28" t="s">
        <v>263</v>
      </c>
      <c r="W28" t="s">
        <v>59</v>
      </c>
      <c r="X28" s="1">
        <v>0.58334185855093712</v>
      </c>
      <c r="Y28" s="1">
        <v>3.5647713715120419E-2</v>
      </c>
      <c r="Z28" s="1">
        <v>0.99125709971119624</v>
      </c>
      <c r="AA28" s="1">
        <v>8.6625545088092101E-2</v>
      </c>
      <c r="AB28" s="1">
        <v>0.5810681734584594</v>
      </c>
      <c r="AC28" s="1">
        <f t="shared" si="8"/>
        <v>3.5647713715120419E-2</v>
      </c>
      <c r="AD28" s="1">
        <v>0.23545238646229871</v>
      </c>
      <c r="AE28" s="1">
        <f t="shared" si="9"/>
        <v>3.5647713715120419E-2</v>
      </c>
      <c r="AK28" t="s">
        <v>156</v>
      </c>
      <c r="AL28">
        <v>1</v>
      </c>
      <c r="AM28" t="s">
        <v>263</v>
      </c>
    </row>
    <row r="29" spans="1:41">
      <c r="A29" t="s">
        <v>60</v>
      </c>
      <c r="B29" s="1">
        <v>0.97448621929061496</v>
      </c>
      <c r="C29" s="1">
        <v>3.2546620336274389E-2</v>
      </c>
      <c r="D29" s="1">
        <v>0.98465457872973283</v>
      </c>
      <c r="E29" s="1">
        <v>0.804290752573395</v>
      </c>
      <c r="F29" s="1">
        <v>0.95000000000000062</v>
      </c>
      <c r="G29" s="1">
        <f t="shared" si="6"/>
        <v>3.2546620336274389E-2</v>
      </c>
      <c r="H29" s="1">
        <v>0.95000000000000062</v>
      </c>
      <c r="I29" s="1">
        <f t="shared" si="7"/>
        <v>3.2546620336274389E-2</v>
      </c>
      <c r="O29" t="s">
        <v>157</v>
      </c>
      <c r="P29">
        <v>0.8708930641229905</v>
      </c>
      <c r="W29" t="s">
        <v>60</v>
      </c>
      <c r="X29" s="1">
        <v>0.97448621929061496</v>
      </c>
      <c r="Y29" s="1">
        <v>3.2546620336274389E-2</v>
      </c>
      <c r="Z29" s="1">
        <v>0.98465457872973283</v>
      </c>
      <c r="AA29" s="1">
        <v>0.804290752573395</v>
      </c>
      <c r="AB29" s="1">
        <v>0.95000000000000062</v>
      </c>
      <c r="AC29" s="1">
        <f t="shared" si="8"/>
        <v>3.2546620336274389E-2</v>
      </c>
      <c r="AD29" s="1">
        <v>4.9999999999999378E-2</v>
      </c>
      <c r="AE29" s="1">
        <f t="shared" si="9"/>
        <v>3.2546620336274389E-2</v>
      </c>
      <c r="AK29" t="s">
        <v>157</v>
      </c>
      <c r="AL29">
        <v>1</v>
      </c>
    </row>
    <row r="30" spans="1:41">
      <c r="A30" t="s">
        <v>153</v>
      </c>
      <c r="B30" s="1">
        <v>0.88706514596723429</v>
      </c>
      <c r="C30" s="1">
        <v>0.7817550768385364</v>
      </c>
      <c r="D30" s="1">
        <v>0.9891727880360528</v>
      </c>
      <c r="E30" s="1">
        <v>0.95530702874889595</v>
      </c>
      <c r="F30" s="1">
        <v>0.30937799958543033</v>
      </c>
      <c r="G30" s="1">
        <f t="shared" si="6"/>
        <v>0.30937799958543033</v>
      </c>
      <c r="H30" s="1">
        <v>5.0000000000000017E-2</v>
      </c>
      <c r="I30" s="1">
        <f t="shared" si="7"/>
        <v>5.0000000000000017E-2</v>
      </c>
      <c r="O30" t="s">
        <v>158</v>
      </c>
      <c r="P30">
        <v>0.87046695738085944</v>
      </c>
      <c r="W30" t="s">
        <v>153</v>
      </c>
      <c r="X30" s="1">
        <v>0.88706514596723429</v>
      </c>
      <c r="Y30" s="1">
        <v>0.7817550768385364</v>
      </c>
      <c r="Z30" s="1">
        <v>0.9891727880360528</v>
      </c>
      <c r="AA30" s="1">
        <v>0.95530702874889595</v>
      </c>
      <c r="AB30" s="1">
        <v>0.30937799958543033</v>
      </c>
      <c r="AC30" s="1">
        <f t="shared" si="8"/>
        <v>0.30937799958543033</v>
      </c>
      <c r="AD30" s="1">
        <v>0.95</v>
      </c>
      <c r="AE30" s="1">
        <f t="shared" si="9"/>
        <v>0.30937799958543033</v>
      </c>
      <c r="AK30" t="s">
        <v>158</v>
      </c>
      <c r="AL30">
        <v>1</v>
      </c>
    </row>
    <row r="31" spans="1:41">
      <c r="A31" t="s">
        <v>62</v>
      </c>
      <c r="B31" s="1">
        <v>4.1457904717496337E-2</v>
      </c>
      <c r="C31" s="1">
        <v>9.7440219668620015E-2</v>
      </c>
      <c r="D31" s="1">
        <v>0.13459988069214252</v>
      </c>
      <c r="E31" s="1">
        <v>0.36367625459897801</v>
      </c>
      <c r="F31" s="1">
        <v>0.43347765585417825</v>
      </c>
      <c r="G31" s="1">
        <f t="shared" si="6"/>
        <v>4.1457904717496337E-2</v>
      </c>
      <c r="H31" s="1">
        <v>6.8034612531657782E-2</v>
      </c>
      <c r="I31" s="1">
        <f t="shared" si="7"/>
        <v>4.1457904717496337E-2</v>
      </c>
      <c r="O31" t="s">
        <v>159</v>
      </c>
      <c r="P31">
        <v>0.87730417033800223</v>
      </c>
      <c r="W31" t="s">
        <v>62</v>
      </c>
      <c r="X31" s="1">
        <v>4.1457904717496337E-2</v>
      </c>
      <c r="Y31" s="1">
        <v>9.7440219668620015E-2</v>
      </c>
      <c r="Z31" s="1">
        <v>0.13459988069214252</v>
      </c>
      <c r="AA31" s="1">
        <v>0.36367625459897801</v>
      </c>
      <c r="AB31" s="1">
        <v>0.43347765585417825</v>
      </c>
      <c r="AC31" s="1">
        <f t="shared" si="8"/>
        <v>4.1457904717496337E-2</v>
      </c>
      <c r="AD31" s="1">
        <v>0.93196538746834223</v>
      </c>
      <c r="AE31" s="1">
        <f t="shared" si="9"/>
        <v>4.1457904717496337E-2</v>
      </c>
      <c r="AK31" t="s">
        <v>159</v>
      </c>
      <c r="AL31">
        <v>1</v>
      </c>
    </row>
    <row r="32" spans="1:41">
      <c r="A32" t="s">
        <v>63</v>
      </c>
      <c r="B32" s="1">
        <v>7.7749214326728627E-2</v>
      </c>
      <c r="C32" s="1">
        <v>0.16609597129911893</v>
      </c>
      <c r="D32" s="1">
        <v>0.87685286197012535</v>
      </c>
      <c r="E32" s="1">
        <v>7.7749214326728627E-2</v>
      </c>
      <c r="F32" s="1">
        <v>0.13311027054307142</v>
      </c>
      <c r="G32" s="1">
        <f t="shared" si="6"/>
        <v>7.7749214326728627E-2</v>
      </c>
      <c r="H32" s="1">
        <v>0.41893182654154093</v>
      </c>
      <c r="I32" s="1">
        <f t="shared" si="7"/>
        <v>7.7749214326728627E-2</v>
      </c>
      <c r="O32" t="s">
        <v>122</v>
      </c>
      <c r="P32" s="18">
        <v>0.70619594076787207</v>
      </c>
      <c r="Q32" s="18" t="s">
        <v>336</v>
      </c>
      <c r="R32" s="17"/>
      <c r="W32" t="s">
        <v>63</v>
      </c>
      <c r="X32" s="1">
        <v>7.7749214326728627E-2</v>
      </c>
      <c r="Y32" s="1">
        <v>0.16609597129911893</v>
      </c>
      <c r="Z32" s="1">
        <v>0.87685286197012535</v>
      </c>
      <c r="AA32" s="1">
        <v>7.7749214326728627E-2</v>
      </c>
      <c r="AB32" s="1">
        <v>0.13311027054307142</v>
      </c>
      <c r="AC32" s="1">
        <f t="shared" si="8"/>
        <v>7.7749214326728627E-2</v>
      </c>
      <c r="AD32" s="1">
        <v>0.58106817345845907</v>
      </c>
      <c r="AE32" s="1">
        <f t="shared" si="9"/>
        <v>7.7749214326728627E-2</v>
      </c>
      <c r="AK32" t="s">
        <v>122</v>
      </c>
      <c r="AL32" s="18">
        <v>0.50279912949671357</v>
      </c>
      <c r="AM32" s="18" t="s">
        <v>336</v>
      </c>
      <c r="AN32" s="17"/>
    </row>
    <row r="33" spans="1:40">
      <c r="A33" t="s">
        <v>64</v>
      </c>
      <c r="B33" s="1">
        <v>0.7195479643948034</v>
      </c>
      <c r="C33" s="1">
        <v>5.0000000000000017E-2</v>
      </c>
      <c r="D33" s="1">
        <v>0.98065750230016524</v>
      </c>
      <c r="E33" s="1">
        <v>1.0314052138263039E-2</v>
      </c>
      <c r="F33" s="1">
        <v>0.95000000000000062</v>
      </c>
      <c r="G33" s="1">
        <f t="shared" si="6"/>
        <v>1.0314052138263039E-2</v>
      </c>
      <c r="H33" s="1">
        <v>0.91337445491190872</v>
      </c>
      <c r="I33" s="1">
        <f t="shared" si="7"/>
        <v>1.0314052138263039E-2</v>
      </c>
      <c r="O33" t="s">
        <v>160</v>
      </c>
      <c r="P33" s="44">
        <v>0.39032718529286875</v>
      </c>
      <c r="Q33" s="44" t="s">
        <v>338</v>
      </c>
      <c r="W33" t="s">
        <v>64</v>
      </c>
      <c r="X33" s="1">
        <v>0.7195479643948034</v>
      </c>
      <c r="Y33" s="1">
        <v>5.0000000000000017E-2</v>
      </c>
      <c r="Z33" s="1">
        <v>0.98065750230016524</v>
      </c>
      <c r="AA33" s="1">
        <v>1.0314052138263039E-2</v>
      </c>
      <c r="AB33" s="1">
        <v>0.95000000000000062</v>
      </c>
      <c r="AC33" s="1">
        <f t="shared" si="8"/>
        <v>1.0314052138263039E-2</v>
      </c>
      <c r="AD33" s="1">
        <v>8.6625545088091283E-2</v>
      </c>
      <c r="AE33" s="1">
        <f t="shared" si="9"/>
        <v>1.0314052138263039E-2</v>
      </c>
      <c r="AK33" t="s">
        <v>160</v>
      </c>
      <c r="AL33" s="47">
        <v>0.97385916617485635</v>
      </c>
      <c r="AM33" s="47" t="s">
        <v>338</v>
      </c>
    </row>
    <row r="34" spans="1:40">
      <c r="A34" t="s">
        <v>65</v>
      </c>
      <c r="B34" s="1">
        <v>0.34349075574430277</v>
      </c>
      <c r="C34" s="1">
        <v>0.10059213000789764</v>
      </c>
      <c r="D34" s="1">
        <v>0.41543181753697367</v>
      </c>
      <c r="E34" s="1">
        <v>0.47058959967932112</v>
      </c>
      <c r="F34" s="1">
        <v>0.5810681734584594</v>
      </c>
      <c r="G34" s="1">
        <f t="shared" si="6"/>
        <v>0.10059213000789764</v>
      </c>
      <c r="H34" s="1">
        <v>5.0000000000000017E-2</v>
      </c>
      <c r="I34" s="1">
        <f t="shared" si="7"/>
        <v>5.0000000000000017E-2</v>
      </c>
      <c r="O34" t="s">
        <v>125</v>
      </c>
      <c r="P34" s="18">
        <v>0.80556182601576054</v>
      </c>
      <c r="Q34" s="18" t="s">
        <v>340</v>
      </c>
      <c r="R34" s="17"/>
      <c r="W34" t="s">
        <v>65</v>
      </c>
      <c r="X34" s="1">
        <v>0.34349075574430277</v>
      </c>
      <c r="Y34" s="1">
        <v>0.10059213000789764</v>
      </c>
      <c r="Z34" s="1">
        <v>0.41543181753697367</v>
      </c>
      <c r="AA34" s="1">
        <v>0.47058959967932112</v>
      </c>
      <c r="AB34" s="1">
        <v>0.5810681734584594</v>
      </c>
      <c r="AC34" s="1">
        <f t="shared" si="8"/>
        <v>0.10059213000789764</v>
      </c>
      <c r="AD34" s="1">
        <v>0.95</v>
      </c>
      <c r="AE34" s="1">
        <f t="shared" si="9"/>
        <v>0.10059213000789764</v>
      </c>
      <c r="AK34" t="s">
        <v>125</v>
      </c>
      <c r="AL34" s="18">
        <v>0.50625567785349146</v>
      </c>
      <c r="AM34" s="18" t="s">
        <v>340</v>
      </c>
      <c r="AN34" s="17"/>
    </row>
    <row r="35" spans="1:40">
      <c r="A35" t="s">
        <v>66</v>
      </c>
      <c r="B35" s="1">
        <v>0.97922495157396472</v>
      </c>
      <c r="C35" s="1">
        <v>0.99650640000375257</v>
      </c>
      <c r="D35" s="1">
        <v>0.99251817594207581</v>
      </c>
      <c r="E35" s="1">
        <v>0.93925077876486562</v>
      </c>
      <c r="F35" s="1">
        <v>0.99266254192933878</v>
      </c>
      <c r="G35" s="37">
        <f t="shared" si="6"/>
        <v>0.93925077876486562</v>
      </c>
      <c r="H35" s="1">
        <v>0.95000000000000062</v>
      </c>
      <c r="I35" s="1">
        <f t="shared" si="7"/>
        <v>0.93925077876486562</v>
      </c>
      <c r="O35" t="s">
        <v>161</v>
      </c>
      <c r="P35">
        <v>0.67640748339131107</v>
      </c>
      <c r="W35" t="s">
        <v>66</v>
      </c>
      <c r="X35" s="1">
        <v>0.97922495157396472</v>
      </c>
      <c r="Y35" s="1">
        <v>0.99650640000375257</v>
      </c>
      <c r="Z35" s="1">
        <v>0.99251817594207581</v>
      </c>
      <c r="AA35" s="1">
        <v>0.93925077876486562</v>
      </c>
      <c r="AB35" s="1">
        <v>0.99266254192933878</v>
      </c>
      <c r="AC35" s="37">
        <f t="shared" si="8"/>
        <v>0.93925077876486562</v>
      </c>
      <c r="AD35" s="1">
        <v>4.9999999999999378E-2</v>
      </c>
      <c r="AE35" s="1">
        <f t="shared" si="9"/>
        <v>4.9999999999999378E-2</v>
      </c>
      <c r="AK35" t="s">
        <v>161</v>
      </c>
      <c r="AL35">
        <v>0.85758782192607785</v>
      </c>
    </row>
    <row r="36" spans="1:40">
      <c r="A36" t="s">
        <v>94</v>
      </c>
      <c r="B36" s="1">
        <v>1.9342497699835055E-2</v>
      </c>
      <c r="C36" s="1">
        <v>0.17783159064496304</v>
      </c>
      <c r="D36" s="1">
        <v>0.59217457307153254</v>
      </c>
      <c r="E36" s="1">
        <v>3.928562952709329E-3</v>
      </c>
      <c r="F36" s="1">
        <v>2.1150612009820224E-3</v>
      </c>
      <c r="G36" s="1">
        <f t="shared" si="6"/>
        <v>2.1150612009820224E-3</v>
      </c>
      <c r="H36" s="1">
        <v>0.12314713802987559</v>
      </c>
      <c r="I36" s="1">
        <f t="shared" si="7"/>
        <v>2.1150612009820224E-3</v>
      </c>
      <c r="O36" t="s">
        <v>162</v>
      </c>
      <c r="P36">
        <v>0.52998004248158004</v>
      </c>
      <c r="W36" t="s">
        <v>94</v>
      </c>
      <c r="X36" s="1">
        <v>1.9342497699835055E-2</v>
      </c>
      <c r="Y36" s="1">
        <v>0.17783159064496304</v>
      </c>
      <c r="Z36" s="1">
        <v>0.59217457307153254</v>
      </c>
      <c r="AA36" s="1">
        <v>3.928562952709329E-3</v>
      </c>
      <c r="AB36" s="1">
        <v>2.1150612009820224E-3</v>
      </c>
      <c r="AC36" s="1">
        <f t="shared" si="8"/>
        <v>2.1150612009820224E-3</v>
      </c>
      <c r="AD36" s="1">
        <v>0.87685286197012435</v>
      </c>
      <c r="AE36" s="1">
        <f t="shared" si="9"/>
        <v>2.1150612009820224E-3</v>
      </c>
      <c r="AK36" t="s">
        <v>162</v>
      </c>
      <c r="AL36">
        <v>1</v>
      </c>
    </row>
    <row r="37" spans="1:40">
      <c r="A37" t="s">
        <v>96</v>
      </c>
      <c r="B37" s="1">
        <v>1.0827211963947477E-2</v>
      </c>
      <c r="C37" s="1">
        <v>1.6514220781848499E-2</v>
      </c>
      <c r="D37" s="1">
        <v>1.2644976044386462E-2</v>
      </c>
      <c r="E37" s="1">
        <v>0.11591839745337426</v>
      </c>
      <c r="F37" s="1">
        <v>6.1456317156798447E-3</v>
      </c>
      <c r="G37" s="1">
        <f t="shared" si="6"/>
        <v>6.1456317156798447E-3</v>
      </c>
      <c r="H37" s="1">
        <v>5.0000000000000017E-2</v>
      </c>
      <c r="I37" s="1">
        <f t="shared" si="7"/>
        <v>6.1456317156798447E-3</v>
      </c>
      <c r="O37" t="s">
        <v>163</v>
      </c>
      <c r="P37">
        <v>0.53481874272937835</v>
      </c>
      <c r="W37" t="s">
        <v>96</v>
      </c>
      <c r="X37" s="1">
        <v>1.0827211963947477E-2</v>
      </c>
      <c r="Y37" s="1">
        <v>1.6514220781848499E-2</v>
      </c>
      <c r="Z37" s="1">
        <v>1.2644976044386462E-2</v>
      </c>
      <c r="AA37" s="1">
        <v>0.11591839745337426</v>
      </c>
      <c r="AB37" s="1">
        <v>6.1456317156798447E-3</v>
      </c>
      <c r="AC37" s="1">
        <f t="shared" si="8"/>
        <v>6.1456317156798447E-3</v>
      </c>
      <c r="AD37" s="1">
        <v>0.95</v>
      </c>
      <c r="AE37" s="1">
        <f t="shared" si="9"/>
        <v>6.1456317156798447E-3</v>
      </c>
      <c r="AK37" t="s">
        <v>163</v>
      </c>
      <c r="AL37">
        <v>1</v>
      </c>
    </row>
    <row r="38" spans="1:40">
      <c r="A38" t="s">
        <v>98</v>
      </c>
      <c r="B38" s="1">
        <v>1.3401706499242933E-2</v>
      </c>
      <c r="C38" s="1">
        <v>3.5245037242771449E-2</v>
      </c>
      <c r="D38" s="1">
        <v>0.17441369368761367</v>
      </c>
      <c r="E38" s="1">
        <v>5.2665391540200994E-3</v>
      </c>
      <c r="F38" s="1">
        <v>0.83696255484835158</v>
      </c>
      <c r="G38" s="1">
        <f t="shared" si="6"/>
        <v>5.2665391540200994E-3</v>
      </c>
      <c r="H38" s="1">
        <v>0.21271458630132001</v>
      </c>
      <c r="I38" s="1">
        <f t="shared" si="7"/>
        <v>5.2665391540200994E-3</v>
      </c>
      <c r="O38" t="s">
        <v>164</v>
      </c>
      <c r="P38">
        <v>0.53375946125772766</v>
      </c>
      <c r="Q38" t="s">
        <v>263</v>
      </c>
      <c r="W38" t="s">
        <v>98</v>
      </c>
      <c r="X38" s="1">
        <v>1.3401706499242933E-2</v>
      </c>
      <c r="Y38" s="1">
        <v>3.5245037242771449E-2</v>
      </c>
      <c r="Z38" s="1">
        <v>0.17441369368761367</v>
      </c>
      <c r="AA38" s="1">
        <v>5.2665391540200994E-3</v>
      </c>
      <c r="AB38" s="1">
        <v>0.83696255484835158</v>
      </c>
      <c r="AC38" s="1">
        <f t="shared" si="8"/>
        <v>5.2665391540200994E-3</v>
      </c>
      <c r="AD38" s="1">
        <v>0.78728541369867999</v>
      </c>
      <c r="AE38" s="1">
        <f t="shared" si="9"/>
        <v>5.2665391540200994E-3</v>
      </c>
      <c r="AK38" t="s">
        <v>164</v>
      </c>
      <c r="AL38">
        <v>1</v>
      </c>
      <c r="AM38" t="s">
        <v>263</v>
      </c>
    </row>
    <row r="39" spans="1:40">
      <c r="A39" t="s">
        <v>100</v>
      </c>
      <c r="B39" s="1">
        <v>2.6799274123128491E-2</v>
      </c>
      <c r="C39" s="1">
        <v>0.30482136725650155</v>
      </c>
      <c r="D39" s="1">
        <v>9.2382568733355805E-2</v>
      </c>
      <c r="E39" s="1">
        <v>0.20998803456657261</v>
      </c>
      <c r="F39" s="1">
        <v>0.20777637029862486</v>
      </c>
      <c r="G39" s="1">
        <f t="shared" si="6"/>
        <v>2.6799274123128491E-2</v>
      </c>
      <c r="H39" s="1">
        <v>6.8034612531657782E-2</v>
      </c>
      <c r="I39" s="1">
        <f t="shared" si="7"/>
        <v>2.6799274123128491E-2</v>
      </c>
      <c r="O39" t="s">
        <v>165</v>
      </c>
      <c r="P39">
        <v>0.54944105187190073</v>
      </c>
      <c r="W39" t="s">
        <v>100</v>
      </c>
      <c r="X39" s="1">
        <v>2.6799274123128491E-2</v>
      </c>
      <c r="Y39" s="1">
        <v>0.30482136725650155</v>
      </c>
      <c r="Z39" s="1">
        <v>9.2382568733355805E-2</v>
      </c>
      <c r="AA39" s="1">
        <v>0.20998803456657261</v>
      </c>
      <c r="AB39" s="1">
        <v>0.20777637029862486</v>
      </c>
      <c r="AC39" s="1">
        <f t="shared" si="8"/>
        <v>2.6799274123128491E-2</v>
      </c>
      <c r="AD39" s="1">
        <v>0.93196538746834223</v>
      </c>
      <c r="AE39" s="1">
        <f t="shared" si="9"/>
        <v>2.6799274123128491E-2</v>
      </c>
      <c r="AK39" t="s">
        <v>165</v>
      </c>
      <c r="AL39">
        <v>1</v>
      </c>
    </row>
    <row r="40" spans="1:40">
      <c r="A40" t="s">
        <v>102</v>
      </c>
      <c r="B40" s="1">
        <v>0.94878748639613142</v>
      </c>
      <c r="C40" s="1">
        <v>0.13187960949253491</v>
      </c>
      <c r="D40" s="1">
        <v>0.99251817594207581</v>
      </c>
      <c r="E40" s="1">
        <v>0.66311816366696186</v>
      </c>
      <c r="F40" s="1">
        <v>0.90805540315752964</v>
      </c>
      <c r="G40" s="1">
        <f t="shared" si="6"/>
        <v>0.13187960949253491</v>
      </c>
      <c r="H40" s="1">
        <v>0.95000000000000062</v>
      </c>
      <c r="I40" s="1">
        <f t="shared" si="7"/>
        <v>0.13187960949253491</v>
      </c>
      <c r="O40" t="s">
        <v>166</v>
      </c>
      <c r="P40">
        <v>0.80263151625595097</v>
      </c>
      <c r="Q40" t="s">
        <v>263</v>
      </c>
      <c r="S40" s="17"/>
      <c r="W40" t="s">
        <v>102</v>
      </c>
      <c r="X40" s="1">
        <v>0.94878748639613142</v>
      </c>
      <c r="Y40" s="1">
        <v>0.13187960949253491</v>
      </c>
      <c r="Z40" s="1">
        <v>0.99251817594207581</v>
      </c>
      <c r="AA40" s="1">
        <v>0.66311816366696186</v>
      </c>
      <c r="AB40" s="1">
        <v>0.90805540315752964</v>
      </c>
      <c r="AC40" s="1">
        <f t="shared" si="8"/>
        <v>0.13187960949253491</v>
      </c>
      <c r="AD40" s="1">
        <v>4.9999999999999378E-2</v>
      </c>
      <c r="AE40" s="1">
        <f t="shared" si="9"/>
        <v>4.9999999999999378E-2</v>
      </c>
      <c r="AK40" t="s">
        <v>166</v>
      </c>
      <c r="AL40">
        <v>0.74385001305303966</v>
      </c>
      <c r="AM40" t="s">
        <v>263</v>
      </c>
    </row>
    <row r="41" spans="1:40">
      <c r="A41" t="s">
        <v>151</v>
      </c>
      <c r="B41" s="1">
        <v>0.98323802780201219</v>
      </c>
      <c r="C41" s="1">
        <v>0.99108532969486685</v>
      </c>
      <c r="D41" s="1">
        <v>0.99251817594207581</v>
      </c>
      <c r="E41" s="1">
        <v>0.99715525647836656</v>
      </c>
      <c r="F41" s="1">
        <v>0.97337085213504804</v>
      </c>
      <c r="G41" s="37">
        <f t="shared" si="6"/>
        <v>0.97337085213504804</v>
      </c>
      <c r="H41" s="1">
        <v>0.95000000000000062</v>
      </c>
      <c r="I41" s="1">
        <f t="shared" si="7"/>
        <v>0.95000000000000062</v>
      </c>
      <c r="O41" t="s">
        <v>167</v>
      </c>
      <c r="P41">
        <v>0.72719545835662136</v>
      </c>
      <c r="W41" t="s">
        <v>151</v>
      </c>
      <c r="X41" s="1">
        <v>0.98323802780201219</v>
      </c>
      <c r="Y41" s="1">
        <v>0.99108532969486685</v>
      </c>
      <c r="Z41" s="1">
        <v>0.99251817594207581</v>
      </c>
      <c r="AA41" s="1">
        <v>0.99715525647836656</v>
      </c>
      <c r="AB41" s="1">
        <v>0.97337085213504804</v>
      </c>
      <c r="AC41" s="37">
        <f t="shared" si="8"/>
        <v>0.97337085213504804</v>
      </c>
      <c r="AD41" s="1">
        <v>4.9999999999999378E-2</v>
      </c>
      <c r="AE41" s="1">
        <f t="shared" si="9"/>
        <v>4.9999999999999378E-2</v>
      </c>
      <c r="AK41" t="s">
        <v>167</v>
      </c>
      <c r="AL41">
        <v>0.99862905385377632</v>
      </c>
    </row>
    <row r="42" spans="1:40">
      <c r="B42" s="1"/>
      <c r="C42" s="1"/>
      <c r="D42" s="1"/>
      <c r="E42" s="1"/>
      <c r="F42" s="1"/>
      <c r="G42" s="1">
        <f>SUM(G24:G41)</f>
        <v>4.2876313868138904</v>
      </c>
      <c r="H42" s="1"/>
      <c r="I42" s="1">
        <f>SUM(I24:I41)</f>
        <v>3.8802928987272525</v>
      </c>
      <c r="J42" s="18">
        <f>+I42/G42</f>
        <v>0.90499684992992635</v>
      </c>
      <c r="K42" s="18" t="s">
        <v>333</v>
      </c>
      <c r="L42" s="17"/>
      <c r="M42" s="17"/>
      <c r="N42" s="17"/>
      <c r="O42" t="s">
        <v>168</v>
      </c>
      <c r="P42">
        <v>0.82180348856520646</v>
      </c>
      <c r="X42" s="1"/>
      <c r="Y42" s="1"/>
      <c r="Z42" s="1"/>
      <c r="AA42" s="1"/>
      <c r="AB42" s="1"/>
      <c r="AC42" s="1">
        <f>SUM(AC24:AC41)</f>
        <v>4.2876313868138904</v>
      </c>
      <c r="AD42" s="1"/>
      <c r="AE42" s="1">
        <f>SUM(AE24:AE41)</f>
        <v>1.0938591717171799</v>
      </c>
      <c r="AF42" s="18">
        <f>+AE42/AC42</f>
        <v>0.25511968568035398</v>
      </c>
      <c r="AG42" s="18" t="s">
        <v>333</v>
      </c>
      <c r="AH42" s="17"/>
      <c r="AK42" t="s">
        <v>168</v>
      </c>
      <c r="AL42">
        <v>0.99878848369528905</v>
      </c>
    </row>
    <row r="43" spans="1:40">
      <c r="O43" t="s">
        <v>169</v>
      </c>
      <c r="P43">
        <v>0.80464942491522817</v>
      </c>
      <c r="AK43" t="s">
        <v>169</v>
      </c>
      <c r="AL43">
        <v>0.99898353166477949</v>
      </c>
    </row>
    <row r="44" spans="1:40">
      <c r="A44" t="s">
        <v>115</v>
      </c>
      <c r="B44" t="s">
        <v>48</v>
      </c>
      <c r="C44" t="s">
        <v>51</v>
      </c>
      <c r="D44" t="s">
        <v>54</v>
      </c>
      <c r="E44" t="s">
        <v>67</v>
      </c>
      <c r="F44" t="s">
        <v>234</v>
      </c>
      <c r="G44" t="s">
        <v>115</v>
      </c>
      <c r="H44" t="s">
        <v>224</v>
      </c>
      <c r="I44" t="s">
        <v>223</v>
      </c>
      <c r="O44" t="s">
        <v>170</v>
      </c>
      <c r="P44">
        <v>0.64013442624508021</v>
      </c>
      <c r="W44" t="s">
        <v>115</v>
      </c>
      <c r="X44" t="s">
        <v>48</v>
      </c>
      <c r="Y44" t="s">
        <v>51</v>
      </c>
      <c r="Z44" t="s">
        <v>54</v>
      </c>
      <c r="AA44" t="s">
        <v>67</v>
      </c>
      <c r="AB44" t="s">
        <v>234</v>
      </c>
      <c r="AC44" t="s">
        <v>115</v>
      </c>
      <c r="AD44" t="s">
        <v>236</v>
      </c>
      <c r="AE44" t="s">
        <v>223</v>
      </c>
      <c r="AK44" t="s">
        <v>170</v>
      </c>
      <c r="AL44">
        <v>1</v>
      </c>
    </row>
    <row r="45" spans="1:40">
      <c r="A45" t="s">
        <v>80</v>
      </c>
      <c r="B45" s="1">
        <v>0.80692563298739306</v>
      </c>
      <c r="C45" s="1">
        <v>0.12399750635826204</v>
      </c>
      <c r="D45" s="1">
        <v>0.9891727880360528</v>
      </c>
      <c r="E45" s="1">
        <v>0.73127661508476538</v>
      </c>
      <c r="F45" s="1">
        <v>0.56652234414582181</v>
      </c>
      <c r="G45" s="1">
        <f t="shared" ref="G45:G62" si="10">MIN(B45:F45)</f>
        <v>0.12399750635826204</v>
      </c>
      <c r="H45" s="1">
        <v>5.0000000000000017E-2</v>
      </c>
      <c r="I45" s="1">
        <f>MIN(G45:H45)</f>
        <v>5.0000000000000017E-2</v>
      </c>
      <c r="O45" t="s">
        <v>171</v>
      </c>
      <c r="P45">
        <v>0.64480135568356167</v>
      </c>
      <c r="W45" t="s">
        <v>80</v>
      </c>
      <c r="X45" s="1">
        <v>0.80692563298739306</v>
      </c>
      <c r="Y45" s="1">
        <v>0.12399750635826204</v>
      </c>
      <c r="Z45" s="1">
        <v>0.9891727880360528</v>
      </c>
      <c r="AA45" s="1">
        <v>0.73127661508476538</v>
      </c>
      <c r="AB45" s="1">
        <v>0.56652234414582181</v>
      </c>
      <c r="AC45" s="1">
        <f t="shared" ref="AC45:AC62" si="11">MIN(X45:AB45)</f>
        <v>0.12399750635826204</v>
      </c>
      <c r="AD45" s="1">
        <v>0.95</v>
      </c>
      <c r="AE45" s="1">
        <f>MIN(AC45:AD45)</f>
        <v>0.12399750635826204</v>
      </c>
      <c r="AK45" t="s">
        <v>171</v>
      </c>
      <c r="AL45">
        <v>1</v>
      </c>
    </row>
    <row r="46" spans="1:40">
      <c r="A46" t="s">
        <v>82</v>
      </c>
      <c r="B46" s="1">
        <v>0.99014770955660791</v>
      </c>
      <c r="C46" s="1">
        <v>0.88706514596723429</v>
      </c>
      <c r="D46" s="1">
        <v>0.97829229183248267</v>
      </c>
      <c r="E46" s="1">
        <v>0.99618498993660631</v>
      </c>
      <c r="F46" s="1">
        <v>2.6629147864951963E-2</v>
      </c>
      <c r="G46" s="1">
        <f t="shared" si="10"/>
        <v>2.6629147864951963E-2</v>
      </c>
      <c r="H46" s="1">
        <v>0.95000000000000062</v>
      </c>
      <c r="I46" s="1">
        <f t="shared" ref="I46:I62" si="12">MIN(G46:H46)</f>
        <v>2.6629147864951963E-2</v>
      </c>
      <c r="O46" t="s">
        <v>172</v>
      </c>
      <c r="P46">
        <v>0.6837251400850024</v>
      </c>
      <c r="W46" t="s">
        <v>82</v>
      </c>
      <c r="X46" s="1">
        <v>0.99014770955660791</v>
      </c>
      <c r="Y46" s="1">
        <v>0.88706514596723429</v>
      </c>
      <c r="Z46" s="1">
        <v>0.97829229183248267</v>
      </c>
      <c r="AA46" s="1">
        <v>0.99618498993660631</v>
      </c>
      <c r="AB46" s="1">
        <v>2.6629147864951963E-2</v>
      </c>
      <c r="AC46" s="1">
        <f t="shared" si="11"/>
        <v>2.6629147864951963E-2</v>
      </c>
      <c r="AD46" s="1">
        <v>4.9999999999999378E-2</v>
      </c>
      <c r="AE46" s="1">
        <f t="shared" ref="AE46:AE62" si="13">MIN(AC46:AD46)</f>
        <v>2.6629147864951963E-2</v>
      </c>
      <c r="AK46" t="s">
        <v>172</v>
      </c>
      <c r="AL46">
        <v>1</v>
      </c>
    </row>
    <row r="47" spans="1:40">
      <c r="A47" t="s">
        <v>57</v>
      </c>
      <c r="B47" s="1">
        <v>0.5751406827697908</v>
      </c>
      <c r="C47" s="1">
        <v>0.9765606976781106</v>
      </c>
      <c r="D47" s="1">
        <v>0.98373890342061887</v>
      </c>
      <c r="E47" s="1">
        <v>0.89833727306921107</v>
      </c>
      <c r="F47" s="1">
        <v>9.1944596842470361E-2</v>
      </c>
      <c r="G47" s="1">
        <f t="shared" si="10"/>
        <v>9.1944596842470361E-2</v>
      </c>
      <c r="H47" s="1">
        <v>0.88706514596723429</v>
      </c>
      <c r="I47" s="1">
        <f t="shared" si="12"/>
        <v>9.1944596842470361E-2</v>
      </c>
      <c r="O47" t="s">
        <v>173</v>
      </c>
      <c r="P47">
        <v>0.62008150746430812</v>
      </c>
      <c r="W47" t="s">
        <v>57</v>
      </c>
      <c r="X47" s="1">
        <v>0.5751406827697908</v>
      </c>
      <c r="Y47" s="1">
        <v>0.9765606976781106</v>
      </c>
      <c r="Z47" s="1">
        <v>0.98373890342061887</v>
      </c>
      <c r="AA47" s="1">
        <v>0.89833727306921107</v>
      </c>
      <c r="AB47" s="1">
        <v>9.1944596842470361E-2</v>
      </c>
      <c r="AC47" s="1">
        <f t="shared" si="11"/>
        <v>9.1944596842470361E-2</v>
      </c>
      <c r="AD47" s="1">
        <v>0.11293485403276571</v>
      </c>
      <c r="AE47" s="1">
        <f t="shared" si="13"/>
        <v>9.1944596842470361E-2</v>
      </c>
      <c r="AK47" t="s">
        <v>173</v>
      </c>
      <c r="AL47">
        <v>1</v>
      </c>
    </row>
    <row r="48" spans="1:40">
      <c r="A48" t="s">
        <v>58</v>
      </c>
      <c r="B48" s="1">
        <v>0.16664045588368551</v>
      </c>
      <c r="C48" s="1">
        <v>7.3630248921681532E-2</v>
      </c>
      <c r="D48" s="1">
        <v>0.98065750230016524</v>
      </c>
      <c r="E48" s="1">
        <v>8.91467030513334E-3</v>
      </c>
      <c r="F48" s="1">
        <v>9.1944596842470361E-2</v>
      </c>
      <c r="G48" s="1">
        <f t="shared" si="10"/>
        <v>8.91467030513334E-3</v>
      </c>
      <c r="H48" s="1">
        <v>0.12314713802987559</v>
      </c>
      <c r="I48" s="1">
        <f t="shared" si="12"/>
        <v>8.91467030513334E-3</v>
      </c>
      <c r="O48" t="s">
        <v>174</v>
      </c>
      <c r="P48">
        <v>0.47763050265109364</v>
      </c>
      <c r="W48" t="s">
        <v>58</v>
      </c>
      <c r="X48" s="1">
        <v>0.16664045588368551</v>
      </c>
      <c r="Y48" s="1">
        <v>7.3630248921681532E-2</v>
      </c>
      <c r="Z48" s="1">
        <v>0.98065750230016524</v>
      </c>
      <c r="AA48" s="1">
        <v>8.91467030513334E-3</v>
      </c>
      <c r="AB48" s="1">
        <v>9.1944596842470361E-2</v>
      </c>
      <c r="AC48" s="1">
        <f t="shared" si="11"/>
        <v>8.91467030513334E-3</v>
      </c>
      <c r="AD48" s="1">
        <v>0.87685286197012435</v>
      </c>
      <c r="AE48" s="1">
        <f t="shared" si="13"/>
        <v>8.91467030513334E-3</v>
      </c>
      <c r="AK48" t="s">
        <v>174</v>
      </c>
      <c r="AL48">
        <v>0.99904374417556241</v>
      </c>
    </row>
    <row r="49" spans="1:39">
      <c r="A49" t="s">
        <v>59</v>
      </c>
      <c r="B49" s="1">
        <v>0.58334185855093712</v>
      </c>
      <c r="C49" s="1">
        <v>3.5647713715120419E-2</v>
      </c>
      <c r="D49" s="1">
        <v>0.99125709971119624</v>
      </c>
      <c r="E49" s="1">
        <v>8.6625545088092101E-2</v>
      </c>
      <c r="F49" s="1">
        <v>0.4189318265415406</v>
      </c>
      <c r="G49" s="1">
        <f t="shared" si="10"/>
        <v>3.5647713715120419E-2</v>
      </c>
      <c r="H49" s="1">
        <v>0.76454761353770129</v>
      </c>
      <c r="I49" s="1">
        <f t="shared" si="12"/>
        <v>3.5647713715120419E-2</v>
      </c>
      <c r="O49" t="s">
        <v>175</v>
      </c>
      <c r="P49">
        <v>0.48103283779650713</v>
      </c>
      <c r="W49" t="s">
        <v>59</v>
      </c>
      <c r="X49" s="1">
        <v>0.58334185855093712</v>
      </c>
      <c r="Y49" s="1">
        <v>3.5647713715120419E-2</v>
      </c>
      <c r="Z49" s="1">
        <v>0.99125709971119624</v>
      </c>
      <c r="AA49" s="1">
        <v>8.6625545088092101E-2</v>
      </c>
      <c r="AB49" s="1">
        <v>0.4189318265415406</v>
      </c>
      <c r="AC49" s="1">
        <f t="shared" si="11"/>
        <v>3.5647713715120419E-2</v>
      </c>
      <c r="AD49" s="1">
        <v>0.23545238646229871</v>
      </c>
      <c r="AE49" s="1">
        <f t="shared" si="13"/>
        <v>3.5647713715120419E-2</v>
      </c>
      <c r="AK49" t="s">
        <v>175</v>
      </c>
      <c r="AL49">
        <v>0.99904997253080874</v>
      </c>
    </row>
    <row r="50" spans="1:39">
      <c r="A50" t="s">
        <v>60</v>
      </c>
      <c r="B50" s="1">
        <v>0.97448621929061496</v>
      </c>
      <c r="C50" s="1">
        <v>3.2546620336274389E-2</v>
      </c>
      <c r="D50" s="1">
        <v>0.98465457872973283</v>
      </c>
      <c r="E50" s="1">
        <v>0.804290752573395</v>
      </c>
      <c r="F50" s="1">
        <v>4.9999999999999378E-2</v>
      </c>
      <c r="G50" s="1">
        <f t="shared" si="10"/>
        <v>3.2546620336274389E-2</v>
      </c>
      <c r="H50" s="1">
        <v>0.95000000000000062</v>
      </c>
      <c r="I50" s="1">
        <f t="shared" si="12"/>
        <v>3.2546620336274389E-2</v>
      </c>
      <c r="O50" t="s">
        <v>176</v>
      </c>
      <c r="P50" s="44">
        <v>0.53833452463160125</v>
      </c>
      <c r="Q50" s="44" t="s">
        <v>342</v>
      </c>
      <c r="W50" t="s">
        <v>60</v>
      </c>
      <c r="X50" s="1">
        <v>0.97448621929061496</v>
      </c>
      <c r="Y50" s="1">
        <v>3.2546620336274389E-2</v>
      </c>
      <c r="Z50" s="1">
        <v>0.98465457872973283</v>
      </c>
      <c r="AA50" s="1">
        <v>0.804290752573395</v>
      </c>
      <c r="AB50" s="1">
        <v>4.9999999999999378E-2</v>
      </c>
      <c r="AC50" s="1">
        <f t="shared" si="11"/>
        <v>3.2546620336274389E-2</v>
      </c>
      <c r="AD50" s="1">
        <v>4.9999999999999378E-2</v>
      </c>
      <c r="AE50" s="1">
        <f t="shared" si="13"/>
        <v>3.2546620336274389E-2</v>
      </c>
      <c r="AK50" t="s">
        <v>176</v>
      </c>
      <c r="AL50" s="44">
        <v>0.86736790174223033</v>
      </c>
      <c r="AM50" s="44" t="s">
        <v>342</v>
      </c>
    </row>
    <row r="51" spans="1:39">
      <c r="A51" t="s">
        <v>153</v>
      </c>
      <c r="B51" s="1">
        <v>0.88706514596723429</v>
      </c>
      <c r="C51" s="1">
        <v>0.7817550768385364</v>
      </c>
      <c r="D51" s="1">
        <v>0.9891727880360528</v>
      </c>
      <c r="E51" s="1">
        <v>0.95530702874889595</v>
      </c>
      <c r="F51" s="1">
        <v>0.69062200041456967</v>
      </c>
      <c r="G51" s="37">
        <f t="shared" si="10"/>
        <v>0.69062200041456967</v>
      </c>
      <c r="H51" s="1">
        <v>5.0000000000000017E-2</v>
      </c>
      <c r="I51" s="1">
        <f t="shared" si="12"/>
        <v>5.0000000000000017E-2</v>
      </c>
      <c r="O51" t="s">
        <v>177</v>
      </c>
      <c r="P51" s="44">
        <v>0.52920249905740879</v>
      </c>
      <c r="Q51" s="44" t="s">
        <v>344</v>
      </c>
      <c r="R51" s="46"/>
      <c r="W51" t="s">
        <v>153</v>
      </c>
      <c r="X51" s="1">
        <v>0.88706514596723429</v>
      </c>
      <c r="Y51" s="1">
        <v>0.7817550768385364</v>
      </c>
      <c r="Z51" s="1">
        <v>0.9891727880360528</v>
      </c>
      <c r="AA51" s="1">
        <v>0.95530702874889595</v>
      </c>
      <c r="AB51" s="1">
        <v>0.69062200041456967</v>
      </c>
      <c r="AC51" s="37">
        <f t="shared" si="11"/>
        <v>0.69062200041456967</v>
      </c>
      <c r="AD51" s="1">
        <v>0.95</v>
      </c>
      <c r="AE51" s="1">
        <f t="shared" si="13"/>
        <v>0.69062200041456967</v>
      </c>
      <c r="AK51" t="s">
        <v>177</v>
      </c>
      <c r="AL51" s="46">
        <v>0.8618619908430224</v>
      </c>
      <c r="AM51" s="46" t="s">
        <v>344</v>
      </c>
    </row>
    <row r="52" spans="1:39">
      <c r="A52" t="s">
        <v>62</v>
      </c>
      <c r="B52" s="1">
        <v>4.1457904717496337E-2</v>
      </c>
      <c r="C52" s="1">
        <v>9.7440219668620015E-2</v>
      </c>
      <c r="D52" s="1">
        <v>0.13459988069214252</v>
      </c>
      <c r="E52" s="1">
        <v>0.36367625459897801</v>
      </c>
      <c r="F52" s="1">
        <v>0.56652234414582181</v>
      </c>
      <c r="G52" s="1">
        <f t="shared" si="10"/>
        <v>4.1457904717496337E-2</v>
      </c>
      <c r="H52" s="1">
        <v>6.8034612531657782E-2</v>
      </c>
      <c r="I52" s="1">
        <f t="shared" si="12"/>
        <v>4.1457904717496337E-2</v>
      </c>
      <c r="O52" t="s">
        <v>178</v>
      </c>
      <c r="P52">
        <v>0.311288104514304</v>
      </c>
      <c r="W52" t="s">
        <v>62</v>
      </c>
      <c r="X52" s="1">
        <v>4.1457904717496337E-2</v>
      </c>
      <c r="Y52" s="1">
        <v>9.7440219668620015E-2</v>
      </c>
      <c r="Z52" s="1">
        <v>0.13459988069214252</v>
      </c>
      <c r="AA52" s="1">
        <v>0.36367625459897801</v>
      </c>
      <c r="AB52" s="1">
        <v>0.56652234414582181</v>
      </c>
      <c r="AC52" s="1">
        <f t="shared" si="11"/>
        <v>4.1457904717496337E-2</v>
      </c>
      <c r="AD52" s="1">
        <v>0.93196538746834223</v>
      </c>
      <c r="AE52" s="1">
        <f t="shared" si="13"/>
        <v>4.1457904717496337E-2</v>
      </c>
      <c r="AK52" t="s">
        <v>178</v>
      </c>
      <c r="AL52">
        <v>1</v>
      </c>
    </row>
    <row r="53" spans="1:39">
      <c r="A53" t="s">
        <v>63</v>
      </c>
      <c r="B53" s="1">
        <v>7.7749214326728627E-2</v>
      </c>
      <c r="C53" s="1">
        <v>0.16609597129911893</v>
      </c>
      <c r="D53" s="1">
        <v>0.87685286197012535</v>
      </c>
      <c r="E53" s="1">
        <v>7.7749214326728627E-2</v>
      </c>
      <c r="F53" s="1">
        <v>0.86688972945692855</v>
      </c>
      <c r="G53" s="1">
        <f t="shared" si="10"/>
        <v>7.7749214326728627E-2</v>
      </c>
      <c r="H53" s="1">
        <v>0.41893182654154093</v>
      </c>
      <c r="I53" s="1">
        <f t="shared" si="12"/>
        <v>7.7749214326728627E-2</v>
      </c>
      <c r="O53" t="s">
        <v>179</v>
      </c>
      <c r="P53">
        <v>0.33146002714388945</v>
      </c>
      <c r="Q53" t="s">
        <v>263</v>
      </c>
      <c r="W53" t="s">
        <v>63</v>
      </c>
      <c r="X53" s="1">
        <v>7.7749214326728627E-2</v>
      </c>
      <c r="Y53" s="1">
        <v>0.16609597129911893</v>
      </c>
      <c r="Z53" s="1">
        <v>0.87685286197012535</v>
      </c>
      <c r="AA53" s="1">
        <v>7.7749214326728627E-2</v>
      </c>
      <c r="AB53" s="1">
        <v>0.86688972945692855</v>
      </c>
      <c r="AC53" s="1">
        <f t="shared" si="11"/>
        <v>7.7749214326728627E-2</v>
      </c>
      <c r="AD53" s="1">
        <v>0.58106817345845907</v>
      </c>
      <c r="AE53" s="1">
        <f t="shared" si="13"/>
        <v>7.7749214326728627E-2</v>
      </c>
      <c r="AK53" t="s">
        <v>179</v>
      </c>
      <c r="AL53">
        <v>1</v>
      </c>
      <c r="AM53" t="s">
        <v>263</v>
      </c>
    </row>
    <row r="54" spans="1:39">
      <c r="A54" t="s">
        <v>64</v>
      </c>
      <c r="B54" s="1">
        <v>0.7195479643948034</v>
      </c>
      <c r="C54" s="1">
        <v>5.0000000000000017E-2</v>
      </c>
      <c r="D54" s="1">
        <v>0.98065750230016524</v>
      </c>
      <c r="E54" s="1">
        <v>1.0314052138263039E-2</v>
      </c>
      <c r="F54" s="1">
        <v>4.9999999999999378E-2</v>
      </c>
      <c r="G54" s="1">
        <f t="shared" si="10"/>
        <v>1.0314052138263039E-2</v>
      </c>
      <c r="H54" s="1">
        <v>0.91337445491190872</v>
      </c>
      <c r="I54" s="1">
        <f t="shared" si="12"/>
        <v>1.0314052138263039E-2</v>
      </c>
      <c r="O54" t="s">
        <v>180</v>
      </c>
      <c r="P54" s="44">
        <v>0.28874474073259204</v>
      </c>
      <c r="Q54" s="44" t="s">
        <v>346</v>
      </c>
      <c r="R54" s="46"/>
      <c r="W54" t="s">
        <v>64</v>
      </c>
      <c r="X54" s="1">
        <v>0.7195479643948034</v>
      </c>
      <c r="Y54" s="1">
        <v>5.0000000000000017E-2</v>
      </c>
      <c r="Z54" s="1">
        <v>0.98065750230016524</v>
      </c>
      <c r="AA54" s="1">
        <v>1.0314052138263039E-2</v>
      </c>
      <c r="AB54" s="1">
        <v>4.9999999999999378E-2</v>
      </c>
      <c r="AC54" s="1">
        <f t="shared" si="11"/>
        <v>1.0314052138263039E-2</v>
      </c>
      <c r="AD54" s="1">
        <v>8.6625545088091283E-2</v>
      </c>
      <c r="AE54" s="1">
        <f t="shared" si="13"/>
        <v>1.0314052138263039E-2</v>
      </c>
      <c r="AK54" t="s">
        <v>180</v>
      </c>
      <c r="AL54" s="44">
        <v>0.98294693245860876</v>
      </c>
      <c r="AM54" s="44" t="s">
        <v>346</v>
      </c>
    </row>
    <row r="55" spans="1:39">
      <c r="A55" t="s">
        <v>65</v>
      </c>
      <c r="B55" s="1">
        <v>0.34349075574430277</v>
      </c>
      <c r="C55" s="1">
        <v>0.10059213000789764</v>
      </c>
      <c r="D55" s="1">
        <v>0.41543181753697367</v>
      </c>
      <c r="E55" s="1">
        <v>0.47058959967932112</v>
      </c>
      <c r="F55" s="1">
        <v>0.4189318265415406</v>
      </c>
      <c r="G55" s="1">
        <f t="shared" si="10"/>
        <v>0.10059213000789764</v>
      </c>
      <c r="H55" s="1">
        <v>5.0000000000000017E-2</v>
      </c>
      <c r="I55" s="1">
        <f t="shared" si="12"/>
        <v>5.0000000000000017E-2</v>
      </c>
      <c r="O55" t="s">
        <v>181</v>
      </c>
      <c r="P55" s="44">
        <v>0.22615161640136733</v>
      </c>
      <c r="Q55" s="44" t="s">
        <v>348</v>
      </c>
      <c r="W55" t="s">
        <v>65</v>
      </c>
      <c r="X55" s="1">
        <v>0.34349075574430277</v>
      </c>
      <c r="Y55" s="1">
        <v>0.10059213000789764</v>
      </c>
      <c r="Z55" s="1">
        <v>0.41543181753697367</v>
      </c>
      <c r="AA55" s="1">
        <v>0.47058959967932112</v>
      </c>
      <c r="AB55" s="1">
        <v>0.4189318265415406</v>
      </c>
      <c r="AC55" s="1">
        <f t="shared" si="11"/>
        <v>0.10059213000789764</v>
      </c>
      <c r="AD55" s="1">
        <v>0.95</v>
      </c>
      <c r="AE55" s="1">
        <f t="shared" si="13"/>
        <v>0.10059213000789764</v>
      </c>
      <c r="AK55" t="s">
        <v>181</v>
      </c>
      <c r="AL55" s="46">
        <v>1</v>
      </c>
      <c r="AM55" s="46" t="s">
        <v>348</v>
      </c>
    </row>
    <row r="56" spans="1:39">
      <c r="A56" t="s">
        <v>66</v>
      </c>
      <c r="B56" s="1">
        <v>0.97922495157396472</v>
      </c>
      <c r="C56" s="1">
        <v>0.99650640000375257</v>
      </c>
      <c r="D56" s="1">
        <v>0.99251817594207581</v>
      </c>
      <c r="E56" s="1">
        <v>0.93925077876486562</v>
      </c>
      <c r="F56" s="1">
        <v>7.337458070661218E-3</v>
      </c>
      <c r="G56" s="1">
        <f t="shared" si="10"/>
        <v>7.337458070661218E-3</v>
      </c>
      <c r="H56" s="1">
        <v>0.95000000000000062</v>
      </c>
      <c r="I56" s="1">
        <f t="shared" si="12"/>
        <v>7.337458070661218E-3</v>
      </c>
      <c r="W56" t="s">
        <v>66</v>
      </c>
      <c r="X56" s="1">
        <v>0.97922495157396472</v>
      </c>
      <c r="Y56" s="1">
        <v>0.99650640000375257</v>
      </c>
      <c r="Z56" s="1">
        <v>0.99251817594207581</v>
      </c>
      <c r="AA56" s="1">
        <v>0.93925077876486562</v>
      </c>
      <c r="AB56" s="1">
        <v>7.337458070661218E-3</v>
      </c>
      <c r="AC56" s="1">
        <f t="shared" si="11"/>
        <v>7.337458070661218E-3</v>
      </c>
      <c r="AD56" s="1">
        <v>4.9999999999999378E-2</v>
      </c>
      <c r="AE56" s="1">
        <f t="shared" si="13"/>
        <v>7.337458070661218E-3</v>
      </c>
    </row>
    <row r="57" spans="1:39">
      <c r="A57" t="s">
        <v>94</v>
      </c>
      <c r="B57" s="1">
        <v>1.9342497699835055E-2</v>
      </c>
      <c r="C57" s="1">
        <v>0.17783159064496304</v>
      </c>
      <c r="D57" s="1">
        <v>0.59217457307153254</v>
      </c>
      <c r="E57" s="1">
        <v>3.928562952709329E-3</v>
      </c>
      <c r="F57" s="1">
        <v>0.99788493879901796</v>
      </c>
      <c r="G57" s="1">
        <f t="shared" si="10"/>
        <v>3.928562952709329E-3</v>
      </c>
      <c r="H57" s="1">
        <v>0.12314713802987559</v>
      </c>
      <c r="I57" s="1">
        <f t="shared" si="12"/>
        <v>3.928562952709329E-3</v>
      </c>
      <c r="W57" t="s">
        <v>94</v>
      </c>
      <c r="X57" s="1">
        <v>1.9342497699835055E-2</v>
      </c>
      <c r="Y57" s="1">
        <v>0.17783159064496304</v>
      </c>
      <c r="Z57" s="1">
        <v>0.59217457307153254</v>
      </c>
      <c r="AA57" s="1">
        <v>3.928562952709329E-3</v>
      </c>
      <c r="AB57" s="1">
        <v>0.99788493879901796</v>
      </c>
      <c r="AC57" s="1">
        <f t="shared" si="11"/>
        <v>3.928562952709329E-3</v>
      </c>
      <c r="AD57" s="1">
        <v>0.87685286197012435</v>
      </c>
      <c r="AE57" s="1">
        <f t="shared" si="13"/>
        <v>3.928562952709329E-3</v>
      </c>
    </row>
    <row r="58" spans="1:39">
      <c r="A58" t="s">
        <v>96</v>
      </c>
      <c r="B58" s="1">
        <v>1.0827211963947477E-2</v>
      </c>
      <c r="C58" s="1">
        <v>1.6514220781848499E-2</v>
      </c>
      <c r="D58" s="1">
        <v>1.2644976044386462E-2</v>
      </c>
      <c r="E58" s="1">
        <v>0.11591839745337426</v>
      </c>
      <c r="F58" s="1">
        <v>0.99385436828432017</v>
      </c>
      <c r="G58" s="1">
        <f t="shared" si="10"/>
        <v>1.0827211963947477E-2</v>
      </c>
      <c r="H58" s="1">
        <v>5.0000000000000017E-2</v>
      </c>
      <c r="I58" s="1">
        <f t="shared" si="12"/>
        <v>1.0827211963947477E-2</v>
      </c>
      <c r="W58" t="s">
        <v>96</v>
      </c>
      <c r="X58" s="1">
        <v>1.0827211963947477E-2</v>
      </c>
      <c r="Y58" s="1">
        <v>1.6514220781848499E-2</v>
      </c>
      <c r="Z58" s="1">
        <v>1.2644976044386462E-2</v>
      </c>
      <c r="AA58" s="1">
        <v>0.11591839745337426</v>
      </c>
      <c r="AB58" s="1">
        <v>0.99385436828432017</v>
      </c>
      <c r="AC58" s="1">
        <f t="shared" si="11"/>
        <v>1.0827211963947477E-2</v>
      </c>
      <c r="AD58" s="1">
        <v>0.95</v>
      </c>
      <c r="AE58" s="1">
        <f t="shared" si="13"/>
        <v>1.0827211963947477E-2</v>
      </c>
    </row>
    <row r="59" spans="1:39">
      <c r="A59" t="s">
        <v>98</v>
      </c>
      <c r="B59" s="1">
        <v>1.3401706499242933E-2</v>
      </c>
      <c r="C59" s="1">
        <v>3.5245037242771449E-2</v>
      </c>
      <c r="D59" s="1">
        <v>0.17441369368761367</v>
      </c>
      <c r="E59" s="1">
        <v>5.2665391540200994E-3</v>
      </c>
      <c r="F59" s="1">
        <v>0.16303744515164842</v>
      </c>
      <c r="G59" s="1">
        <f t="shared" si="10"/>
        <v>5.2665391540200994E-3</v>
      </c>
      <c r="H59" s="1">
        <v>0.21271458630132001</v>
      </c>
      <c r="I59" s="1">
        <f t="shared" si="12"/>
        <v>5.2665391540200994E-3</v>
      </c>
      <c r="W59" t="s">
        <v>98</v>
      </c>
      <c r="X59" s="1">
        <v>1.3401706499242933E-2</v>
      </c>
      <c r="Y59" s="1">
        <v>3.5245037242771449E-2</v>
      </c>
      <c r="Z59" s="1">
        <v>0.17441369368761367</v>
      </c>
      <c r="AA59" s="1">
        <v>5.2665391540200994E-3</v>
      </c>
      <c r="AB59" s="1">
        <v>0.16303744515164842</v>
      </c>
      <c r="AC59" s="1">
        <f t="shared" si="11"/>
        <v>5.2665391540200994E-3</v>
      </c>
      <c r="AD59" s="1">
        <v>0.78728541369867999</v>
      </c>
      <c r="AE59" s="1">
        <f t="shared" si="13"/>
        <v>5.2665391540200994E-3</v>
      </c>
    </row>
    <row r="60" spans="1:39">
      <c r="A60" t="s">
        <v>100</v>
      </c>
      <c r="B60" s="1">
        <v>2.6799274123128491E-2</v>
      </c>
      <c r="C60" s="1">
        <v>0.30482136725650155</v>
      </c>
      <c r="D60" s="1">
        <v>9.2382568733355805E-2</v>
      </c>
      <c r="E60" s="1">
        <v>0.20998803456657261</v>
      </c>
      <c r="F60" s="1">
        <v>0.79222362970137516</v>
      </c>
      <c r="G60" s="1">
        <f t="shared" si="10"/>
        <v>2.6799274123128491E-2</v>
      </c>
      <c r="H60" s="1">
        <v>6.8034612531657782E-2</v>
      </c>
      <c r="I60" s="1">
        <f t="shared" si="12"/>
        <v>2.6799274123128491E-2</v>
      </c>
      <c r="W60" t="s">
        <v>100</v>
      </c>
      <c r="X60" s="1">
        <v>2.6799274123128491E-2</v>
      </c>
      <c r="Y60" s="1">
        <v>0.30482136725650155</v>
      </c>
      <c r="Z60" s="1">
        <v>9.2382568733355805E-2</v>
      </c>
      <c r="AA60" s="1">
        <v>0.20998803456657261</v>
      </c>
      <c r="AB60" s="1">
        <v>0.79222362970137516</v>
      </c>
      <c r="AC60" s="1">
        <f t="shared" si="11"/>
        <v>2.6799274123128491E-2</v>
      </c>
      <c r="AD60" s="1">
        <v>0.93196538746834223</v>
      </c>
      <c r="AE60" s="1">
        <f t="shared" si="13"/>
        <v>2.6799274123128491E-2</v>
      </c>
    </row>
    <row r="61" spans="1:39">
      <c r="A61" t="s">
        <v>102</v>
      </c>
      <c r="B61" s="1">
        <v>0.94878748639613142</v>
      </c>
      <c r="C61" s="1">
        <v>0.13187960949253491</v>
      </c>
      <c r="D61" s="1">
        <v>0.99251817594207581</v>
      </c>
      <c r="E61" s="1">
        <v>0.66311816366696186</v>
      </c>
      <c r="F61" s="1">
        <v>9.1944596842470361E-2</v>
      </c>
      <c r="G61" s="1">
        <f t="shared" si="10"/>
        <v>9.1944596842470361E-2</v>
      </c>
      <c r="H61" s="1">
        <v>0.95000000000000062</v>
      </c>
      <c r="I61" s="1">
        <f t="shared" si="12"/>
        <v>9.1944596842470361E-2</v>
      </c>
      <c r="W61" t="s">
        <v>102</v>
      </c>
      <c r="X61" s="1">
        <v>0.94878748639613142</v>
      </c>
      <c r="Y61" s="1">
        <v>0.13187960949253491</v>
      </c>
      <c r="Z61" s="1">
        <v>0.99251817594207581</v>
      </c>
      <c r="AA61" s="1">
        <v>0.66311816366696186</v>
      </c>
      <c r="AB61" s="1">
        <v>9.1944596842470361E-2</v>
      </c>
      <c r="AC61" s="1">
        <f t="shared" si="11"/>
        <v>9.1944596842470361E-2</v>
      </c>
      <c r="AD61" s="1">
        <v>4.9999999999999378E-2</v>
      </c>
      <c r="AE61" s="1">
        <f t="shared" si="13"/>
        <v>4.9999999999999378E-2</v>
      </c>
    </row>
    <row r="62" spans="1:39">
      <c r="A62" t="s">
        <v>151</v>
      </c>
      <c r="B62" s="1">
        <v>0.98323802780201219</v>
      </c>
      <c r="C62" s="1">
        <v>0.99108532969486685</v>
      </c>
      <c r="D62" s="1">
        <v>0.99251817594207581</v>
      </c>
      <c r="E62" s="1">
        <v>0.99715525647836656</v>
      </c>
      <c r="F62" s="1">
        <v>2.6629147864951963E-2</v>
      </c>
      <c r="G62" s="1">
        <f t="shared" si="10"/>
        <v>2.6629147864951963E-2</v>
      </c>
      <c r="H62" s="1">
        <v>0.95000000000000062</v>
      </c>
      <c r="I62" s="1">
        <f t="shared" si="12"/>
        <v>2.6629147864951963E-2</v>
      </c>
      <c r="W62" t="s">
        <v>151</v>
      </c>
      <c r="X62" s="1">
        <v>0.98323802780201219</v>
      </c>
      <c r="Y62" s="1">
        <v>0.99108532969486685</v>
      </c>
      <c r="Z62" s="1">
        <v>0.99251817594207581</v>
      </c>
      <c r="AA62" s="1">
        <v>0.99715525647836656</v>
      </c>
      <c r="AB62" s="1">
        <v>2.6629147864951963E-2</v>
      </c>
      <c r="AC62" s="1">
        <f t="shared" si="11"/>
        <v>2.6629147864951963E-2</v>
      </c>
      <c r="AD62" s="1">
        <v>4.9999999999999378E-2</v>
      </c>
      <c r="AE62" s="1">
        <f t="shared" si="13"/>
        <v>2.6629147864951963E-2</v>
      </c>
    </row>
    <row r="63" spans="1:39">
      <c r="B63" s="1"/>
      <c r="C63" s="1"/>
      <c r="D63" s="1"/>
      <c r="E63" s="1"/>
      <c r="F63" s="1"/>
      <c r="G63" s="1">
        <f>SUM(G45:G62)</f>
        <v>1.4131483479990568</v>
      </c>
      <c r="H63" s="1"/>
      <c r="I63" s="1">
        <f>SUM(I45:I62)</f>
        <v>0.64793671121832752</v>
      </c>
      <c r="J63" s="44">
        <f>+I63/G63</f>
        <v>0.45850579816037829</v>
      </c>
      <c r="K63" s="44" t="s">
        <v>335</v>
      </c>
      <c r="X63" s="1"/>
      <c r="Y63" s="1"/>
      <c r="Z63" s="1"/>
      <c r="AA63" s="1"/>
      <c r="AB63" s="1"/>
      <c r="AC63" s="1">
        <f>SUM(AC45:AC62)</f>
        <v>1.4131483479990568</v>
      </c>
      <c r="AD63" s="1"/>
      <c r="AE63" s="1">
        <f>SUM(AE45:AE62)</f>
        <v>1.3712037511565858</v>
      </c>
      <c r="AF63" s="44">
        <f>+AE63/AC63</f>
        <v>0.97031833430519709</v>
      </c>
      <c r="AG63" s="44" t="s">
        <v>335</v>
      </c>
    </row>
    <row r="65" spans="1:40">
      <c r="A65" t="s">
        <v>116</v>
      </c>
      <c r="B65" t="s">
        <v>48</v>
      </c>
      <c r="C65" t="s">
        <v>51</v>
      </c>
      <c r="D65" t="s">
        <v>54</v>
      </c>
      <c r="E65" t="s">
        <v>232</v>
      </c>
      <c r="F65" t="s">
        <v>50</v>
      </c>
      <c r="G65" t="s">
        <v>154</v>
      </c>
      <c r="H65" t="s">
        <v>224</v>
      </c>
      <c r="I65" t="s">
        <v>223</v>
      </c>
      <c r="W65" t="s">
        <v>116</v>
      </c>
      <c r="X65" t="s">
        <v>48</v>
      </c>
      <c r="Y65" t="s">
        <v>51</v>
      </c>
      <c r="Z65" t="s">
        <v>54</v>
      </c>
      <c r="AA65" t="s">
        <v>232</v>
      </c>
      <c r="AB65" t="s">
        <v>50</v>
      </c>
      <c r="AC65" t="s">
        <v>154</v>
      </c>
      <c r="AD65" t="s">
        <v>236</v>
      </c>
      <c r="AE65" t="s">
        <v>223</v>
      </c>
    </row>
    <row r="66" spans="1:40">
      <c r="A66" t="s">
        <v>80</v>
      </c>
      <c r="B66" s="1">
        <v>0.80692563298739306</v>
      </c>
      <c r="C66" s="1">
        <v>0.12399750635826204</v>
      </c>
      <c r="D66" s="1">
        <v>0.9891727880360528</v>
      </c>
      <c r="E66" s="1">
        <v>0.26872338491523462</v>
      </c>
      <c r="F66" s="1">
        <v>0.43347765585417825</v>
      </c>
      <c r="G66" s="1">
        <f t="shared" ref="G66:G83" si="14">MIN(B66:F66)</f>
        <v>0.12399750635826204</v>
      </c>
      <c r="H66" s="1">
        <v>5.0000000000000017E-2</v>
      </c>
      <c r="I66" s="1">
        <f>MIN(G66:H66)</f>
        <v>5.0000000000000017E-2</v>
      </c>
      <c r="W66" t="s">
        <v>80</v>
      </c>
      <c r="X66" s="1">
        <v>0.80692563298739306</v>
      </c>
      <c r="Y66" s="1">
        <v>0.12399750635826204</v>
      </c>
      <c r="Z66" s="1">
        <v>0.9891727880360528</v>
      </c>
      <c r="AA66" s="1">
        <v>0.26872338491523462</v>
      </c>
      <c r="AB66" s="1">
        <v>0.43347765585417825</v>
      </c>
      <c r="AC66" s="1">
        <f t="shared" ref="AC66:AC83" si="15">MIN(X66:AB66)</f>
        <v>0.12399750635826204</v>
      </c>
      <c r="AD66" s="1">
        <v>0.95</v>
      </c>
      <c r="AE66" s="1">
        <f>MIN(AC66:AD66)</f>
        <v>0.12399750635826204</v>
      </c>
    </row>
    <row r="67" spans="1:40">
      <c r="A67" t="s">
        <v>82</v>
      </c>
      <c r="B67" s="1">
        <v>0.99014770955660791</v>
      </c>
      <c r="C67" s="1">
        <v>0.88706514596723429</v>
      </c>
      <c r="D67" s="1">
        <v>0.97829229183248267</v>
      </c>
      <c r="E67" s="1">
        <v>3.8150100633936868E-3</v>
      </c>
      <c r="F67" s="1">
        <v>0.97337085213504804</v>
      </c>
      <c r="G67" s="1">
        <f t="shared" si="14"/>
        <v>3.8150100633936868E-3</v>
      </c>
      <c r="H67" s="1">
        <v>0.95000000000000062</v>
      </c>
      <c r="I67" s="1">
        <f t="shared" ref="I67:I83" si="16">MIN(G67:H67)</f>
        <v>3.8150100633936868E-3</v>
      </c>
      <c r="W67" t="s">
        <v>82</v>
      </c>
      <c r="X67" s="1">
        <v>0.99014770955660791</v>
      </c>
      <c r="Y67" s="1">
        <v>0.88706514596723429</v>
      </c>
      <c r="Z67" s="1">
        <v>0.97829229183248267</v>
      </c>
      <c r="AA67" s="1">
        <v>3.8150100633936868E-3</v>
      </c>
      <c r="AB67" s="1">
        <v>0.97337085213504804</v>
      </c>
      <c r="AC67" s="1">
        <f t="shared" si="15"/>
        <v>3.8150100633936868E-3</v>
      </c>
      <c r="AD67" s="1">
        <v>4.9999999999999378E-2</v>
      </c>
      <c r="AE67" s="1">
        <f t="shared" ref="AE67:AE83" si="17">MIN(AC67:AD67)</f>
        <v>3.8150100633936868E-3</v>
      </c>
    </row>
    <row r="68" spans="1:40">
      <c r="A68" t="s">
        <v>57</v>
      </c>
      <c r="B68" s="1">
        <v>0.5751406827697908</v>
      </c>
      <c r="C68" s="1">
        <v>0.9765606976781106</v>
      </c>
      <c r="D68" s="1">
        <v>0.98373890342061887</v>
      </c>
      <c r="E68" s="1">
        <v>0.10166272693078893</v>
      </c>
      <c r="F68" s="1">
        <v>0.90805540315752964</v>
      </c>
      <c r="G68" s="1">
        <f t="shared" si="14"/>
        <v>0.10166272693078893</v>
      </c>
      <c r="H68" s="1">
        <v>0.88706514596723429</v>
      </c>
      <c r="I68" s="1">
        <f t="shared" si="16"/>
        <v>0.10166272693078893</v>
      </c>
      <c r="W68" t="s">
        <v>57</v>
      </c>
      <c r="X68" s="1">
        <v>0.5751406827697908</v>
      </c>
      <c r="Y68" s="1">
        <v>0.9765606976781106</v>
      </c>
      <c r="Z68" s="1">
        <v>0.98373890342061887</v>
      </c>
      <c r="AA68" s="1">
        <v>0.10166272693078893</v>
      </c>
      <c r="AB68" s="1">
        <v>0.90805540315752964</v>
      </c>
      <c r="AC68" s="1">
        <f t="shared" si="15"/>
        <v>0.10166272693078893</v>
      </c>
      <c r="AD68" s="1">
        <v>0.11293485403276571</v>
      </c>
      <c r="AE68" s="1">
        <f t="shared" si="17"/>
        <v>0.10166272693078893</v>
      </c>
    </row>
    <row r="69" spans="1:40">
      <c r="A69" t="s">
        <v>58</v>
      </c>
      <c r="B69" s="1">
        <v>0.16664045588368551</v>
      </c>
      <c r="C69" s="1">
        <v>7.3630248921681532E-2</v>
      </c>
      <c r="D69" s="1">
        <v>0.98065750230016524</v>
      </c>
      <c r="E69" s="1">
        <v>0.99108532969486662</v>
      </c>
      <c r="F69" s="1">
        <v>0.90805540315752964</v>
      </c>
      <c r="G69" s="1">
        <f t="shared" si="14"/>
        <v>7.3630248921681532E-2</v>
      </c>
      <c r="H69" s="1">
        <v>0.12314713802987559</v>
      </c>
      <c r="I69" s="1">
        <f t="shared" si="16"/>
        <v>7.3630248921681532E-2</v>
      </c>
      <c r="W69" t="s">
        <v>58</v>
      </c>
      <c r="X69" s="1">
        <v>0.16664045588368551</v>
      </c>
      <c r="Y69" s="1">
        <v>7.3630248921681532E-2</v>
      </c>
      <c r="Z69" s="1">
        <v>0.98065750230016524</v>
      </c>
      <c r="AA69" s="1">
        <v>0.99108532969486662</v>
      </c>
      <c r="AB69" s="1">
        <v>0.90805540315752964</v>
      </c>
      <c r="AC69" s="1">
        <f t="shared" si="15"/>
        <v>7.3630248921681532E-2</v>
      </c>
      <c r="AD69" s="1">
        <v>0.87685286197012435</v>
      </c>
      <c r="AE69" s="1">
        <f t="shared" si="17"/>
        <v>7.3630248921681532E-2</v>
      </c>
    </row>
    <row r="70" spans="1:40">
      <c r="A70" t="s">
        <v>59</v>
      </c>
      <c r="B70" s="1">
        <v>0.58334185855093712</v>
      </c>
      <c r="C70" s="1">
        <v>3.5647713715120419E-2</v>
      </c>
      <c r="D70" s="1">
        <v>0.99125709971119624</v>
      </c>
      <c r="E70" s="1">
        <v>0.91337445491190794</v>
      </c>
      <c r="F70" s="1">
        <v>0.5810681734584594</v>
      </c>
      <c r="G70" s="1">
        <f t="shared" si="14"/>
        <v>3.5647713715120419E-2</v>
      </c>
      <c r="H70" s="1">
        <v>0.76454761353770129</v>
      </c>
      <c r="I70" s="1">
        <f t="shared" si="16"/>
        <v>3.5647713715120419E-2</v>
      </c>
      <c r="W70" t="s">
        <v>59</v>
      </c>
      <c r="X70" s="1">
        <v>0.58334185855093712</v>
      </c>
      <c r="Y70" s="1">
        <v>3.5647713715120419E-2</v>
      </c>
      <c r="Z70" s="1">
        <v>0.99125709971119624</v>
      </c>
      <c r="AA70" s="1">
        <v>0.91337445491190794</v>
      </c>
      <c r="AB70" s="1">
        <v>0.5810681734584594</v>
      </c>
      <c r="AC70" s="1">
        <f t="shared" si="15"/>
        <v>3.5647713715120419E-2</v>
      </c>
      <c r="AD70" s="1">
        <v>0.23545238646229871</v>
      </c>
      <c r="AE70" s="1">
        <f t="shared" si="17"/>
        <v>3.5647713715120419E-2</v>
      </c>
    </row>
    <row r="71" spans="1:40">
      <c r="A71" t="s">
        <v>60</v>
      </c>
      <c r="B71" s="1">
        <v>0.97448621929061496</v>
      </c>
      <c r="C71" s="1">
        <v>3.2546620336274389E-2</v>
      </c>
      <c r="D71" s="1">
        <v>0.98465457872973283</v>
      </c>
      <c r="E71" s="1">
        <v>0.195709247426605</v>
      </c>
      <c r="F71" s="1">
        <v>0.95000000000000062</v>
      </c>
      <c r="G71" s="1">
        <f t="shared" si="14"/>
        <v>3.2546620336274389E-2</v>
      </c>
      <c r="H71" s="1">
        <v>0.95000000000000062</v>
      </c>
      <c r="I71" s="1">
        <f t="shared" si="16"/>
        <v>3.2546620336274389E-2</v>
      </c>
      <c r="W71" t="s">
        <v>60</v>
      </c>
      <c r="X71" s="1">
        <v>0.97448621929061496</v>
      </c>
      <c r="Y71" s="1">
        <v>3.2546620336274389E-2</v>
      </c>
      <c r="Z71" s="1">
        <v>0.98465457872973283</v>
      </c>
      <c r="AA71" s="1">
        <v>0.195709247426605</v>
      </c>
      <c r="AB71" s="1">
        <v>0.95000000000000062</v>
      </c>
      <c r="AC71" s="1">
        <f t="shared" si="15"/>
        <v>3.2546620336274389E-2</v>
      </c>
      <c r="AD71" s="1">
        <v>4.9999999999999378E-2</v>
      </c>
      <c r="AE71" s="1">
        <f t="shared" si="17"/>
        <v>3.2546620336274389E-2</v>
      </c>
    </row>
    <row r="72" spans="1:40">
      <c r="A72" t="s">
        <v>153</v>
      </c>
      <c r="B72" s="1">
        <v>0.88706514596723429</v>
      </c>
      <c r="C72" s="1">
        <v>0.7817550768385364</v>
      </c>
      <c r="D72" s="1">
        <v>0.9891727880360528</v>
      </c>
      <c r="E72" s="1">
        <v>4.4692971251104052E-2</v>
      </c>
      <c r="F72" s="1">
        <v>0.30937799958543033</v>
      </c>
      <c r="G72" s="1">
        <f t="shared" si="14"/>
        <v>4.4692971251104052E-2</v>
      </c>
      <c r="H72" s="1">
        <v>5.0000000000000017E-2</v>
      </c>
      <c r="I72" s="1">
        <f t="shared" si="16"/>
        <v>4.4692971251104052E-2</v>
      </c>
      <c r="W72" t="s">
        <v>153</v>
      </c>
      <c r="X72" s="1">
        <v>0.88706514596723429</v>
      </c>
      <c r="Y72" s="1">
        <v>0.7817550768385364</v>
      </c>
      <c r="Z72" s="1">
        <v>0.9891727880360528</v>
      </c>
      <c r="AA72" s="1">
        <v>4.4692971251104052E-2</v>
      </c>
      <c r="AB72" s="1">
        <v>0.30937799958543033</v>
      </c>
      <c r="AC72" s="1">
        <f t="shared" si="15"/>
        <v>4.4692971251104052E-2</v>
      </c>
      <c r="AD72" s="1">
        <v>0.95</v>
      </c>
      <c r="AE72" s="1">
        <f t="shared" si="17"/>
        <v>4.4692971251104052E-2</v>
      </c>
    </row>
    <row r="73" spans="1:40">
      <c r="A73" t="s">
        <v>62</v>
      </c>
      <c r="B73" s="1">
        <v>4.1457904717496337E-2</v>
      </c>
      <c r="C73" s="1">
        <v>9.7440219668620015E-2</v>
      </c>
      <c r="D73" s="1">
        <v>0.13459988069214252</v>
      </c>
      <c r="E73" s="1">
        <v>0.63632374540102199</v>
      </c>
      <c r="F73" s="1">
        <v>0.43347765585417825</v>
      </c>
      <c r="G73" s="1">
        <f t="shared" si="14"/>
        <v>4.1457904717496337E-2</v>
      </c>
      <c r="H73" s="1">
        <v>6.8034612531657782E-2</v>
      </c>
      <c r="I73" s="1">
        <f t="shared" si="16"/>
        <v>4.1457904717496337E-2</v>
      </c>
      <c r="W73" t="s">
        <v>62</v>
      </c>
      <c r="X73" s="1">
        <v>4.1457904717496337E-2</v>
      </c>
      <c r="Y73" s="1">
        <v>9.7440219668620015E-2</v>
      </c>
      <c r="Z73" s="1">
        <v>0.13459988069214252</v>
      </c>
      <c r="AA73" s="1">
        <v>0.63632374540102199</v>
      </c>
      <c r="AB73" s="1">
        <v>0.43347765585417825</v>
      </c>
      <c r="AC73" s="1">
        <f t="shared" si="15"/>
        <v>4.1457904717496337E-2</v>
      </c>
      <c r="AD73" s="1">
        <v>0.93196538746834223</v>
      </c>
      <c r="AE73" s="1">
        <f t="shared" si="17"/>
        <v>4.1457904717496337E-2</v>
      </c>
      <c r="AN73" s="46"/>
    </row>
    <row r="74" spans="1:40">
      <c r="A74" t="s">
        <v>63</v>
      </c>
      <c r="B74" s="1">
        <v>7.7749214326728627E-2</v>
      </c>
      <c r="C74" s="1">
        <v>0.16609597129911893</v>
      </c>
      <c r="D74" s="1">
        <v>0.87685286197012535</v>
      </c>
      <c r="E74" s="1">
        <v>0.92225078567327134</v>
      </c>
      <c r="F74" s="1">
        <v>0.13311027054307142</v>
      </c>
      <c r="G74" s="1">
        <f t="shared" si="14"/>
        <v>7.7749214326728627E-2</v>
      </c>
      <c r="H74" s="1">
        <v>0.41893182654154093</v>
      </c>
      <c r="I74" s="1">
        <f t="shared" si="16"/>
        <v>7.7749214326728627E-2</v>
      </c>
      <c r="W74" t="s">
        <v>63</v>
      </c>
      <c r="X74" s="1">
        <v>7.7749214326728627E-2</v>
      </c>
      <c r="Y74" s="1">
        <v>0.16609597129911893</v>
      </c>
      <c r="Z74" s="1">
        <v>0.87685286197012535</v>
      </c>
      <c r="AA74" s="1">
        <v>0.92225078567327134</v>
      </c>
      <c r="AB74" s="1">
        <v>0.13311027054307142</v>
      </c>
      <c r="AC74" s="1">
        <f t="shared" si="15"/>
        <v>7.7749214326728627E-2</v>
      </c>
      <c r="AD74" s="1">
        <v>0.58106817345845907</v>
      </c>
      <c r="AE74" s="1">
        <f t="shared" si="17"/>
        <v>7.7749214326728627E-2</v>
      </c>
      <c r="AN74" s="46"/>
    </row>
    <row r="75" spans="1:40">
      <c r="A75" t="s">
        <v>64</v>
      </c>
      <c r="B75" s="1">
        <v>0.7195479643948034</v>
      </c>
      <c r="C75" s="1">
        <v>5.0000000000000017E-2</v>
      </c>
      <c r="D75" s="1">
        <v>0.98065750230016524</v>
      </c>
      <c r="E75" s="1">
        <v>0.98968594786173691</v>
      </c>
      <c r="F75" s="1">
        <v>0.95000000000000062</v>
      </c>
      <c r="G75" s="1">
        <f t="shared" si="14"/>
        <v>5.0000000000000017E-2</v>
      </c>
      <c r="H75" s="1">
        <v>0.91337445491190872</v>
      </c>
      <c r="I75" s="1">
        <f t="shared" si="16"/>
        <v>5.0000000000000017E-2</v>
      </c>
      <c r="W75" t="s">
        <v>64</v>
      </c>
      <c r="X75" s="1">
        <v>0.7195479643948034</v>
      </c>
      <c r="Y75" s="1">
        <v>5.0000000000000017E-2</v>
      </c>
      <c r="Z75" s="1">
        <v>0.98065750230016524</v>
      </c>
      <c r="AA75" s="1">
        <v>0.98968594786173691</v>
      </c>
      <c r="AB75" s="1">
        <v>0.95000000000000062</v>
      </c>
      <c r="AC75" s="1">
        <f t="shared" si="15"/>
        <v>5.0000000000000017E-2</v>
      </c>
      <c r="AD75" s="1">
        <v>8.6625545088091283E-2</v>
      </c>
      <c r="AE75" s="1">
        <f t="shared" si="17"/>
        <v>5.0000000000000017E-2</v>
      </c>
      <c r="AN75" s="46"/>
    </row>
    <row r="76" spans="1:40">
      <c r="A76" t="s">
        <v>65</v>
      </c>
      <c r="B76" s="1">
        <v>0.34349075574430277</v>
      </c>
      <c r="C76" s="1">
        <v>0.10059213000789764</v>
      </c>
      <c r="D76" s="1">
        <v>0.41543181753697367</v>
      </c>
      <c r="E76" s="1">
        <v>0.52941040032067888</v>
      </c>
      <c r="F76" s="1">
        <v>0.5810681734584594</v>
      </c>
      <c r="G76" s="1">
        <f t="shared" si="14"/>
        <v>0.10059213000789764</v>
      </c>
      <c r="H76" s="1">
        <v>5.0000000000000017E-2</v>
      </c>
      <c r="I76" s="1">
        <f t="shared" si="16"/>
        <v>5.0000000000000017E-2</v>
      </c>
      <c r="W76" t="s">
        <v>65</v>
      </c>
      <c r="X76" s="1">
        <v>0.34349075574430277</v>
      </c>
      <c r="Y76" s="1">
        <v>0.10059213000789764</v>
      </c>
      <c r="Z76" s="1">
        <v>0.41543181753697367</v>
      </c>
      <c r="AA76" s="1">
        <v>0.52941040032067888</v>
      </c>
      <c r="AB76" s="1">
        <v>0.5810681734584594</v>
      </c>
      <c r="AC76" s="1">
        <f t="shared" si="15"/>
        <v>0.10059213000789764</v>
      </c>
      <c r="AD76" s="1">
        <v>0.95</v>
      </c>
      <c r="AE76" s="1">
        <f t="shared" si="17"/>
        <v>0.10059213000789764</v>
      </c>
      <c r="AN76" s="46"/>
    </row>
    <row r="77" spans="1:40">
      <c r="A77" t="s">
        <v>66</v>
      </c>
      <c r="B77" s="1">
        <v>0.97922495157396472</v>
      </c>
      <c r="C77" s="1">
        <v>0.99650640000375257</v>
      </c>
      <c r="D77" s="1">
        <v>0.99251817594207581</v>
      </c>
      <c r="E77" s="1">
        <v>6.0749221235134376E-2</v>
      </c>
      <c r="F77" s="1">
        <v>0.99266254192933878</v>
      </c>
      <c r="G77" s="1">
        <f t="shared" si="14"/>
        <v>6.0749221235134376E-2</v>
      </c>
      <c r="H77" s="1">
        <v>0.95000000000000062</v>
      </c>
      <c r="I77" s="1">
        <f t="shared" si="16"/>
        <v>6.0749221235134376E-2</v>
      </c>
      <c r="W77" t="s">
        <v>66</v>
      </c>
      <c r="X77" s="1">
        <v>0.97922495157396472</v>
      </c>
      <c r="Y77" s="1">
        <v>0.99650640000375257</v>
      </c>
      <c r="Z77" s="1">
        <v>0.99251817594207581</v>
      </c>
      <c r="AA77" s="1">
        <v>6.0749221235134376E-2</v>
      </c>
      <c r="AB77" s="1">
        <v>0.99266254192933878</v>
      </c>
      <c r="AC77" s="1">
        <f t="shared" si="15"/>
        <v>6.0749221235134376E-2</v>
      </c>
      <c r="AD77" s="1">
        <v>4.9999999999999378E-2</v>
      </c>
      <c r="AE77" s="1">
        <f t="shared" si="17"/>
        <v>4.9999999999999378E-2</v>
      </c>
    </row>
    <row r="78" spans="1:40">
      <c r="A78" t="s">
        <v>94</v>
      </c>
      <c r="B78" s="1">
        <v>1.9342497699835055E-2</v>
      </c>
      <c r="C78" s="1">
        <v>0.17783159064496304</v>
      </c>
      <c r="D78" s="1">
        <v>0.59217457307153254</v>
      </c>
      <c r="E78" s="1">
        <v>0.99607143704729062</v>
      </c>
      <c r="F78" s="1">
        <v>2.1150612009820224E-3</v>
      </c>
      <c r="G78" s="1">
        <f t="shared" si="14"/>
        <v>2.1150612009820224E-3</v>
      </c>
      <c r="H78" s="1">
        <v>0.12314713802987559</v>
      </c>
      <c r="I78" s="1">
        <f t="shared" si="16"/>
        <v>2.1150612009820224E-3</v>
      </c>
      <c r="W78" t="s">
        <v>94</v>
      </c>
      <c r="X78" s="1">
        <v>1.9342497699835055E-2</v>
      </c>
      <c r="Y78" s="1">
        <v>0.17783159064496304</v>
      </c>
      <c r="Z78" s="1">
        <v>0.59217457307153254</v>
      </c>
      <c r="AA78" s="1">
        <v>0.99607143704729062</v>
      </c>
      <c r="AB78" s="1">
        <v>2.1150612009820224E-3</v>
      </c>
      <c r="AC78" s="1">
        <f t="shared" si="15"/>
        <v>2.1150612009820224E-3</v>
      </c>
      <c r="AD78" s="1">
        <v>0.87685286197012435</v>
      </c>
      <c r="AE78" s="1">
        <f t="shared" si="17"/>
        <v>2.1150612009820224E-3</v>
      </c>
    </row>
    <row r="79" spans="1:40">
      <c r="A79" t="s">
        <v>96</v>
      </c>
      <c r="B79" s="1">
        <v>1.0827211963947477E-2</v>
      </c>
      <c r="C79" s="1">
        <v>1.6514220781848499E-2</v>
      </c>
      <c r="D79" s="1">
        <v>1.2644976044386462E-2</v>
      </c>
      <c r="E79" s="1">
        <v>0.88408160254662571</v>
      </c>
      <c r="F79" s="1">
        <v>6.1456317156798447E-3</v>
      </c>
      <c r="G79" s="1">
        <f t="shared" si="14"/>
        <v>6.1456317156798447E-3</v>
      </c>
      <c r="H79" s="1">
        <v>5.0000000000000017E-2</v>
      </c>
      <c r="I79" s="1">
        <f t="shared" si="16"/>
        <v>6.1456317156798447E-3</v>
      </c>
      <c r="W79" t="s">
        <v>96</v>
      </c>
      <c r="X79" s="1">
        <v>1.0827211963947477E-2</v>
      </c>
      <c r="Y79" s="1">
        <v>1.6514220781848499E-2</v>
      </c>
      <c r="Z79" s="1">
        <v>1.2644976044386462E-2</v>
      </c>
      <c r="AA79" s="1">
        <v>0.88408160254662571</v>
      </c>
      <c r="AB79" s="1">
        <v>6.1456317156798447E-3</v>
      </c>
      <c r="AC79" s="1">
        <f t="shared" si="15"/>
        <v>6.1456317156798447E-3</v>
      </c>
      <c r="AD79" s="1">
        <v>0.95</v>
      </c>
      <c r="AE79" s="1">
        <f t="shared" si="17"/>
        <v>6.1456317156798447E-3</v>
      </c>
    </row>
    <row r="80" spans="1:40">
      <c r="A80" t="s">
        <v>98</v>
      </c>
      <c r="B80" s="1">
        <v>1.3401706499242933E-2</v>
      </c>
      <c r="C80" s="1">
        <v>3.5245037242771449E-2</v>
      </c>
      <c r="D80" s="1">
        <v>0.17441369368761367</v>
      </c>
      <c r="E80" s="1">
        <v>0.99473346084597991</v>
      </c>
      <c r="F80" s="1">
        <v>0.83696255484835158</v>
      </c>
      <c r="G80" s="1">
        <f t="shared" si="14"/>
        <v>1.3401706499242933E-2</v>
      </c>
      <c r="H80" s="1">
        <v>0.21271458630132001</v>
      </c>
      <c r="I80" s="1">
        <f t="shared" si="16"/>
        <v>1.3401706499242933E-2</v>
      </c>
      <c r="W80" t="s">
        <v>98</v>
      </c>
      <c r="X80" s="1">
        <v>1.3401706499242933E-2</v>
      </c>
      <c r="Y80" s="1">
        <v>3.5245037242771449E-2</v>
      </c>
      <c r="Z80" s="1">
        <v>0.17441369368761367</v>
      </c>
      <c r="AA80" s="1">
        <v>0.99473346084597991</v>
      </c>
      <c r="AB80" s="1">
        <v>0.83696255484835158</v>
      </c>
      <c r="AC80" s="1">
        <f t="shared" si="15"/>
        <v>1.3401706499242933E-2</v>
      </c>
      <c r="AD80" s="1">
        <v>0.78728541369867999</v>
      </c>
      <c r="AE80" s="1">
        <f t="shared" si="17"/>
        <v>1.3401706499242933E-2</v>
      </c>
      <c r="AN80" s="46"/>
    </row>
    <row r="81" spans="1:40">
      <c r="A81" t="s">
        <v>100</v>
      </c>
      <c r="B81" s="1">
        <v>2.6799274123128491E-2</v>
      </c>
      <c r="C81" s="1">
        <v>0.30482136725650155</v>
      </c>
      <c r="D81" s="1">
        <v>9.2382568733355805E-2</v>
      </c>
      <c r="E81" s="1">
        <v>0.79001196543342744</v>
      </c>
      <c r="F81" s="1">
        <v>0.20777637029862486</v>
      </c>
      <c r="G81" s="1">
        <f t="shared" si="14"/>
        <v>2.6799274123128491E-2</v>
      </c>
      <c r="H81" s="1">
        <v>6.8034612531657782E-2</v>
      </c>
      <c r="I81" s="1">
        <f t="shared" si="16"/>
        <v>2.6799274123128491E-2</v>
      </c>
      <c r="W81" t="s">
        <v>100</v>
      </c>
      <c r="X81" s="1">
        <v>2.6799274123128491E-2</v>
      </c>
      <c r="Y81" s="1">
        <v>0.30482136725650155</v>
      </c>
      <c r="Z81" s="1">
        <v>9.2382568733355805E-2</v>
      </c>
      <c r="AA81" s="1">
        <v>0.79001196543342744</v>
      </c>
      <c r="AB81" s="1">
        <v>0.20777637029862486</v>
      </c>
      <c r="AC81" s="1">
        <f t="shared" si="15"/>
        <v>2.6799274123128491E-2</v>
      </c>
      <c r="AD81" s="1">
        <v>0.93196538746834223</v>
      </c>
      <c r="AE81" s="1">
        <f t="shared" si="17"/>
        <v>2.6799274123128491E-2</v>
      </c>
      <c r="AN81" s="46"/>
    </row>
    <row r="82" spans="1:40">
      <c r="A82" t="s">
        <v>102</v>
      </c>
      <c r="B82" s="1">
        <v>0.94878748639613142</v>
      </c>
      <c r="C82" s="1">
        <v>0.13187960949253491</v>
      </c>
      <c r="D82" s="1">
        <v>0.99251817594207581</v>
      </c>
      <c r="E82" s="1">
        <v>0.33688183633303814</v>
      </c>
      <c r="F82" s="1">
        <v>0.90805540315752964</v>
      </c>
      <c r="G82" s="1">
        <f t="shared" si="14"/>
        <v>0.13187960949253491</v>
      </c>
      <c r="H82" s="1">
        <v>0.95000000000000062</v>
      </c>
      <c r="I82" s="1">
        <f t="shared" si="16"/>
        <v>0.13187960949253491</v>
      </c>
      <c r="W82" t="s">
        <v>102</v>
      </c>
      <c r="X82" s="1">
        <v>0.94878748639613142</v>
      </c>
      <c r="Y82" s="1">
        <v>0.13187960949253491</v>
      </c>
      <c r="Z82" s="1">
        <v>0.99251817594207581</v>
      </c>
      <c r="AA82" s="1">
        <v>0.33688183633303814</v>
      </c>
      <c r="AB82" s="1">
        <v>0.90805540315752964</v>
      </c>
      <c r="AC82" s="1">
        <f t="shared" si="15"/>
        <v>0.13187960949253491</v>
      </c>
      <c r="AD82" s="1">
        <v>4.9999999999999378E-2</v>
      </c>
      <c r="AE82" s="1">
        <f t="shared" si="17"/>
        <v>4.9999999999999378E-2</v>
      </c>
    </row>
    <row r="83" spans="1:40">
      <c r="A83" t="s">
        <v>151</v>
      </c>
      <c r="B83" s="1">
        <v>0.98323802780201219</v>
      </c>
      <c r="C83" s="1">
        <v>0.99108532969486685</v>
      </c>
      <c r="D83" s="1">
        <v>0.99251817594207581</v>
      </c>
      <c r="E83" s="1">
        <v>2.8447435216334416E-3</v>
      </c>
      <c r="F83" s="1">
        <v>0.97337085213504804</v>
      </c>
      <c r="G83" s="1">
        <f t="shared" si="14"/>
        <v>2.8447435216334416E-3</v>
      </c>
      <c r="H83" s="1">
        <v>0.95000000000000062</v>
      </c>
      <c r="I83" s="1">
        <f t="shared" si="16"/>
        <v>2.8447435216334416E-3</v>
      </c>
      <c r="W83" t="s">
        <v>151</v>
      </c>
      <c r="X83" s="1">
        <v>0.98323802780201219</v>
      </c>
      <c r="Y83" s="1">
        <v>0.99108532969486685</v>
      </c>
      <c r="Z83" s="1">
        <v>0.99251817594207581</v>
      </c>
      <c r="AA83" s="1">
        <v>2.8447435216334416E-3</v>
      </c>
      <c r="AB83" s="1">
        <v>0.97337085213504804</v>
      </c>
      <c r="AC83" s="1">
        <f t="shared" si="15"/>
        <v>2.8447435216334416E-3</v>
      </c>
      <c r="AD83" s="1">
        <v>4.9999999999999378E-2</v>
      </c>
      <c r="AE83" s="1">
        <f t="shared" si="17"/>
        <v>2.8447435216334416E-3</v>
      </c>
    </row>
    <row r="84" spans="1:40">
      <c r="B84" s="1"/>
      <c r="C84" s="1"/>
      <c r="D84" s="1"/>
      <c r="E84" s="1"/>
      <c r="F84" s="1"/>
      <c r="G84" s="1">
        <f>SUM(G66:G83)</f>
        <v>0.92972729441708379</v>
      </c>
      <c r="H84" s="1"/>
      <c r="I84" s="1">
        <f>SUM(I66:I83)</f>
        <v>0.80513765805092419</v>
      </c>
      <c r="J84">
        <f>+I84/G84</f>
        <v>0.86599335405735911</v>
      </c>
      <c r="X84" s="1"/>
      <c r="Y84" s="1"/>
      <c r="Z84" s="1"/>
      <c r="AA84" s="1"/>
      <c r="AB84" s="1"/>
      <c r="AC84" s="1">
        <f>SUM(AC66:AC83)</f>
        <v>0.92972729441708379</v>
      </c>
      <c r="AD84" s="1"/>
      <c r="AE84" s="1">
        <f>SUM(AE66:AE83)</f>
        <v>0.83709846368941321</v>
      </c>
      <c r="AF84">
        <f>+AE84/AC84</f>
        <v>0.9003698920275901</v>
      </c>
    </row>
    <row r="86" spans="1:40">
      <c r="A86" t="s">
        <v>117</v>
      </c>
      <c r="B86" t="s">
        <v>48</v>
      </c>
      <c r="C86" t="s">
        <v>51</v>
      </c>
      <c r="D86" t="s">
        <v>54</v>
      </c>
      <c r="E86" t="s">
        <v>232</v>
      </c>
      <c r="F86" t="s">
        <v>234</v>
      </c>
      <c r="G86" t="s">
        <v>155</v>
      </c>
      <c r="H86" t="s">
        <v>224</v>
      </c>
      <c r="W86" t="s">
        <v>117</v>
      </c>
      <c r="X86" t="s">
        <v>48</v>
      </c>
      <c r="Y86" t="s">
        <v>51</v>
      </c>
      <c r="Z86" t="s">
        <v>54</v>
      </c>
      <c r="AA86" t="s">
        <v>232</v>
      </c>
      <c r="AB86" t="s">
        <v>234</v>
      </c>
      <c r="AC86" t="s">
        <v>155</v>
      </c>
      <c r="AD86" t="s">
        <v>236</v>
      </c>
    </row>
    <row r="87" spans="1:40">
      <c r="A87" t="s">
        <v>80</v>
      </c>
      <c r="B87" s="1">
        <v>0.80692563298739306</v>
      </c>
      <c r="C87" s="1">
        <v>0.12399750635826204</v>
      </c>
      <c r="D87" s="1">
        <v>0.9891727880360528</v>
      </c>
      <c r="E87" s="1">
        <v>0.26872338491523462</v>
      </c>
      <c r="F87" s="1">
        <v>0.56652234414582181</v>
      </c>
      <c r="G87" s="1">
        <f t="shared" ref="G87:G104" si="18">MIN(B87:F87)</f>
        <v>0.12399750635826204</v>
      </c>
      <c r="H87" s="1">
        <v>5.0000000000000017E-2</v>
      </c>
      <c r="I87" s="1">
        <f>MIN(G87:H87)</f>
        <v>5.0000000000000017E-2</v>
      </c>
      <c r="W87" t="s">
        <v>80</v>
      </c>
      <c r="X87" s="1">
        <v>0.80692563298739306</v>
      </c>
      <c r="Y87" s="1">
        <v>0.12399750635826204</v>
      </c>
      <c r="Z87" s="1">
        <v>0.9891727880360528</v>
      </c>
      <c r="AA87" s="1">
        <v>0.26872338491523462</v>
      </c>
      <c r="AB87" s="1">
        <v>0.56652234414582181</v>
      </c>
      <c r="AC87" s="1">
        <f t="shared" ref="AC87:AC104" si="19">MIN(X87:AB87)</f>
        <v>0.12399750635826204</v>
      </c>
      <c r="AD87" s="1">
        <v>0.95</v>
      </c>
      <c r="AE87" s="1">
        <f>MIN(AC87:AD87)</f>
        <v>0.12399750635826204</v>
      </c>
    </row>
    <row r="88" spans="1:40">
      <c r="A88" t="s">
        <v>82</v>
      </c>
      <c r="B88" s="1">
        <v>0.99014770955660791</v>
      </c>
      <c r="C88" s="1">
        <v>0.88706514596723429</v>
      </c>
      <c r="D88" s="1">
        <v>0.97829229183248267</v>
      </c>
      <c r="E88" s="1">
        <v>3.8150100633936868E-3</v>
      </c>
      <c r="F88" s="1">
        <v>2.6629147864951963E-2</v>
      </c>
      <c r="G88" s="1">
        <f t="shared" si="18"/>
        <v>3.8150100633936868E-3</v>
      </c>
      <c r="H88" s="1">
        <v>0.95000000000000062</v>
      </c>
      <c r="I88" s="1">
        <f t="shared" ref="I88:I104" si="20">MIN(G88:H88)</f>
        <v>3.8150100633936868E-3</v>
      </c>
      <c r="W88" t="s">
        <v>82</v>
      </c>
      <c r="X88" s="1">
        <v>0.99014770955660791</v>
      </c>
      <c r="Y88" s="1">
        <v>0.88706514596723429</v>
      </c>
      <c r="Z88" s="1">
        <v>0.97829229183248267</v>
      </c>
      <c r="AA88" s="1">
        <v>3.8150100633936868E-3</v>
      </c>
      <c r="AB88" s="1">
        <v>2.6629147864951963E-2</v>
      </c>
      <c r="AC88" s="1">
        <f t="shared" si="19"/>
        <v>3.8150100633936868E-3</v>
      </c>
      <c r="AD88" s="1">
        <v>4.9999999999999378E-2</v>
      </c>
      <c r="AE88" s="1">
        <f t="shared" ref="AE88:AE104" si="21">MIN(AC88:AD88)</f>
        <v>3.8150100633936868E-3</v>
      </c>
    </row>
    <row r="89" spans="1:40">
      <c r="A89" t="s">
        <v>57</v>
      </c>
      <c r="B89" s="1">
        <v>0.5751406827697908</v>
      </c>
      <c r="C89" s="1">
        <v>0.9765606976781106</v>
      </c>
      <c r="D89" s="1">
        <v>0.98373890342061887</v>
      </c>
      <c r="E89" s="1">
        <v>0.10166272693078893</v>
      </c>
      <c r="F89" s="1">
        <v>9.1944596842470361E-2</v>
      </c>
      <c r="G89" s="1">
        <f t="shared" si="18"/>
        <v>9.1944596842470361E-2</v>
      </c>
      <c r="H89" s="1">
        <v>0.88706514596723429</v>
      </c>
      <c r="I89" s="1">
        <f t="shared" si="20"/>
        <v>9.1944596842470361E-2</v>
      </c>
      <c r="W89" t="s">
        <v>57</v>
      </c>
      <c r="X89" s="1">
        <v>0.5751406827697908</v>
      </c>
      <c r="Y89" s="1">
        <v>0.9765606976781106</v>
      </c>
      <c r="Z89" s="1">
        <v>0.98373890342061887</v>
      </c>
      <c r="AA89" s="1">
        <v>0.10166272693078893</v>
      </c>
      <c r="AB89" s="1">
        <v>9.1944596842470361E-2</v>
      </c>
      <c r="AC89" s="1">
        <f t="shared" si="19"/>
        <v>9.1944596842470361E-2</v>
      </c>
      <c r="AD89" s="1">
        <v>0.11293485403276571</v>
      </c>
      <c r="AE89" s="1">
        <f t="shared" si="21"/>
        <v>9.1944596842470361E-2</v>
      </c>
    </row>
    <row r="90" spans="1:40">
      <c r="A90" t="s">
        <v>58</v>
      </c>
      <c r="B90" s="1">
        <v>0.16664045588368551</v>
      </c>
      <c r="C90" s="1">
        <v>7.3630248921681532E-2</v>
      </c>
      <c r="D90" s="1">
        <v>0.98065750230016524</v>
      </c>
      <c r="E90" s="1">
        <v>0.99108532969486662</v>
      </c>
      <c r="F90" s="1">
        <v>9.1944596842470361E-2</v>
      </c>
      <c r="G90" s="1">
        <f t="shared" si="18"/>
        <v>7.3630248921681532E-2</v>
      </c>
      <c r="H90" s="1">
        <v>0.12314713802987559</v>
      </c>
      <c r="I90" s="1">
        <f t="shared" si="20"/>
        <v>7.3630248921681532E-2</v>
      </c>
      <c r="W90" t="s">
        <v>58</v>
      </c>
      <c r="X90" s="1">
        <v>0.16664045588368551</v>
      </c>
      <c r="Y90" s="1">
        <v>7.3630248921681532E-2</v>
      </c>
      <c r="Z90" s="1">
        <v>0.98065750230016524</v>
      </c>
      <c r="AA90" s="1">
        <v>0.99108532969486662</v>
      </c>
      <c r="AB90" s="1">
        <v>9.1944596842470361E-2</v>
      </c>
      <c r="AC90" s="1">
        <f t="shared" si="19"/>
        <v>7.3630248921681532E-2</v>
      </c>
      <c r="AD90" s="1">
        <v>0.87685286197012435</v>
      </c>
      <c r="AE90" s="1">
        <f t="shared" si="21"/>
        <v>7.3630248921681532E-2</v>
      </c>
    </row>
    <row r="91" spans="1:40">
      <c r="A91" t="s">
        <v>59</v>
      </c>
      <c r="B91" s="1">
        <v>0.58334185855093712</v>
      </c>
      <c r="C91" s="1">
        <v>3.5647713715120419E-2</v>
      </c>
      <c r="D91" s="1">
        <v>0.99125709971119624</v>
      </c>
      <c r="E91" s="1">
        <v>0.91337445491190794</v>
      </c>
      <c r="F91" s="1">
        <v>0.4189318265415406</v>
      </c>
      <c r="G91" s="1">
        <f t="shared" si="18"/>
        <v>3.5647713715120419E-2</v>
      </c>
      <c r="H91" s="1">
        <v>0.76454761353770129</v>
      </c>
      <c r="I91" s="1">
        <f t="shared" si="20"/>
        <v>3.5647713715120419E-2</v>
      </c>
      <c r="W91" t="s">
        <v>59</v>
      </c>
      <c r="X91" s="1">
        <v>0.58334185855093712</v>
      </c>
      <c r="Y91" s="1">
        <v>3.5647713715120419E-2</v>
      </c>
      <c r="Z91" s="1">
        <v>0.99125709971119624</v>
      </c>
      <c r="AA91" s="1">
        <v>0.91337445491190794</v>
      </c>
      <c r="AB91" s="1">
        <v>0.4189318265415406</v>
      </c>
      <c r="AC91" s="1">
        <f t="shared" si="19"/>
        <v>3.5647713715120419E-2</v>
      </c>
      <c r="AD91" s="1">
        <v>0.23545238646229871</v>
      </c>
      <c r="AE91" s="1">
        <f t="shared" si="21"/>
        <v>3.5647713715120419E-2</v>
      </c>
    </row>
    <row r="92" spans="1:40">
      <c r="A92" t="s">
        <v>60</v>
      </c>
      <c r="B92" s="1">
        <v>0.97448621929061496</v>
      </c>
      <c r="C92" s="1">
        <v>3.2546620336274389E-2</v>
      </c>
      <c r="D92" s="1">
        <v>0.98465457872973283</v>
      </c>
      <c r="E92" s="1">
        <v>0.195709247426605</v>
      </c>
      <c r="F92" s="1">
        <v>4.9999999999999378E-2</v>
      </c>
      <c r="G92" s="1">
        <f t="shared" si="18"/>
        <v>3.2546620336274389E-2</v>
      </c>
      <c r="H92" s="1">
        <v>0.95000000000000062</v>
      </c>
      <c r="I92" s="1">
        <f t="shared" si="20"/>
        <v>3.2546620336274389E-2</v>
      </c>
      <c r="W92" t="s">
        <v>60</v>
      </c>
      <c r="X92" s="1">
        <v>0.97448621929061496</v>
      </c>
      <c r="Y92" s="1">
        <v>3.2546620336274389E-2</v>
      </c>
      <c r="Z92" s="1">
        <v>0.98465457872973283</v>
      </c>
      <c r="AA92" s="1">
        <v>0.195709247426605</v>
      </c>
      <c r="AB92" s="1">
        <v>4.9999999999999378E-2</v>
      </c>
      <c r="AC92" s="1">
        <f t="shared" si="19"/>
        <v>3.2546620336274389E-2</v>
      </c>
      <c r="AD92" s="1">
        <v>4.9999999999999378E-2</v>
      </c>
      <c r="AE92" s="1">
        <f t="shared" si="21"/>
        <v>3.2546620336274389E-2</v>
      </c>
    </row>
    <row r="93" spans="1:40">
      <c r="A93" t="s">
        <v>153</v>
      </c>
      <c r="B93" s="1">
        <v>0.88706514596723429</v>
      </c>
      <c r="C93" s="1">
        <v>0.7817550768385364</v>
      </c>
      <c r="D93" s="1">
        <v>0.9891727880360528</v>
      </c>
      <c r="E93" s="1">
        <v>4.4692971251104052E-2</v>
      </c>
      <c r="F93" s="1">
        <v>0.69062200041456967</v>
      </c>
      <c r="G93" s="1">
        <f t="shared" si="18"/>
        <v>4.4692971251104052E-2</v>
      </c>
      <c r="H93" s="1">
        <v>5.0000000000000017E-2</v>
      </c>
      <c r="I93" s="1">
        <f t="shared" si="20"/>
        <v>4.4692971251104052E-2</v>
      </c>
      <c r="W93" t="s">
        <v>153</v>
      </c>
      <c r="X93" s="1">
        <v>0.88706514596723429</v>
      </c>
      <c r="Y93" s="1">
        <v>0.7817550768385364</v>
      </c>
      <c r="Z93" s="1">
        <v>0.9891727880360528</v>
      </c>
      <c r="AA93" s="1">
        <v>4.4692971251104052E-2</v>
      </c>
      <c r="AB93" s="1">
        <v>0.69062200041456967</v>
      </c>
      <c r="AC93" s="1">
        <f t="shared" si="19"/>
        <v>4.4692971251104052E-2</v>
      </c>
      <c r="AD93" s="1">
        <v>0.95</v>
      </c>
      <c r="AE93" s="1">
        <f t="shared" si="21"/>
        <v>4.4692971251104052E-2</v>
      </c>
    </row>
    <row r="94" spans="1:40">
      <c r="A94" t="s">
        <v>62</v>
      </c>
      <c r="B94" s="1">
        <v>4.1457904717496337E-2</v>
      </c>
      <c r="C94" s="1">
        <v>9.7440219668620015E-2</v>
      </c>
      <c r="D94" s="1">
        <v>0.13459988069214252</v>
      </c>
      <c r="E94" s="1">
        <v>0.63632374540102199</v>
      </c>
      <c r="F94" s="1">
        <v>0.56652234414582181</v>
      </c>
      <c r="G94" s="1">
        <f t="shared" si="18"/>
        <v>4.1457904717496337E-2</v>
      </c>
      <c r="H94" s="1">
        <v>6.8034612531657782E-2</v>
      </c>
      <c r="I94" s="1">
        <f t="shared" si="20"/>
        <v>4.1457904717496337E-2</v>
      </c>
      <c r="W94" t="s">
        <v>62</v>
      </c>
      <c r="X94" s="1">
        <v>4.1457904717496337E-2</v>
      </c>
      <c r="Y94" s="1">
        <v>9.7440219668620015E-2</v>
      </c>
      <c r="Z94" s="1">
        <v>0.13459988069214252</v>
      </c>
      <c r="AA94" s="1">
        <v>0.63632374540102199</v>
      </c>
      <c r="AB94" s="1">
        <v>0.56652234414582181</v>
      </c>
      <c r="AC94" s="1">
        <f t="shared" si="19"/>
        <v>4.1457904717496337E-2</v>
      </c>
      <c r="AD94" s="1">
        <v>0.93196538746834223</v>
      </c>
      <c r="AE94" s="1">
        <f t="shared" si="21"/>
        <v>4.1457904717496337E-2</v>
      </c>
    </row>
    <row r="95" spans="1:40">
      <c r="A95" t="s">
        <v>63</v>
      </c>
      <c r="B95" s="1">
        <v>7.7749214326728627E-2</v>
      </c>
      <c r="C95" s="1">
        <v>0.16609597129911893</v>
      </c>
      <c r="D95" s="1">
        <v>0.87685286197012535</v>
      </c>
      <c r="E95" s="1">
        <v>0.92225078567327134</v>
      </c>
      <c r="F95" s="1">
        <v>0.86688972945692855</v>
      </c>
      <c r="G95" s="1">
        <f t="shared" si="18"/>
        <v>7.7749214326728627E-2</v>
      </c>
      <c r="H95" s="1">
        <v>0.41893182654154093</v>
      </c>
      <c r="I95" s="1">
        <f t="shared" si="20"/>
        <v>7.7749214326728627E-2</v>
      </c>
      <c r="W95" t="s">
        <v>63</v>
      </c>
      <c r="X95" s="1">
        <v>7.7749214326728627E-2</v>
      </c>
      <c r="Y95" s="1">
        <v>0.16609597129911893</v>
      </c>
      <c r="Z95" s="1">
        <v>0.87685286197012535</v>
      </c>
      <c r="AA95" s="1">
        <v>0.92225078567327134</v>
      </c>
      <c r="AB95" s="1">
        <v>0.86688972945692855</v>
      </c>
      <c r="AC95" s="1">
        <f t="shared" si="19"/>
        <v>7.7749214326728627E-2</v>
      </c>
      <c r="AD95" s="1">
        <v>0.58106817345845907</v>
      </c>
      <c r="AE95" s="1">
        <f t="shared" si="21"/>
        <v>7.7749214326728627E-2</v>
      </c>
    </row>
    <row r="96" spans="1:40">
      <c r="A96" t="s">
        <v>64</v>
      </c>
      <c r="B96" s="1">
        <v>0.7195479643948034</v>
      </c>
      <c r="C96" s="1">
        <v>5.0000000000000017E-2</v>
      </c>
      <c r="D96" s="1">
        <v>0.98065750230016524</v>
      </c>
      <c r="E96" s="1">
        <v>0.98968594786173691</v>
      </c>
      <c r="F96" s="1">
        <v>4.9999999999999378E-2</v>
      </c>
      <c r="G96" s="1">
        <f t="shared" si="18"/>
        <v>4.9999999999999378E-2</v>
      </c>
      <c r="H96" s="1">
        <v>0.91337445491190872</v>
      </c>
      <c r="I96" s="1">
        <f t="shared" si="20"/>
        <v>4.9999999999999378E-2</v>
      </c>
      <c r="W96" t="s">
        <v>64</v>
      </c>
      <c r="X96" s="1">
        <v>0.7195479643948034</v>
      </c>
      <c r="Y96" s="1">
        <v>5.0000000000000017E-2</v>
      </c>
      <c r="Z96" s="1">
        <v>0.98065750230016524</v>
      </c>
      <c r="AA96" s="1">
        <v>0.98968594786173691</v>
      </c>
      <c r="AB96" s="1">
        <v>4.9999999999999378E-2</v>
      </c>
      <c r="AC96" s="1">
        <f t="shared" si="19"/>
        <v>4.9999999999999378E-2</v>
      </c>
      <c r="AD96" s="1">
        <v>8.6625545088091283E-2</v>
      </c>
      <c r="AE96" s="1">
        <f t="shared" si="21"/>
        <v>4.9999999999999378E-2</v>
      </c>
    </row>
    <row r="97" spans="1:32">
      <c r="A97" t="s">
        <v>65</v>
      </c>
      <c r="B97" s="1">
        <v>0.34349075574430277</v>
      </c>
      <c r="C97" s="1">
        <v>0.10059213000789764</v>
      </c>
      <c r="D97" s="1">
        <v>0.41543181753697367</v>
      </c>
      <c r="E97" s="1">
        <v>0.52941040032067888</v>
      </c>
      <c r="F97" s="1">
        <v>0.4189318265415406</v>
      </c>
      <c r="G97" s="1">
        <f t="shared" si="18"/>
        <v>0.10059213000789764</v>
      </c>
      <c r="H97" s="1">
        <v>5.0000000000000017E-2</v>
      </c>
      <c r="I97" s="1">
        <f t="shared" si="20"/>
        <v>5.0000000000000017E-2</v>
      </c>
      <c r="W97" t="s">
        <v>65</v>
      </c>
      <c r="X97" s="1">
        <v>0.34349075574430277</v>
      </c>
      <c r="Y97" s="1">
        <v>0.10059213000789764</v>
      </c>
      <c r="Z97" s="1">
        <v>0.41543181753697367</v>
      </c>
      <c r="AA97" s="1">
        <v>0.52941040032067888</v>
      </c>
      <c r="AB97" s="1">
        <v>0.4189318265415406</v>
      </c>
      <c r="AC97" s="1">
        <f t="shared" si="19"/>
        <v>0.10059213000789764</v>
      </c>
      <c r="AD97" s="1">
        <v>0.95</v>
      </c>
      <c r="AE97" s="1">
        <f t="shared" si="21"/>
        <v>0.10059213000789764</v>
      </c>
    </row>
    <row r="98" spans="1:32">
      <c r="A98" t="s">
        <v>66</v>
      </c>
      <c r="B98" s="1">
        <v>0.97922495157396472</v>
      </c>
      <c r="C98" s="1">
        <v>0.99650640000375257</v>
      </c>
      <c r="D98" s="1">
        <v>0.99251817594207581</v>
      </c>
      <c r="E98" s="1">
        <v>6.0749221235134376E-2</v>
      </c>
      <c r="F98" s="1">
        <v>7.337458070661218E-3</v>
      </c>
      <c r="G98" s="1">
        <f t="shared" si="18"/>
        <v>7.337458070661218E-3</v>
      </c>
      <c r="H98" s="1">
        <v>0.95000000000000062</v>
      </c>
      <c r="I98" s="1">
        <f t="shared" si="20"/>
        <v>7.337458070661218E-3</v>
      </c>
      <c r="W98" t="s">
        <v>66</v>
      </c>
      <c r="X98" s="1">
        <v>0.97922495157396472</v>
      </c>
      <c r="Y98" s="1">
        <v>0.99650640000375257</v>
      </c>
      <c r="Z98" s="1">
        <v>0.99251817594207581</v>
      </c>
      <c r="AA98" s="1">
        <v>6.0749221235134376E-2</v>
      </c>
      <c r="AB98" s="1">
        <v>7.337458070661218E-3</v>
      </c>
      <c r="AC98" s="1">
        <f t="shared" si="19"/>
        <v>7.337458070661218E-3</v>
      </c>
      <c r="AD98" s="1">
        <v>4.9999999999999378E-2</v>
      </c>
      <c r="AE98" s="1">
        <f t="shared" si="21"/>
        <v>7.337458070661218E-3</v>
      </c>
    </row>
    <row r="99" spans="1:32">
      <c r="A99" t="s">
        <v>94</v>
      </c>
      <c r="B99" s="1">
        <v>1.9342497699835055E-2</v>
      </c>
      <c r="C99" s="1">
        <v>0.17783159064496304</v>
      </c>
      <c r="D99" s="1">
        <v>0.59217457307153254</v>
      </c>
      <c r="E99" s="1">
        <v>0.99607143704729062</v>
      </c>
      <c r="F99" s="1">
        <v>0.99788493879901796</v>
      </c>
      <c r="G99" s="1">
        <f t="shared" si="18"/>
        <v>1.9342497699835055E-2</v>
      </c>
      <c r="H99" s="1">
        <v>0.12314713802987559</v>
      </c>
      <c r="I99" s="1">
        <f t="shared" si="20"/>
        <v>1.9342497699835055E-2</v>
      </c>
      <c r="W99" t="s">
        <v>94</v>
      </c>
      <c r="X99" s="1">
        <v>1.9342497699835055E-2</v>
      </c>
      <c r="Y99" s="1">
        <v>0.17783159064496304</v>
      </c>
      <c r="Z99" s="1">
        <v>0.59217457307153254</v>
      </c>
      <c r="AA99" s="1">
        <v>0.99607143704729062</v>
      </c>
      <c r="AB99" s="1">
        <v>0.99788493879901796</v>
      </c>
      <c r="AC99" s="1">
        <f t="shared" si="19"/>
        <v>1.9342497699835055E-2</v>
      </c>
      <c r="AD99" s="1">
        <v>0.87685286197012435</v>
      </c>
      <c r="AE99" s="1">
        <f t="shared" si="21"/>
        <v>1.9342497699835055E-2</v>
      </c>
    </row>
    <row r="100" spans="1:32">
      <c r="A100" t="s">
        <v>96</v>
      </c>
      <c r="B100" s="1">
        <v>1.0827211963947477E-2</v>
      </c>
      <c r="C100" s="1">
        <v>1.6514220781848499E-2</v>
      </c>
      <c r="D100" s="1">
        <v>1.2644976044386462E-2</v>
      </c>
      <c r="E100" s="1">
        <v>0.88408160254662571</v>
      </c>
      <c r="F100" s="1">
        <v>0.99385436828432017</v>
      </c>
      <c r="G100" s="1">
        <f t="shared" si="18"/>
        <v>1.0827211963947477E-2</v>
      </c>
      <c r="H100" s="1">
        <v>5.0000000000000017E-2</v>
      </c>
      <c r="I100" s="1">
        <f t="shared" si="20"/>
        <v>1.0827211963947477E-2</v>
      </c>
      <c r="W100" t="s">
        <v>96</v>
      </c>
      <c r="X100" s="1">
        <v>1.0827211963947477E-2</v>
      </c>
      <c r="Y100" s="1">
        <v>1.6514220781848499E-2</v>
      </c>
      <c r="Z100" s="1">
        <v>1.2644976044386462E-2</v>
      </c>
      <c r="AA100" s="1">
        <v>0.88408160254662571</v>
      </c>
      <c r="AB100" s="1">
        <v>0.99385436828432017</v>
      </c>
      <c r="AC100" s="1">
        <f t="shared" si="19"/>
        <v>1.0827211963947477E-2</v>
      </c>
      <c r="AD100" s="1">
        <v>0.95</v>
      </c>
      <c r="AE100" s="1">
        <f t="shared" si="21"/>
        <v>1.0827211963947477E-2</v>
      </c>
    </row>
    <row r="101" spans="1:32">
      <c r="A101" t="s">
        <v>98</v>
      </c>
      <c r="B101" s="1">
        <v>1.3401706499242933E-2</v>
      </c>
      <c r="C101" s="1">
        <v>3.5245037242771449E-2</v>
      </c>
      <c r="D101" s="1">
        <v>0.17441369368761367</v>
      </c>
      <c r="E101" s="1">
        <v>0.99473346084597991</v>
      </c>
      <c r="F101" s="1">
        <v>0.16303744515164842</v>
      </c>
      <c r="G101" s="1">
        <f t="shared" si="18"/>
        <v>1.3401706499242933E-2</v>
      </c>
      <c r="H101" s="1">
        <v>0.21271458630132001</v>
      </c>
      <c r="I101" s="1">
        <f t="shared" si="20"/>
        <v>1.3401706499242933E-2</v>
      </c>
      <c r="W101" t="s">
        <v>98</v>
      </c>
      <c r="X101" s="1">
        <v>1.3401706499242933E-2</v>
      </c>
      <c r="Y101" s="1">
        <v>3.5245037242771449E-2</v>
      </c>
      <c r="Z101" s="1">
        <v>0.17441369368761367</v>
      </c>
      <c r="AA101" s="1">
        <v>0.99473346084597991</v>
      </c>
      <c r="AB101" s="1">
        <v>0.16303744515164842</v>
      </c>
      <c r="AC101" s="1">
        <f t="shared" si="19"/>
        <v>1.3401706499242933E-2</v>
      </c>
      <c r="AD101" s="1">
        <v>0.78728541369867999</v>
      </c>
      <c r="AE101" s="1">
        <f t="shared" si="21"/>
        <v>1.3401706499242933E-2</v>
      </c>
    </row>
    <row r="102" spans="1:32">
      <c r="A102" t="s">
        <v>100</v>
      </c>
      <c r="B102" s="1">
        <v>2.6799274123128491E-2</v>
      </c>
      <c r="C102" s="1">
        <v>0.30482136725650155</v>
      </c>
      <c r="D102" s="1">
        <v>9.2382568733355805E-2</v>
      </c>
      <c r="E102" s="1">
        <v>0.79001196543342744</v>
      </c>
      <c r="F102" s="1">
        <v>0.79222362970137516</v>
      </c>
      <c r="G102" s="1">
        <f t="shared" si="18"/>
        <v>2.6799274123128491E-2</v>
      </c>
      <c r="H102" s="1">
        <v>6.8034612531657782E-2</v>
      </c>
      <c r="I102" s="1">
        <f t="shared" si="20"/>
        <v>2.6799274123128491E-2</v>
      </c>
      <c r="W102" t="s">
        <v>100</v>
      </c>
      <c r="X102" s="1">
        <v>2.6799274123128491E-2</v>
      </c>
      <c r="Y102" s="1">
        <v>0.30482136725650155</v>
      </c>
      <c r="Z102" s="1">
        <v>9.2382568733355805E-2</v>
      </c>
      <c r="AA102" s="1">
        <v>0.79001196543342744</v>
      </c>
      <c r="AB102" s="1">
        <v>0.79222362970137516</v>
      </c>
      <c r="AC102" s="1">
        <f t="shared" si="19"/>
        <v>2.6799274123128491E-2</v>
      </c>
      <c r="AD102" s="1">
        <v>0.93196538746834223</v>
      </c>
      <c r="AE102" s="1">
        <f t="shared" si="21"/>
        <v>2.6799274123128491E-2</v>
      </c>
    </row>
    <row r="103" spans="1:32">
      <c r="A103" t="s">
        <v>102</v>
      </c>
      <c r="B103" s="1">
        <v>0.94878748639613142</v>
      </c>
      <c r="C103" s="1">
        <v>0.13187960949253491</v>
      </c>
      <c r="D103" s="1">
        <v>0.99251817594207581</v>
      </c>
      <c r="E103" s="1">
        <v>0.33688183633303814</v>
      </c>
      <c r="F103" s="1">
        <v>9.1944596842470361E-2</v>
      </c>
      <c r="G103" s="1">
        <f t="shared" si="18"/>
        <v>9.1944596842470361E-2</v>
      </c>
      <c r="H103" s="1">
        <v>0.95000000000000062</v>
      </c>
      <c r="I103" s="1">
        <f t="shared" si="20"/>
        <v>9.1944596842470361E-2</v>
      </c>
      <c r="W103" t="s">
        <v>102</v>
      </c>
      <c r="X103" s="1">
        <v>0.94878748639613142</v>
      </c>
      <c r="Y103" s="1">
        <v>0.13187960949253491</v>
      </c>
      <c r="Z103" s="1">
        <v>0.99251817594207581</v>
      </c>
      <c r="AA103" s="1">
        <v>0.33688183633303814</v>
      </c>
      <c r="AB103" s="1">
        <v>9.1944596842470361E-2</v>
      </c>
      <c r="AC103" s="1">
        <f t="shared" si="19"/>
        <v>9.1944596842470361E-2</v>
      </c>
      <c r="AD103" s="1">
        <v>4.9999999999999378E-2</v>
      </c>
      <c r="AE103" s="1">
        <f t="shared" si="21"/>
        <v>4.9999999999999378E-2</v>
      </c>
    </row>
    <row r="104" spans="1:32">
      <c r="A104" t="s">
        <v>151</v>
      </c>
      <c r="B104" s="1">
        <v>0.98323802780201219</v>
      </c>
      <c r="C104" s="1">
        <v>0.99108532969486685</v>
      </c>
      <c r="D104" s="1">
        <v>0.99251817594207581</v>
      </c>
      <c r="E104" s="1">
        <v>2.8447435216334416E-3</v>
      </c>
      <c r="F104" s="1">
        <v>2.6629147864951963E-2</v>
      </c>
      <c r="G104" s="1">
        <f t="shared" si="18"/>
        <v>2.8447435216334416E-3</v>
      </c>
      <c r="H104" s="1">
        <v>0.95000000000000062</v>
      </c>
      <c r="I104" s="1">
        <f t="shared" si="20"/>
        <v>2.8447435216334416E-3</v>
      </c>
      <c r="W104" t="s">
        <v>151</v>
      </c>
      <c r="X104" s="1">
        <v>0.98323802780201219</v>
      </c>
      <c r="Y104" s="1">
        <v>0.99108532969486685</v>
      </c>
      <c r="Z104" s="1">
        <v>0.99251817594207581</v>
      </c>
      <c r="AA104" s="1">
        <v>2.8447435216334416E-3</v>
      </c>
      <c r="AB104" s="1">
        <v>2.6629147864951963E-2</v>
      </c>
      <c r="AC104" s="1">
        <f t="shared" si="19"/>
        <v>2.8447435216334416E-3</v>
      </c>
      <c r="AD104" s="1">
        <v>4.9999999999999378E-2</v>
      </c>
      <c r="AE104" s="1">
        <f t="shared" si="21"/>
        <v>2.8447435216334416E-3</v>
      </c>
    </row>
    <row r="105" spans="1:32">
      <c r="B105" s="1"/>
      <c r="C105" s="1"/>
      <c r="D105" s="1"/>
      <c r="E105" s="1"/>
      <c r="F105" s="1"/>
      <c r="G105" s="1">
        <f>SUM(G87:G104)</f>
        <v>0.84857140526134733</v>
      </c>
      <c r="H105" s="1"/>
      <c r="I105" s="1">
        <f>SUM(I87:I104)</f>
        <v>0.72398176889518773</v>
      </c>
      <c r="J105">
        <f>+I105/G105</f>
        <v>0.85317719216830334</v>
      </c>
      <c r="X105" s="1"/>
      <c r="Y105" s="1"/>
      <c r="Z105" s="1"/>
      <c r="AA105" s="1"/>
      <c r="AB105" s="1"/>
      <c r="AC105" s="1">
        <f>SUM(AC87:AC104)</f>
        <v>0.84857140526134733</v>
      </c>
      <c r="AD105" s="1"/>
      <c r="AE105" s="1">
        <f>SUM(AE87:AE104)</f>
        <v>0.80662680841887635</v>
      </c>
      <c r="AF105">
        <f>+AE105/AC105</f>
        <v>0.95057033906350796</v>
      </c>
    </row>
    <row r="107" spans="1:32">
      <c r="A107" t="s">
        <v>118</v>
      </c>
      <c r="B107" t="s">
        <v>48</v>
      </c>
      <c r="C107" t="s">
        <v>51</v>
      </c>
      <c r="D107" t="s">
        <v>223</v>
      </c>
      <c r="E107" t="s">
        <v>67</v>
      </c>
      <c r="F107" t="s">
        <v>50</v>
      </c>
      <c r="G107" t="str">
        <f>+A107</f>
        <v>A*B*c*D*E</v>
      </c>
      <c r="H107" t="s">
        <v>224</v>
      </c>
      <c r="W107" t="s">
        <v>118</v>
      </c>
      <c r="X107" t="s">
        <v>48</v>
      </c>
      <c r="Y107" t="s">
        <v>51</v>
      </c>
      <c r="Z107" t="s">
        <v>223</v>
      </c>
      <c r="AA107" t="s">
        <v>67</v>
      </c>
      <c r="AB107" t="s">
        <v>50</v>
      </c>
      <c r="AC107" t="str">
        <f>+W107</f>
        <v>A*B*c*D*E</v>
      </c>
      <c r="AD107" t="s">
        <v>236</v>
      </c>
    </row>
    <row r="108" spans="1:32">
      <c r="A108" t="s">
        <v>80</v>
      </c>
      <c r="B108" s="1">
        <v>0.80692563298739306</v>
      </c>
      <c r="C108" s="1">
        <v>0.12399750635826204</v>
      </c>
      <c r="D108" s="1">
        <v>1.0827211963947203E-2</v>
      </c>
      <c r="E108" s="1">
        <v>0.73127661508476538</v>
      </c>
      <c r="F108" s="1">
        <v>0.43347765585417825</v>
      </c>
      <c r="G108" s="1">
        <f t="shared" ref="G108:G125" si="22">MIN(B108:F108)</f>
        <v>1.0827211963947203E-2</v>
      </c>
      <c r="H108" s="1">
        <v>5.0000000000000017E-2</v>
      </c>
      <c r="I108" s="1">
        <f>MIN(G108:H108)</f>
        <v>1.0827211963947203E-2</v>
      </c>
      <c r="W108" t="s">
        <v>80</v>
      </c>
      <c r="X108" s="1">
        <v>0.80692563298739306</v>
      </c>
      <c r="Y108" s="1">
        <v>0.12399750635826204</v>
      </c>
      <c r="Z108" s="1">
        <v>1.0827211963947203E-2</v>
      </c>
      <c r="AA108" s="1">
        <v>0.73127661508476538</v>
      </c>
      <c r="AB108" s="1">
        <v>0.43347765585417825</v>
      </c>
      <c r="AC108" s="1">
        <f t="shared" ref="AC108:AC125" si="23">MIN(X108:AB108)</f>
        <v>1.0827211963947203E-2</v>
      </c>
      <c r="AD108" s="1">
        <v>0.95</v>
      </c>
      <c r="AE108" s="1">
        <f>MIN(AC108:AD108)</f>
        <v>1.0827211963947203E-2</v>
      </c>
    </row>
    <row r="109" spans="1:32">
      <c r="A109" t="s">
        <v>82</v>
      </c>
      <c r="B109" s="1">
        <v>0.99014770955660791</v>
      </c>
      <c r="C109" s="1">
        <v>0.88706514596723429</v>
      </c>
      <c r="D109" s="1">
        <v>2.1707708167517326E-2</v>
      </c>
      <c r="E109" s="1">
        <v>0.99618498993660631</v>
      </c>
      <c r="F109" s="1">
        <v>0.97337085213504804</v>
      </c>
      <c r="G109" s="1">
        <f t="shared" si="22"/>
        <v>2.1707708167517326E-2</v>
      </c>
      <c r="H109" s="1">
        <v>0.95000000000000062</v>
      </c>
      <c r="I109" s="1">
        <f t="shared" ref="I109:I125" si="24">MIN(G109:H109)</f>
        <v>2.1707708167517326E-2</v>
      </c>
      <c r="W109" t="s">
        <v>82</v>
      </c>
      <c r="X109" s="1">
        <v>0.99014770955660791</v>
      </c>
      <c r="Y109" s="1">
        <v>0.88706514596723429</v>
      </c>
      <c r="Z109" s="1">
        <v>2.1707708167517326E-2</v>
      </c>
      <c r="AA109" s="1">
        <v>0.99618498993660631</v>
      </c>
      <c r="AB109" s="1">
        <v>0.97337085213504804</v>
      </c>
      <c r="AC109" s="1">
        <f t="shared" si="23"/>
        <v>2.1707708167517326E-2</v>
      </c>
      <c r="AD109" s="1">
        <v>4.9999999999999378E-2</v>
      </c>
      <c r="AE109" s="1">
        <f t="shared" ref="AE109:AE125" si="25">MIN(AC109:AD109)</f>
        <v>2.1707708167517326E-2</v>
      </c>
    </row>
    <row r="110" spans="1:32">
      <c r="A110" t="s">
        <v>57</v>
      </c>
      <c r="B110" s="1">
        <v>0.5751406827697908</v>
      </c>
      <c r="C110" s="1">
        <v>0.9765606976781106</v>
      </c>
      <c r="D110" s="1">
        <v>1.6261096579381129E-2</v>
      </c>
      <c r="E110" s="1">
        <v>0.89833727306921107</v>
      </c>
      <c r="F110" s="1">
        <v>0.90805540315752964</v>
      </c>
      <c r="G110" s="1">
        <f t="shared" si="22"/>
        <v>1.6261096579381129E-2</v>
      </c>
      <c r="H110" s="1">
        <v>0.88706514596723429</v>
      </c>
      <c r="I110" s="1">
        <f t="shared" si="24"/>
        <v>1.6261096579381129E-2</v>
      </c>
      <c r="W110" t="s">
        <v>57</v>
      </c>
      <c r="X110" s="1">
        <v>0.5751406827697908</v>
      </c>
      <c r="Y110" s="1">
        <v>0.9765606976781106</v>
      </c>
      <c r="Z110" s="1">
        <v>1.6261096579381129E-2</v>
      </c>
      <c r="AA110" s="1">
        <v>0.89833727306921107</v>
      </c>
      <c r="AB110" s="1">
        <v>0.90805540315752964</v>
      </c>
      <c r="AC110" s="1">
        <f t="shared" si="23"/>
        <v>1.6261096579381129E-2</v>
      </c>
      <c r="AD110" s="1">
        <v>0.11293485403276571</v>
      </c>
      <c r="AE110" s="1">
        <f t="shared" si="25"/>
        <v>1.6261096579381129E-2</v>
      </c>
    </row>
    <row r="111" spans="1:32">
      <c r="A111" t="s">
        <v>58</v>
      </c>
      <c r="B111" s="1">
        <v>0.16664045588368551</v>
      </c>
      <c r="C111" s="1">
        <v>7.3630248921681532E-2</v>
      </c>
      <c r="D111" s="1">
        <v>1.934249769983476E-2</v>
      </c>
      <c r="E111" s="1">
        <v>8.91467030513334E-3</v>
      </c>
      <c r="F111" s="1">
        <v>0.90805540315752964</v>
      </c>
      <c r="G111" s="1">
        <f t="shared" si="22"/>
        <v>8.91467030513334E-3</v>
      </c>
      <c r="H111" s="1">
        <v>0.12314713802987559</v>
      </c>
      <c r="I111" s="1">
        <f t="shared" si="24"/>
        <v>8.91467030513334E-3</v>
      </c>
      <c r="W111" t="s">
        <v>58</v>
      </c>
      <c r="X111" s="1">
        <v>0.16664045588368551</v>
      </c>
      <c r="Y111" s="1">
        <v>7.3630248921681532E-2</v>
      </c>
      <c r="Z111" s="1">
        <v>1.934249769983476E-2</v>
      </c>
      <c r="AA111" s="1">
        <v>8.91467030513334E-3</v>
      </c>
      <c r="AB111" s="1">
        <v>0.90805540315752964</v>
      </c>
      <c r="AC111" s="1">
        <f t="shared" si="23"/>
        <v>8.91467030513334E-3</v>
      </c>
      <c r="AD111" s="1">
        <v>0.87685286197012435</v>
      </c>
      <c r="AE111" s="1">
        <f t="shared" si="25"/>
        <v>8.91467030513334E-3</v>
      </c>
    </row>
    <row r="112" spans="1:32">
      <c r="A112" t="s">
        <v>59</v>
      </c>
      <c r="B112" s="1">
        <v>0.58334185855093712</v>
      </c>
      <c r="C112" s="1">
        <v>3.5647713715120419E-2</v>
      </c>
      <c r="D112" s="1">
        <v>8.7429002888037566E-3</v>
      </c>
      <c r="E112" s="1">
        <v>8.6625545088092101E-2</v>
      </c>
      <c r="F112" s="1">
        <v>0.5810681734584594</v>
      </c>
      <c r="G112" s="1">
        <f t="shared" si="22"/>
        <v>8.7429002888037566E-3</v>
      </c>
      <c r="H112" s="1">
        <v>0.76454761353770129</v>
      </c>
      <c r="I112" s="1">
        <f t="shared" si="24"/>
        <v>8.7429002888037566E-3</v>
      </c>
      <c r="W112" t="s">
        <v>59</v>
      </c>
      <c r="X112" s="1">
        <v>0.58334185855093712</v>
      </c>
      <c r="Y112" s="1">
        <v>3.5647713715120419E-2</v>
      </c>
      <c r="Z112" s="1">
        <v>8.7429002888037566E-3</v>
      </c>
      <c r="AA112" s="1">
        <v>8.6625545088092101E-2</v>
      </c>
      <c r="AB112" s="1">
        <v>0.5810681734584594</v>
      </c>
      <c r="AC112" s="1">
        <f t="shared" si="23"/>
        <v>8.7429002888037566E-3</v>
      </c>
      <c r="AD112" s="1">
        <v>0.23545238646229871</v>
      </c>
      <c r="AE112" s="1">
        <f t="shared" si="25"/>
        <v>8.7429002888037566E-3</v>
      </c>
    </row>
    <row r="113" spans="1:33">
      <c r="A113" t="s">
        <v>60</v>
      </c>
      <c r="B113" s="1">
        <v>0.97448621929061496</v>
      </c>
      <c r="C113" s="1">
        <v>3.2546620336274389E-2</v>
      </c>
      <c r="D113" s="1">
        <v>1.5345421270267168E-2</v>
      </c>
      <c r="E113" s="1">
        <v>0.804290752573395</v>
      </c>
      <c r="F113" s="1">
        <v>0.95000000000000062</v>
      </c>
      <c r="G113" s="1">
        <f t="shared" si="22"/>
        <v>1.5345421270267168E-2</v>
      </c>
      <c r="H113" s="1">
        <v>0.95000000000000062</v>
      </c>
      <c r="I113" s="1">
        <f t="shared" si="24"/>
        <v>1.5345421270267168E-2</v>
      </c>
      <c r="W113" t="s">
        <v>60</v>
      </c>
      <c r="X113" s="1">
        <v>0.97448621929061496</v>
      </c>
      <c r="Y113" s="1">
        <v>3.2546620336274389E-2</v>
      </c>
      <c r="Z113" s="1">
        <v>1.5345421270267168E-2</v>
      </c>
      <c r="AA113" s="1">
        <v>0.804290752573395</v>
      </c>
      <c r="AB113" s="1">
        <v>0.95000000000000062</v>
      </c>
      <c r="AC113" s="1">
        <f t="shared" si="23"/>
        <v>1.5345421270267168E-2</v>
      </c>
      <c r="AD113" s="1">
        <v>4.9999999999999378E-2</v>
      </c>
      <c r="AE113" s="1">
        <f t="shared" si="25"/>
        <v>1.5345421270267168E-2</v>
      </c>
    </row>
    <row r="114" spans="1:33">
      <c r="A114" t="s">
        <v>153</v>
      </c>
      <c r="B114" s="1">
        <v>0.88706514596723429</v>
      </c>
      <c r="C114" s="1">
        <v>0.7817550768385364</v>
      </c>
      <c r="D114" s="1">
        <v>1.0827211963947203E-2</v>
      </c>
      <c r="E114" s="1">
        <v>0.95530702874889595</v>
      </c>
      <c r="F114" s="1">
        <v>0.30937799958543033</v>
      </c>
      <c r="G114" s="1">
        <f t="shared" si="22"/>
        <v>1.0827211963947203E-2</v>
      </c>
      <c r="H114" s="1">
        <v>5.0000000000000017E-2</v>
      </c>
      <c r="I114" s="1">
        <f t="shared" si="24"/>
        <v>1.0827211963947203E-2</v>
      </c>
      <c r="W114" t="s">
        <v>153</v>
      </c>
      <c r="X114" s="1">
        <v>0.88706514596723429</v>
      </c>
      <c r="Y114" s="1">
        <v>0.7817550768385364</v>
      </c>
      <c r="Z114" s="1">
        <v>1.0827211963947203E-2</v>
      </c>
      <c r="AA114" s="1">
        <v>0.95530702874889595</v>
      </c>
      <c r="AB114" s="1">
        <v>0.30937799958543033</v>
      </c>
      <c r="AC114" s="1">
        <f t="shared" si="23"/>
        <v>1.0827211963947203E-2</v>
      </c>
      <c r="AD114" s="1">
        <v>0.95</v>
      </c>
      <c r="AE114" s="1">
        <f t="shared" si="25"/>
        <v>1.0827211963947203E-2</v>
      </c>
    </row>
    <row r="115" spans="1:33">
      <c r="A115" t="s">
        <v>62</v>
      </c>
      <c r="B115" s="1">
        <v>4.1457904717496337E-2</v>
      </c>
      <c r="C115" s="1">
        <v>9.7440219668620015E-2</v>
      </c>
      <c r="D115" s="1">
        <v>0.86540011930785754</v>
      </c>
      <c r="E115" s="1">
        <v>0.36367625459897801</v>
      </c>
      <c r="F115" s="1">
        <v>0.43347765585417825</v>
      </c>
      <c r="G115" s="1">
        <f t="shared" si="22"/>
        <v>4.1457904717496337E-2</v>
      </c>
      <c r="H115" s="1">
        <v>6.8034612531657782E-2</v>
      </c>
      <c r="I115" s="1">
        <f t="shared" si="24"/>
        <v>4.1457904717496337E-2</v>
      </c>
      <c r="W115" t="s">
        <v>62</v>
      </c>
      <c r="X115" s="1">
        <v>4.1457904717496337E-2</v>
      </c>
      <c r="Y115" s="1">
        <v>9.7440219668620015E-2</v>
      </c>
      <c r="Z115" s="1">
        <v>0.86540011930785754</v>
      </c>
      <c r="AA115" s="1">
        <v>0.36367625459897801</v>
      </c>
      <c r="AB115" s="1">
        <v>0.43347765585417825</v>
      </c>
      <c r="AC115" s="1">
        <f t="shared" si="23"/>
        <v>4.1457904717496337E-2</v>
      </c>
      <c r="AD115" s="1">
        <v>0.93196538746834223</v>
      </c>
      <c r="AE115" s="1">
        <f t="shared" si="25"/>
        <v>4.1457904717496337E-2</v>
      </c>
    </row>
    <row r="116" spans="1:33">
      <c r="A116" t="s">
        <v>63</v>
      </c>
      <c r="B116" s="1">
        <v>7.7749214326728627E-2</v>
      </c>
      <c r="C116" s="1">
        <v>0.16609597129911893</v>
      </c>
      <c r="D116" s="1">
        <v>0.12314713802987465</v>
      </c>
      <c r="E116" s="1">
        <v>7.7749214326728627E-2</v>
      </c>
      <c r="F116" s="1">
        <v>0.13311027054307142</v>
      </c>
      <c r="G116" s="1">
        <f t="shared" si="22"/>
        <v>7.7749214326728627E-2</v>
      </c>
      <c r="H116" s="1">
        <v>0.41893182654154093</v>
      </c>
      <c r="I116" s="1">
        <f t="shared" si="24"/>
        <v>7.7749214326728627E-2</v>
      </c>
      <c r="W116" t="s">
        <v>63</v>
      </c>
      <c r="X116" s="1">
        <v>7.7749214326728627E-2</v>
      </c>
      <c r="Y116" s="1">
        <v>0.16609597129911893</v>
      </c>
      <c r="Z116" s="1">
        <v>0.12314713802987465</v>
      </c>
      <c r="AA116" s="1">
        <v>7.7749214326728627E-2</v>
      </c>
      <c r="AB116" s="1">
        <v>0.13311027054307142</v>
      </c>
      <c r="AC116" s="1">
        <f t="shared" si="23"/>
        <v>7.7749214326728627E-2</v>
      </c>
      <c r="AD116" s="1">
        <v>0.58106817345845907</v>
      </c>
      <c r="AE116" s="1">
        <f t="shared" si="25"/>
        <v>7.7749214326728627E-2</v>
      </c>
    </row>
    <row r="117" spans="1:33">
      <c r="A117" t="s">
        <v>64</v>
      </c>
      <c r="B117" s="1">
        <v>0.7195479643948034</v>
      </c>
      <c r="C117" s="1">
        <v>5.0000000000000017E-2</v>
      </c>
      <c r="D117" s="1">
        <v>1.934249769983476E-2</v>
      </c>
      <c r="E117" s="1">
        <v>1.0314052138263039E-2</v>
      </c>
      <c r="F117" s="1">
        <v>0.95000000000000062</v>
      </c>
      <c r="G117" s="1">
        <f t="shared" si="22"/>
        <v>1.0314052138263039E-2</v>
      </c>
      <c r="H117" s="1">
        <v>0.91337445491190872</v>
      </c>
      <c r="I117" s="1">
        <f t="shared" si="24"/>
        <v>1.0314052138263039E-2</v>
      </c>
      <c r="W117" t="s">
        <v>64</v>
      </c>
      <c r="X117" s="1">
        <v>0.7195479643948034</v>
      </c>
      <c r="Y117" s="1">
        <v>5.0000000000000017E-2</v>
      </c>
      <c r="Z117" s="1">
        <v>1.934249769983476E-2</v>
      </c>
      <c r="AA117" s="1">
        <v>1.0314052138263039E-2</v>
      </c>
      <c r="AB117" s="1">
        <v>0.95000000000000062</v>
      </c>
      <c r="AC117" s="1">
        <f t="shared" si="23"/>
        <v>1.0314052138263039E-2</v>
      </c>
      <c r="AD117" s="1">
        <v>8.6625545088091283E-2</v>
      </c>
      <c r="AE117" s="1">
        <f t="shared" si="25"/>
        <v>1.0314052138263039E-2</v>
      </c>
    </row>
    <row r="118" spans="1:33">
      <c r="A118" t="s">
        <v>65</v>
      </c>
      <c r="B118" s="1">
        <v>0.34349075574430277</v>
      </c>
      <c r="C118" s="1">
        <v>0.10059213000789764</v>
      </c>
      <c r="D118" s="1">
        <v>0.58456818246302633</v>
      </c>
      <c r="E118" s="1">
        <v>0.47058959967932112</v>
      </c>
      <c r="F118" s="1">
        <v>0.5810681734584594</v>
      </c>
      <c r="G118" s="1">
        <f t="shared" si="22"/>
        <v>0.10059213000789764</v>
      </c>
      <c r="H118" s="1">
        <v>5.0000000000000017E-2</v>
      </c>
      <c r="I118" s="1">
        <f t="shared" si="24"/>
        <v>5.0000000000000017E-2</v>
      </c>
      <c r="W118" t="s">
        <v>65</v>
      </c>
      <c r="X118" s="1">
        <v>0.34349075574430277</v>
      </c>
      <c r="Y118" s="1">
        <v>0.10059213000789764</v>
      </c>
      <c r="Z118" s="1">
        <v>0.58456818246302633</v>
      </c>
      <c r="AA118" s="1">
        <v>0.47058959967932112</v>
      </c>
      <c r="AB118" s="1">
        <v>0.5810681734584594</v>
      </c>
      <c r="AC118" s="1">
        <f t="shared" si="23"/>
        <v>0.10059213000789764</v>
      </c>
      <c r="AD118" s="1">
        <v>0.95</v>
      </c>
      <c r="AE118" s="1">
        <f t="shared" si="25"/>
        <v>0.10059213000789764</v>
      </c>
    </row>
    <row r="119" spans="1:33">
      <c r="A119" t="s">
        <v>66</v>
      </c>
      <c r="B119" s="1">
        <v>0.97922495157396472</v>
      </c>
      <c r="C119" s="1">
        <v>0.99650640000375257</v>
      </c>
      <c r="D119" s="1">
        <v>7.4818240579241913E-3</v>
      </c>
      <c r="E119" s="1">
        <v>0.93925077876486562</v>
      </c>
      <c r="F119" s="1">
        <v>0.99266254192933878</v>
      </c>
      <c r="G119" s="1">
        <f t="shared" si="22"/>
        <v>7.4818240579241913E-3</v>
      </c>
      <c r="H119" s="1">
        <v>0.95000000000000062</v>
      </c>
      <c r="I119" s="1">
        <f t="shared" si="24"/>
        <v>7.4818240579241913E-3</v>
      </c>
      <c r="W119" t="s">
        <v>66</v>
      </c>
      <c r="X119" s="1">
        <v>0.97922495157396472</v>
      </c>
      <c r="Y119" s="1">
        <v>0.99650640000375257</v>
      </c>
      <c r="Z119" s="1">
        <v>7.4818240579241913E-3</v>
      </c>
      <c r="AA119" s="1">
        <v>0.93925077876486562</v>
      </c>
      <c r="AB119" s="1">
        <v>0.99266254192933878</v>
      </c>
      <c r="AC119" s="1">
        <f t="shared" si="23"/>
        <v>7.4818240579241913E-3</v>
      </c>
      <c r="AD119" s="1">
        <v>4.9999999999999378E-2</v>
      </c>
      <c r="AE119" s="1">
        <f t="shared" si="25"/>
        <v>7.4818240579241913E-3</v>
      </c>
    </row>
    <row r="120" spans="1:33">
      <c r="A120" t="s">
        <v>94</v>
      </c>
      <c r="B120" s="1">
        <v>1.9342497699835055E-2</v>
      </c>
      <c r="C120" s="1">
        <v>0.17783159064496304</v>
      </c>
      <c r="D120" s="1">
        <v>0.40782542692846746</v>
      </c>
      <c r="E120" s="1">
        <v>3.928562952709329E-3</v>
      </c>
      <c r="F120" s="1">
        <v>2.1150612009820224E-3</v>
      </c>
      <c r="G120" s="1">
        <f t="shared" si="22"/>
        <v>2.1150612009820224E-3</v>
      </c>
      <c r="H120" s="1">
        <v>0.12314713802987559</v>
      </c>
      <c r="I120" s="1">
        <f t="shared" si="24"/>
        <v>2.1150612009820224E-3</v>
      </c>
      <c r="W120" t="s">
        <v>94</v>
      </c>
      <c r="X120" s="1">
        <v>1.9342497699835055E-2</v>
      </c>
      <c r="Y120" s="1">
        <v>0.17783159064496304</v>
      </c>
      <c r="Z120" s="1">
        <v>0.40782542692846746</v>
      </c>
      <c r="AA120" s="1">
        <v>3.928562952709329E-3</v>
      </c>
      <c r="AB120" s="1">
        <v>2.1150612009820224E-3</v>
      </c>
      <c r="AC120" s="1">
        <f t="shared" si="23"/>
        <v>2.1150612009820224E-3</v>
      </c>
      <c r="AD120" s="1">
        <v>0.87685286197012435</v>
      </c>
      <c r="AE120" s="1">
        <f t="shared" si="25"/>
        <v>2.1150612009820224E-3</v>
      </c>
    </row>
    <row r="121" spans="1:33">
      <c r="A121" t="s">
        <v>96</v>
      </c>
      <c r="B121" s="1">
        <v>1.0827211963947477E-2</v>
      </c>
      <c r="C121" s="1">
        <v>1.6514220781848499E-2</v>
      </c>
      <c r="D121" s="1">
        <v>0.98735502395561359</v>
      </c>
      <c r="E121" s="1">
        <v>0.11591839745337426</v>
      </c>
      <c r="F121" s="1">
        <v>6.1456317156798447E-3</v>
      </c>
      <c r="G121" s="1">
        <f t="shared" si="22"/>
        <v>6.1456317156798447E-3</v>
      </c>
      <c r="H121" s="1">
        <v>5.0000000000000017E-2</v>
      </c>
      <c r="I121" s="1">
        <f t="shared" si="24"/>
        <v>6.1456317156798447E-3</v>
      </c>
      <c r="W121" t="s">
        <v>96</v>
      </c>
      <c r="X121" s="1">
        <v>1.0827211963947477E-2</v>
      </c>
      <c r="Y121" s="1">
        <v>1.6514220781848499E-2</v>
      </c>
      <c r="Z121" s="1">
        <v>0.98735502395561359</v>
      </c>
      <c r="AA121" s="1">
        <v>0.11591839745337426</v>
      </c>
      <c r="AB121" s="1">
        <v>6.1456317156798447E-3</v>
      </c>
      <c r="AC121" s="1">
        <f t="shared" si="23"/>
        <v>6.1456317156798447E-3</v>
      </c>
      <c r="AD121" s="1">
        <v>0.95</v>
      </c>
      <c r="AE121" s="1">
        <f t="shared" si="25"/>
        <v>6.1456317156798447E-3</v>
      </c>
    </row>
    <row r="122" spans="1:33">
      <c r="A122" t="s">
        <v>98</v>
      </c>
      <c r="B122" s="1">
        <v>1.3401706499242933E-2</v>
      </c>
      <c r="C122" s="1">
        <v>3.5245037242771449E-2</v>
      </c>
      <c r="D122" s="1">
        <v>0.82558630631238628</v>
      </c>
      <c r="E122" s="1">
        <v>5.2665391540200994E-3</v>
      </c>
      <c r="F122" s="1">
        <v>0.83696255484835158</v>
      </c>
      <c r="G122" s="1">
        <f t="shared" si="22"/>
        <v>5.2665391540200994E-3</v>
      </c>
      <c r="H122" s="1">
        <v>0.21271458630132001</v>
      </c>
      <c r="I122" s="1">
        <f t="shared" si="24"/>
        <v>5.2665391540200994E-3</v>
      </c>
      <c r="W122" t="s">
        <v>98</v>
      </c>
      <c r="X122" s="1">
        <v>1.3401706499242933E-2</v>
      </c>
      <c r="Y122" s="1">
        <v>3.5245037242771449E-2</v>
      </c>
      <c r="Z122" s="1">
        <v>0.82558630631238628</v>
      </c>
      <c r="AA122" s="1">
        <v>5.2665391540200994E-3</v>
      </c>
      <c r="AB122" s="1">
        <v>0.83696255484835158</v>
      </c>
      <c r="AC122" s="1">
        <f t="shared" si="23"/>
        <v>5.2665391540200994E-3</v>
      </c>
      <c r="AD122" s="1">
        <v>0.78728541369867999</v>
      </c>
      <c r="AE122" s="1">
        <f t="shared" si="25"/>
        <v>5.2665391540200994E-3</v>
      </c>
    </row>
    <row r="123" spans="1:33">
      <c r="A123" t="s">
        <v>100</v>
      </c>
      <c r="B123" s="1">
        <v>2.6799274123128491E-2</v>
      </c>
      <c r="C123" s="1">
        <v>0.30482136725650155</v>
      </c>
      <c r="D123" s="1">
        <v>0.90761743126664418</v>
      </c>
      <c r="E123" s="1">
        <v>0.20998803456657261</v>
      </c>
      <c r="F123" s="1">
        <v>0.20777637029862486</v>
      </c>
      <c r="G123" s="1">
        <f t="shared" si="22"/>
        <v>2.6799274123128491E-2</v>
      </c>
      <c r="H123" s="1">
        <v>6.8034612531657782E-2</v>
      </c>
      <c r="I123" s="1">
        <f t="shared" si="24"/>
        <v>2.6799274123128491E-2</v>
      </c>
      <c r="W123" t="s">
        <v>100</v>
      </c>
      <c r="X123" s="1">
        <v>2.6799274123128491E-2</v>
      </c>
      <c r="Y123" s="1">
        <v>0.30482136725650155</v>
      </c>
      <c r="Z123" s="1">
        <v>0.90761743126664418</v>
      </c>
      <c r="AA123" s="1">
        <v>0.20998803456657261</v>
      </c>
      <c r="AB123" s="1">
        <v>0.20777637029862486</v>
      </c>
      <c r="AC123" s="1">
        <f t="shared" si="23"/>
        <v>2.6799274123128491E-2</v>
      </c>
      <c r="AD123" s="1">
        <v>0.93196538746834223</v>
      </c>
      <c r="AE123" s="1">
        <f t="shared" si="25"/>
        <v>2.6799274123128491E-2</v>
      </c>
    </row>
    <row r="124" spans="1:33">
      <c r="A124" t="s">
        <v>102</v>
      </c>
      <c r="B124" s="1">
        <v>0.94878748639613142</v>
      </c>
      <c r="C124" s="1">
        <v>0.13187960949253491</v>
      </c>
      <c r="D124" s="1">
        <v>7.4818240579241913E-3</v>
      </c>
      <c r="E124" s="1">
        <v>0.66311816366696186</v>
      </c>
      <c r="F124" s="1">
        <v>0.90805540315752964</v>
      </c>
      <c r="G124" s="1">
        <f t="shared" si="22"/>
        <v>7.4818240579241913E-3</v>
      </c>
      <c r="H124" s="1">
        <v>0.95000000000000062</v>
      </c>
      <c r="I124" s="1">
        <f t="shared" si="24"/>
        <v>7.4818240579241913E-3</v>
      </c>
      <c r="W124" t="s">
        <v>102</v>
      </c>
      <c r="X124" s="1">
        <v>0.94878748639613142</v>
      </c>
      <c r="Y124" s="1">
        <v>0.13187960949253491</v>
      </c>
      <c r="Z124" s="1">
        <v>7.4818240579241913E-3</v>
      </c>
      <c r="AA124" s="1">
        <v>0.66311816366696186</v>
      </c>
      <c r="AB124" s="1">
        <v>0.90805540315752964</v>
      </c>
      <c r="AC124" s="1">
        <f t="shared" si="23"/>
        <v>7.4818240579241913E-3</v>
      </c>
      <c r="AD124" s="1">
        <v>4.9999999999999378E-2</v>
      </c>
      <c r="AE124" s="1">
        <f t="shared" si="25"/>
        <v>7.4818240579241913E-3</v>
      </c>
    </row>
    <row r="125" spans="1:33">
      <c r="A125" t="s">
        <v>151</v>
      </c>
      <c r="B125" s="1">
        <v>0.98323802780201219</v>
      </c>
      <c r="C125" s="1">
        <v>0.99108532969486685</v>
      </c>
      <c r="D125" s="1">
        <v>7.4818240579241913E-3</v>
      </c>
      <c r="E125" s="1">
        <v>0.99715525647836656</v>
      </c>
      <c r="F125" s="1">
        <v>0.97337085213504804</v>
      </c>
      <c r="G125" s="1">
        <f t="shared" si="22"/>
        <v>7.4818240579241913E-3</v>
      </c>
      <c r="H125" s="1">
        <v>0.95000000000000062</v>
      </c>
      <c r="I125" s="1">
        <f t="shared" si="24"/>
        <v>7.4818240579241913E-3</v>
      </c>
      <c r="W125" t="s">
        <v>151</v>
      </c>
      <c r="X125" s="1">
        <v>0.98323802780201219</v>
      </c>
      <c r="Y125" s="1">
        <v>0.99108532969486685</v>
      </c>
      <c r="Z125" s="1">
        <v>7.4818240579241913E-3</v>
      </c>
      <c r="AA125" s="1">
        <v>0.99715525647836656</v>
      </c>
      <c r="AB125" s="1">
        <v>0.97337085213504804</v>
      </c>
      <c r="AC125" s="1">
        <f t="shared" si="23"/>
        <v>7.4818240579241913E-3</v>
      </c>
      <c r="AD125" s="1">
        <v>4.9999999999999378E-2</v>
      </c>
      <c r="AE125" s="1">
        <f t="shared" si="25"/>
        <v>7.4818240579241913E-3</v>
      </c>
    </row>
    <row r="126" spans="1:33">
      <c r="B126" s="1"/>
      <c r="C126" s="1"/>
      <c r="D126" s="1"/>
      <c r="E126" s="1"/>
      <c r="F126" s="1"/>
      <c r="G126" s="1">
        <f>SUM(G108:G125)</f>
        <v>0.38551150009696578</v>
      </c>
      <c r="H126" s="1"/>
      <c r="I126" s="1">
        <f>SUM(I108:I125)</f>
        <v>0.33491937008906819</v>
      </c>
      <c r="J126" s="38">
        <f>+I126/G126</f>
        <v>0.86876622358821354</v>
      </c>
      <c r="K126" s="18" t="s">
        <v>71</v>
      </c>
      <c r="X126" s="1"/>
      <c r="Y126" s="1"/>
      <c r="Z126" s="1"/>
      <c r="AA126" s="1"/>
      <c r="AB126" s="1"/>
      <c r="AC126" s="1">
        <f>SUM(AC108:AC125)</f>
        <v>0.38551150009696578</v>
      </c>
      <c r="AD126" s="1"/>
      <c r="AE126" s="1">
        <f>SUM(AE108:AE125)</f>
        <v>0.38551150009696578</v>
      </c>
      <c r="AF126" s="38">
        <f>+AE126/AC126</f>
        <v>1</v>
      </c>
      <c r="AG126" s="18" t="s">
        <v>71</v>
      </c>
    </row>
    <row r="128" spans="1:33">
      <c r="A128" t="s">
        <v>119</v>
      </c>
      <c r="B128" t="s">
        <v>48</v>
      </c>
      <c r="C128" t="s">
        <v>51</v>
      </c>
      <c r="D128" t="s">
        <v>223</v>
      </c>
      <c r="E128" t="s">
        <v>67</v>
      </c>
      <c r="F128" t="s">
        <v>234</v>
      </c>
      <c r="G128" t="s">
        <v>156</v>
      </c>
      <c r="H128" t="s">
        <v>224</v>
      </c>
      <c r="W128" t="s">
        <v>119</v>
      </c>
      <c r="X128" t="s">
        <v>48</v>
      </c>
      <c r="Y128" t="s">
        <v>51</v>
      </c>
      <c r="Z128" t="s">
        <v>223</v>
      </c>
      <c r="AA128" t="s">
        <v>67</v>
      </c>
      <c r="AB128" t="s">
        <v>234</v>
      </c>
      <c r="AC128" t="s">
        <v>156</v>
      </c>
      <c r="AD128" t="s">
        <v>236</v>
      </c>
    </row>
    <row r="129" spans="1:31">
      <c r="A129" t="s">
        <v>80</v>
      </c>
      <c r="B129" s="1">
        <v>0.80692563298739306</v>
      </c>
      <c r="C129" s="1">
        <v>0.12399750635826204</v>
      </c>
      <c r="D129" s="1">
        <v>1.0827211963947203E-2</v>
      </c>
      <c r="E129" s="1">
        <v>0.73127661508476538</v>
      </c>
      <c r="F129" s="1">
        <v>0.56652234414582181</v>
      </c>
      <c r="G129" s="1">
        <f t="shared" ref="G129:G146" si="26">MIN(B129:F129)</f>
        <v>1.0827211963947203E-2</v>
      </c>
      <c r="H129" s="1">
        <v>5.0000000000000017E-2</v>
      </c>
      <c r="I129" s="1">
        <f>MIN(G129:H129)</f>
        <v>1.0827211963947203E-2</v>
      </c>
      <c r="W129" t="s">
        <v>80</v>
      </c>
      <c r="X129" s="1">
        <v>0.80692563298739306</v>
      </c>
      <c r="Y129" s="1">
        <v>0.12399750635826204</v>
      </c>
      <c r="Z129" s="1">
        <v>1.0827211963947203E-2</v>
      </c>
      <c r="AA129" s="1">
        <v>0.73127661508476538</v>
      </c>
      <c r="AB129" s="1">
        <v>0.56652234414582181</v>
      </c>
      <c r="AC129" s="1">
        <f t="shared" ref="AC129:AC146" si="27">MIN(X129:AB129)</f>
        <v>1.0827211963947203E-2</v>
      </c>
      <c r="AD129" s="1">
        <v>0.95</v>
      </c>
      <c r="AE129" s="1">
        <f>MIN(AC129:AD129)</f>
        <v>1.0827211963947203E-2</v>
      </c>
    </row>
    <row r="130" spans="1:31">
      <c r="A130" t="s">
        <v>82</v>
      </c>
      <c r="B130" s="1">
        <v>0.99014770955660791</v>
      </c>
      <c r="C130" s="1">
        <v>0.88706514596723429</v>
      </c>
      <c r="D130" s="1">
        <v>2.1707708167517326E-2</v>
      </c>
      <c r="E130" s="1">
        <v>0.99618498993660631</v>
      </c>
      <c r="F130" s="1">
        <v>2.6629147864951963E-2</v>
      </c>
      <c r="G130" s="1">
        <f t="shared" si="26"/>
        <v>2.1707708167517326E-2</v>
      </c>
      <c r="H130" s="1">
        <v>0.95000000000000062</v>
      </c>
      <c r="I130" s="1">
        <f t="shared" ref="I130:I146" si="28">MIN(G130:H130)</f>
        <v>2.1707708167517326E-2</v>
      </c>
      <c r="W130" t="s">
        <v>82</v>
      </c>
      <c r="X130" s="1">
        <v>0.99014770955660791</v>
      </c>
      <c r="Y130" s="1">
        <v>0.88706514596723429</v>
      </c>
      <c r="Z130" s="1">
        <v>2.1707708167517326E-2</v>
      </c>
      <c r="AA130" s="1">
        <v>0.99618498993660631</v>
      </c>
      <c r="AB130" s="1">
        <v>2.6629147864951963E-2</v>
      </c>
      <c r="AC130" s="1">
        <f t="shared" si="27"/>
        <v>2.1707708167517326E-2</v>
      </c>
      <c r="AD130" s="1">
        <v>4.9999999999999378E-2</v>
      </c>
      <c r="AE130" s="1">
        <f t="shared" ref="AE130:AE146" si="29">MIN(AC130:AD130)</f>
        <v>2.1707708167517326E-2</v>
      </c>
    </row>
    <row r="131" spans="1:31">
      <c r="A131" t="s">
        <v>57</v>
      </c>
      <c r="B131" s="1">
        <v>0.5751406827697908</v>
      </c>
      <c r="C131" s="1">
        <v>0.9765606976781106</v>
      </c>
      <c r="D131" s="1">
        <v>1.6261096579381129E-2</v>
      </c>
      <c r="E131" s="1">
        <v>0.89833727306921107</v>
      </c>
      <c r="F131" s="1">
        <v>9.1944596842470361E-2</v>
      </c>
      <c r="G131" s="1">
        <f t="shared" si="26"/>
        <v>1.6261096579381129E-2</v>
      </c>
      <c r="H131" s="1">
        <v>0.88706514596723429</v>
      </c>
      <c r="I131" s="1">
        <f t="shared" si="28"/>
        <v>1.6261096579381129E-2</v>
      </c>
      <c r="W131" t="s">
        <v>57</v>
      </c>
      <c r="X131" s="1">
        <v>0.5751406827697908</v>
      </c>
      <c r="Y131" s="1">
        <v>0.9765606976781106</v>
      </c>
      <c r="Z131" s="1">
        <v>1.6261096579381129E-2</v>
      </c>
      <c r="AA131" s="1">
        <v>0.89833727306921107</v>
      </c>
      <c r="AB131" s="1">
        <v>9.1944596842470361E-2</v>
      </c>
      <c r="AC131" s="1">
        <f t="shared" si="27"/>
        <v>1.6261096579381129E-2</v>
      </c>
      <c r="AD131" s="1">
        <v>0.11293485403276571</v>
      </c>
      <c r="AE131" s="1">
        <f t="shared" si="29"/>
        <v>1.6261096579381129E-2</v>
      </c>
    </row>
    <row r="132" spans="1:31">
      <c r="A132" t="s">
        <v>58</v>
      </c>
      <c r="B132" s="1">
        <v>0.16664045588368551</v>
      </c>
      <c r="C132" s="1">
        <v>7.3630248921681532E-2</v>
      </c>
      <c r="D132" s="1">
        <v>1.934249769983476E-2</v>
      </c>
      <c r="E132" s="1">
        <v>8.91467030513334E-3</v>
      </c>
      <c r="F132" s="1">
        <v>9.1944596842470361E-2</v>
      </c>
      <c r="G132" s="1">
        <f t="shared" si="26"/>
        <v>8.91467030513334E-3</v>
      </c>
      <c r="H132" s="1">
        <v>0.12314713802987559</v>
      </c>
      <c r="I132" s="1">
        <f t="shared" si="28"/>
        <v>8.91467030513334E-3</v>
      </c>
      <c r="W132" t="s">
        <v>58</v>
      </c>
      <c r="X132" s="1">
        <v>0.16664045588368551</v>
      </c>
      <c r="Y132" s="1">
        <v>7.3630248921681532E-2</v>
      </c>
      <c r="Z132" s="1">
        <v>1.934249769983476E-2</v>
      </c>
      <c r="AA132" s="1">
        <v>8.91467030513334E-3</v>
      </c>
      <c r="AB132" s="1">
        <v>9.1944596842470361E-2</v>
      </c>
      <c r="AC132" s="1">
        <f t="shared" si="27"/>
        <v>8.91467030513334E-3</v>
      </c>
      <c r="AD132" s="1">
        <v>0.87685286197012435</v>
      </c>
      <c r="AE132" s="1">
        <f t="shared" si="29"/>
        <v>8.91467030513334E-3</v>
      </c>
    </row>
    <row r="133" spans="1:31">
      <c r="A133" t="s">
        <v>59</v>
      </c>
      <c r="B133" s="1">
        <v>0.58334185855093712</v>
      </c>
      <c r="C133" s="1">
        <v>3.5647713715120419E-2</v>
      </c>
      <c r="D133" s="1">
        <v>8.7429002888037566E-3</v>
      </c>
      <c r="E133" s="1">
        <v>8.6625545088092101E-2</v>
      </c>
      <c r="F133" s="1">
        <v>0.4189318265415406</v>
      </c>
      <c r="G133" s="1">
        <f t="shared" si="26"/>
        <v>8.7429002888037566E-3</v>
      </c>
      <c r="H133" s="1">
        <v>0.76454761353770129</v>
      </c>
      <c r="I133" s="1">
        <f t="shared" si="28"/>
        <v>8.7429002888037566E-3</v>
      </c>
      <c r="W133" t="s">
        <v>59</v>
      </c>
      <c r="X133" s="1">
        <v>0.58334185855093712</v>
      </c>
      <c r="Y133" s="1">
        <v>3.5647713715120419E-2</v>
      </c>
      <c r="Z133" s="1">
        <v>8.7429002888037566E-3</v>
      </c>
      <c r="AA133" s="1">
        <v>8.6625545088092101E-2</v>
      </c>
      <c r="AB133" s="1">
        <v>0.4189318265415406</v>
      </c>
      <c r="AC133" s="1">
        <f t="shared" si="27"/>
        <v>8.7429002888037566E-3</v>
      </c>
      <c r="AD133" s="1">
        <v>0.23545238646229871</v>
      </c>
      <c r="AE133" s="1">
        <f t="shared" si="29"/>
        <v>8.7429002888037566E-3</v>
      </c>
    </row>
    <row r="134" spans="1:31">
      <c r="A134" t="s">
        <v>60</v>
      </c>
      <c r="B134" s="1">
        <v>0.97448621929061496</v>
      </c>
      <c r="C134" s="1">
        <v>3.2546620336274389E-2</v>
      </c>
      <c r="D134" s="1">
        <v>1.5345421270267168E-2</v>
      </c>
      <c r="E134" s="1">
        <v>0.804290752573395</v>
      </c>
      <c r="F134" s="1">
        <v>4.9999999999999378E-2</v>
      </c>
      <c r="G134" s="1">
        <f t="shared" si="26"/>
        <v>1.5345421270267168E-2</v>
      </c>
      <c r="H134" s="1">
        <v>0.95000000000000062</v>
      </c>
      <c r="I134" s="1">
        <f t="shared" si="28"/>
        <v>1.5345421270267168E-2</v>
      </c>
      <c r="W134" t="s">
        <v>60</v>
      </c>
      <c r="X134" s="1">
        <v>0.97448621929061496</v>
      </c>
      <c r="Y134" s="1">
        <v>3.2546620336274389E-2</v>
      </c>
      <c r="Z134" s="1">
        <v>1.5345421270267168E-2</v>
      </c>
      <c r="AA134" s="1">
        <v>0.804290752573395</v>
      </c>
      <c r="AB134" s="1">
        <v>4.9999999999999378E-2</v>
      </c>
      <c r="AC134" s="1">
        <f t="shared" si="27"/>
        <v>1.5345421270267168E-2</v>
      </c>
      <c r="AD134" s="1">
        <v>4.9999999999999378E-2</v>
      </c>
      <c r="AE134" s="1">
        <f t="shared" si="29"/>
        <v>1.5345421270267168E-2</v>
      </c>
    </row>
    <row r="135" spans="1:31">
      <c r="A135" t="s">
        <v>153</v>
      </c>
      <c r="B135" s="1">
        <v>0.88706514596723429</v>
      </c>
      <c r="C135" s="1">
        <v>0.7817550768385364</v>
      </c>
      <c r="D135" s="1">
        <v>1.0827211963947203E-2</v>
      </c>
      <c r="E135" s="1">
        <v>0.95530702874889595</v>
      </c>
      <c r="F135" s="1">
        <v>0.69062200041456967</v>
      </c>
      <c r="G135" s="1">
        <f t="shared" si="26"/>
        <v>1.0827211963947203E-2</v>
      </c>
      <c r="H135" s="1">
        <v>5.0000000000000017E-2</v>
      </c>
      <c r="I135" s="1">
        <f t="shared" si="28"/>
        <v>1.0827211963947203E-2</v>
      </c>
      <c r="W135" t="s">
        <v>153</v>
      </c>
      <c r="X135" s="1">
        <v>0.88706514596723429</v>
      </c>
      <c r="Y135" s="1">
        <v>0.7817550768385364</v>
      </c>
      <c r="Z135" s="1">
        <v>1.0827211963947203E-2</v>
      </c>
      <c r="AA135" s="1">
        <v>0.95530702874889595</v>
      </c>
      <c r="AB135" s="1">
        <v>0.69062200041456967</v>
      </c>
      <c r="AC135" s="1">
        <f t="shared" si="27"/>
        <v>1.0827211963947203E-2</v>
      </c>
      <c r="AD135" s="1">
        <v>0.95</v>
      </c>
      <c r="AE135" s="1">
        <f t="shared" si="29"/>
        <v>1.0827211963947203E-2</v>
      </c>
    </row>
    <row r="136" spans="1:31">
      <c r="A136" t="s">
        <v>62</v>
      </c>
      <c r="B136" s="1">
        <v>4.1457904717496337E-2</v>
      </c>
      <c r="C136" s="1">
        <v>9.7440219668620015E-2</v>
      </c>
      <c r="D136" s="1">
        <v>0.86540011930785754</v>
      </c>
      <c r="E136" s="1">
        <v>0.36367625459897801</v>
      </c>
      <c r="F136" s="1">
        <v>0.56652234414582181</v>
      </c>
      <c r="G136" s="1">
        <f t="shared" si="26"/>
        <v>4.1457904717496337E-2</v>
      </c>
      <c r="H136" s="1">
        <v>6.8034612531657782E-2</v>
      </c>
      <c r="I136" s="1">
        <f t="shared" si="28"/>
        <v>4.1457904717496337E-2</v>
      </c>
      <c r="W136" t="s">
        <v>62</v>
      </c>
      <c r="X136" s="1">
        <v>4.1457904717496337E-2</v>
      </c>
      <c r="Y136" s="1">
        <v>9.7440219668620015E-2</v>
      </c>
      <c r="Z136" s="1">
        <v>0.86540011930785754</v>
      </c>
      <c r="AA136" s="1">
        <v>0.36367625459897801</v>
      </c>
      <c r="AB136" s="1">
        <v>0.56652234414582181</v>
      </c>
      <c r="AC136" s="1">
        <f t="shared" si="27"/>
        <v>4.1457904717496337E-2</v>
      </c>
      <c r="AD136" s="1">
        <v>0.93196538746834223</v>
      </c>
      <c r="AE136" s="1">
        <f t="shared" si="29"/>
        <v>4.1457904717496337E-2</v>
      </c>
    </row>
    <row r="137" spans="1:31">
      <c r="A137" t="s">
        <v>63</v>
      </c>
      <c r="B137" s="1">
        <v>7.7749214326728627E-2</v>
      </c>
      <c r="C137" s="1">
        <v>0.16609597129911893</v>
      </c>
      <c r="D137" s="1">
        <v>0.12314713802987465</v>
      </c>
      <c r="E137" s="1">
        <v>7.7749214326728627E-2</v>
      </c>
      <c r="F137" s="1">
        <v>0.86688972945692855</v>
      </c>
      <c r="G137" s="1">
        <f t="shared" si="26"/>
        <v>7.7749214326728627E-2</v>
      </c>
      <c r="H137" s="1">
        <v>0.41893182654154093</v>
      </c>
      <c r="I137" s="1">
        <f t="shared" si="28"/>
        <v>7.7749214326728627E-2</v>
      </c>
      <c r="W137" t="s">
        <v>63</v>
      </c>
      <c r="X137" s="1">
        <v>7.7749214326728627E-2</v>
      </c>
      <c r="Y137" s="1">
        <v>0.16609597129911893</v>
      </c>
      <c r="Z137" s="1">
        <v>0.12314713802987465</v>
      </c>
      <c r="AA137" s="1">
        <v>7.7749214326728627E-2</v>
      </c>
      <c r="AB137" s="1">
        <v>0.86688972945692855</v>
      </c>
      <c r="AC137" s="1">
        <f t="shared" si="27"/>
        <v>7.7749214326728627E-2</v>
      </c>
      <c r="AD137" s="1">
        <v>0.58106817345845907</v>
      </c>
      <c r="AE137" s="1">
        <f t="shared" si="29"/>
        <v>7.7749214326728627E-2</v>
      </c>
    </row>
    <row r="138" spans="1:31">
      <c r="A138" t="s">
        <v>64</v>
      </c>
      <c r="B138" s="1">
        <v>0.7195479643948034</v>
      </c>
      <c r="C138" s="1">
        <v>5.0000000000000017E-2</v>
      </c>
      <c r="D138" s="1">
        <v>1.934249769983476E-2</v>
      </c>
      <c r="E138" s="1">
        <v>1.0314052138263039E-2</v>
      </c>
      <c r="F138" s="1">
        <v>4.9999999999999378E-2</v>
      </c>
      <c r="G138" s="1">
        <f t="shared" si="26"/>
        <v>1.0314052138263039E-2</v>
      </c>
      <c r="H138" s="1">
        <v>0.91337445491190872</v>
      </c>
      <c r="I138" s="1">
        <f t="shared" si="28"/>
        <v>1.0314052138263039E-2</v>
      </c>
      <c r="W138" t="s">
        <v>64</v>
      </c>
      <c r="X138" s="1">
        <v>0.7195479643948034</v>
      </c>
      <c r="Y138" s="1">
        <v>5.0000000000000017E-2</v>
      </c>
      <c r="Z138" s="1">
        <v>1.934249769983476E-2</v>
      </c>
      <c r="AA138" s="1">
        <v>1.0314052138263039E-2</v>
      </c>
      <c r="AB138" s="1">
        <v>4.9999999999999378E-2</v>
      </c>
      <c r="AC138" s="1">
        <f t="shared" si="27"/>
        <v>1.0314052138263039E-2</v>
      </c>
      <c r="AD138" s="1">
        <v>8.6625545088091283E-2</v>
      </c>
      <c r="AE138" s="1">
        <f t="shared" si="29"/>
        <v>1.0314052138263039E-2</v>
      </c>
    </row>
    <row r="139" spans="1:31">
      <c r="A139" t="s">
        <v>65</v>
      </c>
      <c r="B139" s="1">
        <v>0.34349075574430277</v>
      </c>
      <c r="C139" s="1">
        <v>0.10059213000789764</v>
      </c>
      <c r="D139" s="1">
        <v>0.58456818246302633</v>
      </c>
      <c r="E139" s="1">
        <v>0.47058959967932112</v>
      </c>
      <c r="F139" s="1">
        <v>0.4189318265415406</v>
      </c>
      <c r="G139" s="1">
        <f t="shared" si="26"/>
        <v>0.10059213000789764</v>
      </c>
      <c r="H139" s="1">
        <v>5.0000000000000017E-2</v>
      </c>
      <c r="I139" s="1">
        <f t="shared" si="28"/>
        <v>5.0000000000000017E-2</v>
      </c>
      <c r="W139" t="s">
        <v>65</v>
      </c>
      <c r="X139" s="1">
        <v>0.34349075574430277</v>
      </c>
      <c r="Y139" s="1">
        <v>0.10059213000789764</v>
      </c>
      <c r="Z139" s="1">
        <v>0.58456818246302633</v>
      </c>
      <c r="AA139" s="1">
        <v>0.47058959967932112</v>
      </c>
      <c r="AB139" s="1">
        <v>0.4189318265415406</v>
      </c>
      <c r="AC139" s="1">
        <f t="shared" si="27"/>
        <v>0.10059213000789764</v>
      </c>
      <c r="AD139" s="1">
        <v>0.95</v>
      </c>
      <c r="AE139" s="1">
        <f t="shared" si="29"/>
        <v>0.10059213000789764</v>
      </c>
    </row>
    <row r="140" spans="1:31">
      <c r="A140" t="s">
        <v>66</v>
      </c>
      <c r="B140" s="1">
        <v>0.97922495157396472</v>
      </c>
      <c r="C140" s="1">
        <v>0.99650640000375257</v>
      </c>
      <c r="D140" s="1">
        <v>7.4818240579241913E-3</v>
      </c>
      <c r="E140" s="1">
        <v>0.93925077876486562</v>
      </c>
      <c r="F140" s="1">
        <v>7.337458070661218E-3</v>
      </c>
      <c r="G140" s="1">
        <f t="shared" si="26"/>
        <v>7.337458070661218E-3</v>
      </c>
      <c r="H140" s="1">
        <v>0.95000000000000062</v>
      </c>
      <c r="I140" s="1">
        <f t="shared" si="28"/>
        <v>7.337458070661218E-3</v>
      </c>
      <c r="W140" t="s">
        <v>66</v>
      </c>
      <c r="X140" s="1">
        <v>0.97922495157396472</v>
      </c>
      <c r="Y140" s="1">
        <v>0.99650640000375257</v>
      </c>
      <c r="Z140" s="1">
        <v>7.4818240579241913E-3</v>
      </c>
      <c r="AA140" s="1">
        <v>0.93925077876486562</v>
      </c>
      <c r="AB140" s="1">
        <v>7.337458070661218E-3</v>
      </c>
      <c r="AC140" s="1">
        <f t="shared" si="27"/>
        <v>7.337458070661218E-3</v>
      </c>
      <c r="AD140" s="1">
        <v>4.9999999999999378E-2</v>
      </c>
      <c r="AE140" s="1">
        <f t="shared" si="29"/>
        <v>7.337458070661218E-3</v>
      </c>
    </row>
    <row r="141" spans="1:31">
      <c r="A141" t="s">
        <v>94</v>
      </c>
      <c r="B141" s="1">
        <v>1.9342497699835055E-2</v>
      </c>
      <c r="C141" s="1">
        <v>0.17783159064496304</v>
      </c>
      <c r="D141" s="1">
        <v>0.40782542692846746</v>
      </c>
      <c r="E141" s="1">
        <v>3.928562952709329E-3</v>
      </c>
      <c r="F141" s="1">
        <v>0.99788493879901796</v>
      </c>
      <c r="G141" s="1">
        <f t="shared" si="26"/>
        <v>3.928562952709329E-3</v>
      </c>
      <c r="H141" s="1">
        <v>0.12314713802987559</v>
      </c>
      <c r="I141" s="1">
        <f t="shared" si="28"/>
        <v>3.928562952709329E-3</v>
      </c>
      <c r="W141" t="s">
        <v>94</v>
      </c>
      <c r="X141" s="1">
        <v>1.9342497699835055E-2</v>
      </c>
      <c r="Y141" s="1">
        <v>0.17783159064496304</v>
      </c>
      <c r="Z141" s="1">
        <v>0.40782542692846746</v>
      </c>
      <c r="AA141" s="1">
        <v>3.928562952709329E-3</v>
      </c>
      <c r="AB141" s="1">
        <v>0.99788493879901796</v>
      </c>
      <c r="AC141" s="1">
        <f t="shared" si="27"/>
        <v>3.928562952709329E-3</v>
      </c>
      <c r="AD141" s="1">
        <v>0.87685286197012435</v>
      </c>
      <c r="AE141" s="1">
        <f t="shared" si="29"/>
        <v>3.928562952709329E-3</v>
      </c>
    </row>
    <row r="142" spans="1:31">
      <c r="A142" t="s">
        <v>96</v>
      </c>
      <c r="B142" s="1">
        <v>1.0827211963947477E-2</v>
      </c>
      <c r="C142" s="1">
        <v>1.6514220781848499E-2</v>
      </c>
      <c r="D142" s="1">
        <v>0.98735502395561359</v>
      </c>
      <c r="E142" s="1">
        <v>0.11591839745337426</v>
      </c>
      <c r="F142" s="1">
        <v>0.99385436828432017</v>
      </c>
      <c r="G142" s="1">
        <f t="shared" si="26"/>
        <v>1.0827211963947477E-2</v>
      </c>
      <c r="H142" s="1">
        <v>5.0000000000000017E-2</v>
      </c>
      <c r="I142" s="1">
        <f t="shared" si="28"/>
        <v>1.0827211963947477E-2</v>
      </c>
      <c r="W142" t="s">
        <v>96</v>
      </c>
      <c r="X142" s="1">
        <v>1.0827211963947477E-2</v>
      </c>
      <c r="Y142" s="1">
        <v>1.6514220781848499E-2</v>
      </c>
      <c r="Z142" s="1">
        <v>0.98735502395561359</v>
      </c>
      <c r="AA142" s="1">
        <v>0.11591839745337426</v>
      </c>
      <c r="AB142" s="1">
        <v>0.99385436828432017</v>
      </c>
      <c r="AC142" s="1">
        <f t="shared" si="27"/>
        <v>1.0827211963947477E-2</v>
      </c>
      <c r="AD142" s="1">
        <v>0.95</v>
      </c>
      <c r="AE142" s="1">
        <f t="shared" si="29"/>
        <v>1.0827211963947477E-2</v>
      </c>
    </row>
    <row r="143" spans="1:31">
      <c r="A143" t="s">
        <v>98</v>
      </c>
      <c r="B143" s="1">
        <v>1.3401706499242933E-2</v>
      </c>
      <c r="C143" s="1">
        <v>3.5245037242771449E-2</v>
      </c>
      <c r="D143" s="1">
        <v>0.82558630631238628</v>
      </c>
      <c r="E143" s="1">
        <v>5.2665391540200994E-3</v>
      </c>
      <c r="F143" s="1">
        <v>0.16303744515164842</v>
      </c>
      <c r="G143" s="1">
        <f t="shared" si="26"/>
        <v>5.2665391540200994E-3</v>
      </c>
      <c r="H143" s="1">
        <v>0.21271458630132001</v>
      </c>
      <c r="I143" s="1">
        <f t="shared" si="28"/>
        <v>5.2665391540200994E-3</v>
      </c>
      <c r="W143" t="s">
        <v>98</v>
      </c>
      <c r="X143" s="1">
        <v>1.3401706499242933E-2</v>
      </c>
      <c r="Y143" s="1">
        <v>3.5245037242771449E-2</v>
      </c>
      <c r="Z143" s="1">
        <v>0.82558630631238628</v>
      </c>
      <c r="AA143" s="1">
        <v>5.2665391540200994E-3</v>
      </c>
      <c r="AB143" s="1">
        <v>0.16303744515164842</v>
      </c>
      <c r="AC143" s="1">
        <f t="shared" si="27"/>
        <v>5.2665391540200994E-3</v>
      </c>
      <c r="AD143" s="1">
        <v>0.78728541369867999</v>
      </c>
      <c r="AE143" s="1">
        <f t="shared" si="29"/>
        <v>5.2665391540200994E-3</v>
      </c>
    </row>
    <row r="144" spans="1:31">
      <c r="A144" t="s">
        <v>100</v>
      </c>
      <c r="B144" s="1">
        <v>2.6799274123128491E-2</v>
      </c>
      <c r="C144" s="1">
        <v>0.30482136725650155</v>
      </c>
      <c r="D144" s="1">
        <v>0.90761743126664418</v>
      </c>
      <c r="E144" s="1">
        <v>0.20998803456657261</v>
      </c>
      <c r="F144" s="1">
        <v>0.79222362970137516</v>
      </c>
      <c r="G144" s="1">
        <f t="shared" si="26"/>
        <v>2.6799274123128491E-2</v>
      </c>
      <c r="H144" s="1">
        <v>6.8034612531657782E-2</v>
      </c>
      <c r="I144" s="1">
        <f t="shared" si="28"/>
        <v>2.6799274123128491E-2</v>
      </c>
      <c r="W144" t="s">
        <v>100</v>
      </c>
      <c r="X144" s="1">
        <v>2.6799274123128491E-2</v>
      </c>
      <c r="Y144" s="1">
        <v>0.30482136725650155</v>
      </c>
      <c r="Z144" s="1">
        <v>0.90761743126664418</v>
      </c>
      <c r="AA144" s="1">
        <v>0.20998803456657261</v>
      </c>
      <c r="AB144" s="1">
        <v>0.79222362970137516</v>
      </c>
      <c r="AC144" s="1">
        <f t="shared" si="27"/>
        <v>2.6799274123128491E-2</v>
      </c>
      <c r="AD144" s="1">
        <v>0.93196538746834223</v>
      </c>
      <c r="AE144" s="1">
        <f t="shared" si="29"/>
        <v>2.6799274123128491E-2</v>
      </c>
    </row>
    <row r="145" spans="1:32">
      <c r="A145" t="s">
        <v>102</v>
      </c>
      <c r="B145" s="1">
        <v>0.94878748639613142</v>
      </c>
      <c r="C145" s="1">
        <v>0.13187960949253491</v>
      </c>
      <c r="D145" s="1">
        <v>7.4818240579241913E-3</v>
      </c>
      <c r="E145" s="1">
        <v>0.66311816366696186</v>
      </c>
      <c r="F145" s="1">
        <v>9.1944596842470361E-2</v>
      </c>
      <c r="G145" s="1">
        <f t="shared" si="26"/>
        <v>7.4818240579241913E-3</v>
      </c>
      <c r="H145" s="1">
        <v>0.95000000000000062</v>
      </c>
      <c r="I145" s="1">
        <f t="shared" si="28"/>
        <v>7.4818240579241913E-3</v>
      </c>
      <c r="W145" t="s">
        <v>102</v>
      </c>
      <c r="X145" s="1">
        <v>0.94878748639613142</v>
      </c>
      <c r="Y145" s="1">
        <v>0.13187960949253491</v>
      </c>
      <c r="Z145" s="1">
        <v>7.4818240579241913E-3</v>
      </c>
      <c r="AA145" s="1">
        <v>0.66311816366696186</v>
      </c>
      <c r="AB145" s="1">
        <v>9.1944596842470361E-2</v>
      </c>
      <c r="AC145" s="1">
        <f t="shared" si="27"/>
        <v>7.4818240579241913E-3</v>
      </c>
      <c r="AD145" s="1">
        <v>4.9999999999999378E-2</v>
      </c>
      <c r="AE145" s="1">
        <f t="shared" si="29"/>
        <v>7.4818240579241913E-3</v>
      </c>
    </row>
    <row r="146" spans="1:32">
      <c r="A146" t="s">
        <v>151</v>
      </c>
      <c r="B146" s="1">
        <v>0.98323802780201219</v>
      </c>
      <c r="C146" s="1">
        <v>0.99108532969486685</v>
      </c>
      <c r="D146" s="1">
        <v>7.4818240579241913E-3</v>
      </c>
      <c r="E146" s="1">
        <v>0.99715525647836656</v>
      </c>
      <c r="F146" s="1">
        <v>2.6629147864951963E-2</v>
      </c>
      <c r="G146" s="1">
        <f t="shared" si="26"/>
        <v>7.4818240579241913E-3</v>
      </c>
      <c r="H146" s="1">
        <v>0.95000000000000062</v>
      </c>
      <c r="I146" s="1">
        <f t="shared" si="28"/>
        <v>7.4818240579241913E-3</v>
      </c>
      <c r="W146" t="s">
        <v>151</v>
      </c>
      <c r="X146" s="1">
        <v>0.98323802780201219</v>
      </c>
      <c r="Y146" s="1">
        <v>0.99108532969486685</v>
      </c>
      <c r="Z146" s="1">
        <v>7.4818240579241913E-3</v>
      </c>
      <c r="AA146" s="1">
        <v>0.99715525647836656</v>
      </c>
      <c r="AB146" s="1">
        <v>2.6629147864951963E-2</v>
      </c>
      <c r="AC146" s="1">
        <f t="shared" si="27"/>
        <v>7.4818240579241913E-3</v>
      </c>
      <c r="AD146" s="1">
        <v>4.9999999999999378E-2</v>
      </c>
      <c r="AE146" s="1">
        <f t="shared" si="29"/>
        <v>7.4818240579241913E-3</v>
      </c>
    </row>
    <row r="147" spans="1:32">
      <c r="B147" s="1"/>
      <c r="C147" s="1"/>
      <c r="D147" s="1"/>
      <c r="E147" s="1"/>
      <c r="F147" s="1"/>
      <c r="G147" s="1">
        <f>SUM(G129:G146)</f>
        <v>0.39186221610969774</v>
      </c>
      <c r="H147" s="1"/>
      <c r="I147" s="1">
        <f>SUM(I129:I146)</f>
        <v>0.34127008610180015</v>
      </c>
      <c r="J147">
        <f>+I147/G147</f>
        <v>0.8708930641229905</v>
      </c>
      <c r="X147" s="1"/>
      <c r="Y147" s="1"/>
      <c r="Z147" s="1"/>
      <c r="AA147" s="1"/>
      <c r="AB147" s="1"/>
      <c r="AC147" s="1">
        <f>SUM(AC129:AC146)</f>
        <v>0.39186221610969774</v>
      </c>
      <c r="AD147" s="1"/>
      <c r="AE147" s="1">
        <f>SUM(AE129:AE146)</f>
        <v>0.39186221610969774</v>
      </c>
      <c r="AF147">
        <f>+AE147/AC147</f>
        <v>1</v>
      </c>
    </row>
    <row r="149" spans="1:32">
      <c r="A149" t="s">
        <v>120</v>
      </c>
      <c r="B149" t="s">
        <v>48</v>
      </c>
      <c r="C149" t="s">
        <v>51</v>
      </c>
      <c r="D149" t="s">
        <v>223</v>
      </c>
      <c r="E149" t="s">
        <v>232</v>
      </c>
      <c r="F149" t="s">
        <v>50</v>
      </c>
      <c r="G149" t="str">
        <f>+A149</f>
        <v>A*B*c*d*E</v>
      </c>
      <c r="H149" t="s">
        <v>224</v>
      </c>
      <c r="W149" t="s">
        <v>120</v>
      </c>
      <c r="X149" t="s">
        <v>48</v>
      </c>
      <c r="Y149" t="s">
        <v>51</v>
      </c>
      <c r="Z149" t="s">
        <v>223</v>
      </c>
      <c r="AA149" t="s">
        <v>232</v>
      </c>
      <c r="AB149" t="s">
        <v>50</v>
      </c>
      <c r="AC149" t="str">
        <f>+W149</f>
        <v>A*B*c*d*E</v>
      </c>
      <c r="AD149" t="s">
        <v>236</v>
      </c>
    </row>
    <row r="150" spans="1:32">
      <c r="A150" t="s">
        <v>80</v>
      </c>
      <c r="B150" s="1">
        <v>0.80692563298739306</v>
      </c>
      <c r="C150" s="1">
        <v>0.12399750635826204</v>
      </c>
      <c r="D150" s="1">
        <v>1.0827211963947203E-2</v>
      </c>
      <c r="E150" s="1">
        <v>0.26872338491523462</v>
      </c>
      <c r="F150" s="1">
        <v>0.43347765585417825</v>
      </c>
      <c r="G150" s="1">
        <f t="shared" ref="G150:G167" si="30">MIN(B150:F150)</f>
        <v>1.0827211963947203E-2</v>
      </c>
      <c r="H150" s="1">
        <v>5.0000000000000017E-2</v>
      </c>
      <c r="I150" s="1">
        <f>MIN(G150:H150)</f>
        <v>1.0827211963947203E-2</v>
      </c>
      <c r="W150" t="s">
        <v>80</v>
      </c>
      <c r="X150" s="1">
        <v>0.80692563298739306</v>
      </c>
      <c r="Y150" s="1">
        <v>0.12399750635826204</v>
      </c>
      <c r="Z150" s="1">
        <v>1.0827211963947203E-2</v>
      </c>
      <c r="AA150" s="1">
        <v>0.26872338491523462</v>
      </c>
      <c r="AB150" s="1">
        <v>0.43347765585417825</v>
      </c>
      <c r="AC150" s="1">
        <f t="shared" ref="AC150:AC167" si="31">MIN(X150:AB150)</f>
        <v>1.0827211963947203E-2</v>
      </c>
      <c r="AD150" s="1">
        <v>0.95</v>
      </c>
      <c r="AE150" s="1">
        <f>MIN(AC150:AD150)</f>
        <v>1.0827211963947203E-2</v>
      </c>
    </row>
    <row r="151" spans="1:32">
      <c r="A151" t="s">
        <v>82</v>
      </c>
      <c r="B151" s="1">
        <v>0.99014770955660791</v>
      </c>
      <c r="C151" s="1">
        <v>0.88706514596723429</v>
      </c>
      <c r="D151" s="1">
        <v>2.1707708167517326E-2</v>
      </c>
      <c r="E151" s="1">
        <v>3.8150100633936868E-3</v>
      </c>
      <c r="F151" s="1">
        <v>0.97337085213504804</v>
      </c>
      <c r="G151" s="1">
        <f t="shared" si="30"/>
        <v>3.8150100633936868E-3</v>
      </c>
      <c r="H151" s="1">
        <v>0.95000000000000062</v>
      </c>
      <c r="I151" s="1">
        <f t="shared" ref="I151:I167" si="32">MIN(G151:H151)</f>
        <v>3.8150100633936868E-3</v>
      </c>
      <c r="W151" t="s">
        <v>82</v>
      </c>
      <c r="X151" s="1">
        <v>0.99014770955660791</v>
      </c>
      <c r="Y151" s="1">
        <v>0.88706514596723429</v>
      </c>
      <c r="Z151" s="1">
        <v>2.1707708167517326E-2</v>
      </c>
      <c r="AA151" s="1">
        <v>3.8150100633936868E-3</v>
      </c>
      <c r="AB151" s="1">
        <v>0.97337085213504804</v>
      </c>
      <c r="AC151" s="1">
        <f t="shared" si="31"/>
        <v>3.8150100633936868E-3</v>
      </c>
      <c r="AD151" s="1">
        <v>4.9999999999999378E-2</v>
      </c>
      <c r="AE151" s="1">
        <f t="shared" ref="AE151:AE167" si="33">MIN(AC151:AD151)</f>
        <v>3.8150100633936868E-3</v>
      </c>
    </row>
    <row r="152" spans="1:32">
      <c r="A152" t="s">
        <v>57</v>
      </c>
      <c r="B152" s="1">
        <v>0.5751406827697908</v>
      </c>
      <c r="C152" s="1">
        <v>0.9765606976781106</v>
      </c>
      <c r="D152" s="1">
        <v>1.6261096579381129E-2</v>
      </c>
      <c r="E152" s="1">
        <v>0.10166272693078893</v>
      </c>
      <c r="F152" s="1">
        <v>0.90805540315752964</v>
      </c>
      <c r="G152" s="1">
        <f t="shared" si="30"/>
        <v>1.6261096579381129E-2</v>
      </c>
      <c r="H152" s="1">
        <v>0.88706514596723429</v>
      </c>
      <c r="I152" s="1">
        <f t="shared" si="32"/>
        <v>1.6261096579381129E-2</v>
      </c>
      <c r="W152" t="s">
        <v>57</v>
      </c>
      <c r="X152" s="1">
        <v>0.5751406827697908</v>
      </c>
      <c r="Y152" s="1">
        <v>0.9765606976781106</v>
      </c>
      <c r="Z152" s="1">
        <v>1.6261096579381129E-2</v>
      </c>
      <c r="AA152" s="1">
        <v>0.10166272693078893</v>
      </c>
      <c r="AB152" s="1">
        <v>0.90805540315752964</v>
      </c>
      <c r="AC152" s="1">
        <f t="shared" si="31"/>
        <v>1.6261096579381129E-2</v>
      </c>
      <c r="AD152" s="1">
        <v>0.11293485403276571</v>
      </c>
      <c r="AE152" s="1">
        <f t="shared" si="33"/>
        <v>1.6261096579381129E-2</v>
      </c>
    </row>
    <row r="153" spans="1:32">
      <c r="A153" t="s">
        <v>58</v>
      </c>
      <c r="B153" s="1">
        <v>0.16664045588368551</v>
      </c>
      <c r="C153" s="1">
        <v>7.3630248921681532E-2</v>
      </c>
      <c r="D153" s="1">
        <v>1.934249769983476E-2</v>
      </c>
      <c r="E153" s="1">
        <v>0.99108532969486662</v>
      </c>
      <c r="F153" s="1">
        <v>0.90805540315752964</v>
      </c>
      <c r="G153" s="1">
        <f t="shared" si="30"/>
        <v>1.934249769983476E-2</v>
      </c>
      <c r="H153" s="1">
        <v>0.12314713802987559</v>
      </c>
      <c r="I153" s="1">
        <f t="shared" si="32"/>
        <v>1.934249769983476E-2</v>
      </c>
      <c r="W153" t="s">
        <v>58</v>
      </c>
      <c r="X153" s="1">
        <v>0.16664045588368551</v>
      </c>
      <c r="Y153" s="1">
        <v>7.3630248921681532E-2</v>
      </c>
      <c r="Z153" s="1">
        <v>1.934249769983476E-2</v>
      </c>
      <c r="AA153" s="1">
        <v>0.99108532969486662</v>
      </c>
      <c r="AB153" s="1">
        <v>0.90805540315752964</v>
      </c>
      <c r="AC153" s="1">
        <f t="shared" si="31"/>
        <v>1.934249769983476E-2</v>
      </c>
      <c r="AD153" s="1">
        <v>0.87685286197012435</v>
      </c>
      <c r="AE153" s="1">
        <f t="shared" si="33"/>
        <v>1.934249769983476E-2</v>
      </c>
    </row>
    <row r="154" spans="1:32">
      <c r="A154" t="s">
        <v>59</v>
      </c>
      <c r="B154" s="1">
        <v>0.58334185855093712</v>
      </c>
      <c r="C154" s="1">
        <v>3.5647713715120419E-2</v>
      </c>
      <c r="D154" s="1">
        <v>8.7429002888037566E-3</v>
      </c>
      <c r="E154" s="1">
        <v>0.91337445491190794</v>
      </c>
      <c r="F154" s="1">
        <v>0.5810681734584594</v>
      </c>
      <c r="G154" s="1">
        <f t="shared" si="30"/>
        <v>8.7429002888037566E-3</v>
      </c>
      <c r="H154" s="1">
        <v>0.76454761353770129</v>
      </c>
      <c r="I154" s="1">
        <f t="shared" si="32"/>
        <v>8.7429002888037566E-3</v>
      </c>
      <c r="W154" t="s">
        <v>59</v>
      </c>
      <c r="X154" s="1">
        <v>0.58334185855093712</v>
      </c>
      <c r="Y154" s="1">
        <v>3.5647713715120419E-2</v>
      </c>
      <c r="Z154" s="1">
        <v>8.7429002888037566E-3</v>
      </c>
      <c r="AA154" s="1">
        <v>0.91337445491190794</v>
      </c>
      <c r="AB154" s="1">
        <v>0.5810681734584594</v>
      </c>
      <c r="AC154" s="1">
        <f t="shared" si="31"/>
        <v>8.7429002888037566E-3</v>
      </c>
      <c r="AD154" s="1">
        <v>0.23545238646229871</v>
      </c>
      <c r="AE154" s="1">
        <f t="shared" si="33"/>
        <v>8.7429002888037566E-3</v>
      </c>
    </row>
    <row r="155" spans="1:32">
      <c r="A155" t="s">
        <v>60</v>
      </c>
      <c r="B155" s="1">
        <v>0.97448621929061496</v>
      </c>
      <c r="C155" s="1">
        <v>3.2546620336274389E-2</v>
      </c>
      <c r="D155" s="1">
        <v>1.5345421270267168E-2</v>
      </c>
      <c r="E155" s="1">
        <v>0.195709247426605</v>
      </c>
      <c r="F155" s="1">
        <v>0.95000000000000062</v>
      </c>
      <c r="G155" s="1">
        <f t="shared" si="30"/>
        <v>1.5345421270267168E-2</v>
      </c>
      <c r="H155" s="1">
        <v>0.95000000000000062</v>
      </c>
      <c r="I155" s="1">
        <f t="shared" si="32"/>
        <v>1.5345421270267168E-2</v>
      </c>
      <c r="W155" t="s">
        <v>60</v>
      </c>
      <c r="X155" s="1">
        <v>0.97448621929061496</v>
      </c>
      <c r="Y155" s="1">
        <v>3.2546620336274389E-2</v>
      </c>
      <c r="Z155" s="1">
        <v>1.5345421270267168E-2</v>
      </c>
      <c r="AA155" s="1">
        <v>0.195709247426605</v>
      </c>
      <c r="AB155" s="1">
        <v>0.95000000000000062</v>
      </c>
      <c r="AC155" s="1">
        <f t="shared" si="31"/>
        <v>1.5345421270267168E-2</v>
      </c>
      <c r="AD155" s="1">
        <v>4.9999999999999378E-2</v>
      </c>
      <c r="AE155" s="1">
        <f t="shared" si="33"/>
        <v>1.5345421270267168E-2</v>
      </c>
    </row>
    <row r="156" spans="1:32">
      <c r="A156" t="s">
        <v>153</v>
      </c>
      <c r="B156" s="1">
        <v>0.88706514596723429</v>
      </c>
      <c r="C156" s="1">
        <v>0.7817550768385364</v>
      </c>
      <c r="D156" s="1">
        <v>1.0827211963947203E-2</v>
      </c>
      <c r="E156" s="1">
        <v>4.4692971251104052E-2</v>
      </c>
      <c r="F156" s="1">
        <v>0.30937799958543033</v>
      </c>
      <c r="G156" s="1">
        <f t="shared" si="30"/>
        <v>1.0827211963947203E-2</v>
      </c>
      <c r="H156" s="1">
        <v>5.0000000000000017E-2</v>
      </c>
      <c r="I156" s="1">
        <f t="shared" si="32"/>
        <v>1.0827211963947203E-2</v>
      </c>
      <c r="W156" t="s">
        <v>153</v>
      </c>
      <c r="X156" s="1">
        <v>0.88706514596723429</v>
      </c>
      <c r="Y156" s="1">
        <v>0.7817550768385364</v>
      </c>
      <c r="Z156" s="1">
        <v>1.0827211963947203E-2</v>
      </c>
      <c r="AA156" s="1">
        <v>4.4692971251104052E-2</v>
      </c>
      <c r="AB156" s="1">
        <v>0.30937799958543033</v>
      </c>
      <c r="AC156" s="1">
        <f t="shared" si="31"/>
        <v>1.0827211963947203E-2</v>
      </c>
      <c r="AD156" s="1">
        <v>0.95</v>
      </c>
      <c r="AE156" s="1">
        <f t="shared" si="33"/>
        <v>1.0827211963947203E-2</v>
      </c>
    </row>
    <row r="157" spans="1:32">
      <c r="A157" t="s">
        <v>62</v>
      </c>
      <c r="B157" s="1">
        <v>4.1457904717496337E-2</v>
      </c>
      <c r="C157" s="1">
        <v>9.7440219668620015E-2</v>
      </c>
      <c r="D157" s="1">
        <v>0.86540011930785754</v>
      </c>
      <c r="E157" s="1">
        <v>0.63632374540102199</v>
      </c>
      <c r="F157" s="1">
        <v>0.43347765585417825</v>
      </c>
      <c r="G157" s="1">
        <f t="shared" si="30"/>
        <v>4.1457904717496337E-2</v>
      </c>
      <c r="H157" s="1">
        <v>6.8034612531657782E-2</v>
      </c>
      <c r="I157" s="1">
        <f t="shared" si="32"/>
        <v>4.1457904717496337E-2</v>
      </c>
      <c r="W157" t="s">
        <v>62</v>
      </c>
      <c r="X157" s="1">
        <v>4.1457904717496337E-2</v>
      </c>
      <c r="Y157" s="1">
        <v>9.7440219668620015E-2</v>
      </c>
      <c r="Z157" s="1">
        <v>0.86540011930785754</v>
      </c>
      <c r="AA157" s="1">
        <v>0.63632374540102199</v>
      </c>
      <c r="AB157" s="1">
        <v>0.43347765585417825</v>
      </c>
      <c r="AC157" s="1">
        <f t="shared" si="31"/>
        <v>4.1457904717496337E-2</v>
      </c>
      <c r="AD157" s="1">
        <v>0.93196538746834223</v>
      </c>
      <c r="AE157" s="1">
        <f t="shared" si="33"/>
        <v>4.1457904717496337E-2</v>
      </c>
    </row>
    <row r="158" spans="1:32">
      <c r="A158" t="s">
        <v>63</v>
      </c>
      <c r="B158" s="1">
        <v>7.7749214326728627E-2</v>
      </c>
      <c r="C158" s="1">
        <v>0.16609597129911893</v>
      </c>
      <c r="D158" s="1">
        <v>0.12314713802987465</v>
      </c>
      <c r="E158" s="1">
        <v>0.92225078567327134</v>
      </c>
      <c r="F158" s="1">
        <v>0.13311027054307142</v>
      </c>
      <c r="G158" s="1">
        <f t="shared" si="30"/>
        <v>7.7749214326728627E-2</v>
      </c>
      <c r="H158" s="1">
        <v>0.41893182654154093</v>
      </c>
      <c r="I158" s="1">
        <f t="shared" si="32"/>
        <v>7.7749214326728627E-2</v>
      </c>
      <c r="W158" t="s">
        <v>63</v>
      </c>
      <c r="X158" s="1">
        <v>7.7749214326728627E-2</v>
      </c>
      <c r="Y158" s="1">
        <v>0.16609597129911893</v>
      </c>
      <c r="Z158" s="1">
        <v>0.12314713802987465</v>
      </c>
      <c r="AA158" s="1">
        <v>0.92225078567327134</v>
      </c>
      <c r="AB158" s="1">
        <v>0.13311027054307142</v>
      </c>
      <c r="AC158" s="1">
        <f t="shared" si="31"/>
        <v>7.7749214326728627E-2</v>
      </c>
      <c r="AD158" s="1">
        <v>0.58106817345845907</v>
      </c>
      <c r="AE158" s="1">
        <f t="shared" si="33"/>
        <v>7.7749214326728627E-2</v>
      </c>
    </row>
    <row r="159" spans="1:32">
      <c r="A159" t="s">
        <v>64</v>
      </c>
      <c r="B159" s="1">
        <v>0.7195479643948034</v>
      </c>
      <c r="C159" s="1">
        <v>5.0000000000000017E-2</v>
      </c>
      <c r="D159" s="1">
        <v>1.934249769983476E-2</v>
      </c>
      <c r="E159" s="1">
        <v>0.98968594786173691</v>
      </c>
      <c r="F159" s="1">
        <v>0.95000000000000062</v>
      </c>
      <c r="G159" s="1">
        <f t="shared" si="30"/>
        <v>1.934249769983476E-2</v>
      </c>
      <c r="H159" s="1">
        <v>0.91337445491190872</v>
      </c>
      <c r="I159" s="1">
        <f t="shared" si="32"/>
        <v>1.934249769983476E-2</v>
      </c>
      <c r="W159" t="s">
        <v>64</v>
      </c>
      <c r="X159" s="1">
        <v>0.7195479643948034</v>
      </c>
      <c r="Y159" s="1">
        <v>5.0000000000000017E-2</v>
      </c>
      <c r="Z159" s="1">
        <v>1.934249769983476E-2</v>
      </c>
      <c r="AA159" s="1">
        <v>0.98968594786173691</v>
      </c>
      <c r="AB159" s="1">
        <v>0.95000000000000062</v>
      </c>
      <c r="AC159" s="1">
        <f t="shared" si="31"/>
        <v>1.934249769983476E-2</v>
      </c>
      <c r="AD159" s="1">
        <v>8.6625545088091283E-2</v>
      </c>
      <c r="AE159" s="1">
        <f t="shared" si="33"/>
        <v>1.934249769983476E-2</v>
      </c>
    </row>
    <row r="160" spans="1:32">
      <c r="A160" t="s">
        <v>65</v>
      </c>
      <c r="B160" s="1">
        <v>0.34349075574430277</v>
      </c>
      <c r="C160" s="1">
        <v>0.10059213000789764</v>
      </c>
      <c r="D160" s="1">
        <v>0.58456818246302633</v>
      </c>
      <c r="E160" s="1">
        <v>0.52941040032067888</v>
      </c>
      <c r="F160" s="1">
        <v>0.5810681734584594</v>
      </c>
      <c r="G160" s="1">
        <f t="shared" si="30"/>
        <v>0.10059213000789764</v>
      </c>
      <c r="H160" s="1">
        <v>5.0000000000000017E-2</v>
      </c>
      <c r="I160" s="1">
        <f t="shared" si="32"/>
        <v>5.0000000000000017E-2</v>
      </c>
      <c r="W160" t="s">
        <v>65</v>
      </c>
      <c r="X160" s="1">
        <v>0.34349075574430277</v>
      </c>
      <c r="Y160" s="1">
        <v>0.10059213000789764</v>
      </c>
      <c r="Z160" s="1">
        <v>0.58456818246302633</v>
      </c>
      <c r="AA160" s="1">
        <v>0.52941040032067888</v>
      </c>
      <c r="AB160" s="1">
        <v>0.5810681734584594</v>
      </c>
      <c r="AC160" s="1">
        <f t="shared" si="31"/>
        <v>0.10059213000789764</v>
      </c>
      <c r="AD160" s="1">
        <v>0.95</v>
      </c>
      <c r="AE160" s="1">
        <f t="shared" si="33"/>
        <v>0.10059213000789764</v>
      </c>
    </row>
    <row r="161" spans="1:32">
      <c r="A161" t="s">
        <v>66</v>
      </c>
      <c r="B161" s="1">
        <v>0.97922495157396472</v>
      </c>
      <c r="C161" s="1">
        <v>0.99650640000375257</v>
      </c>
      <c r="D161" s="1">
        <v>7.4818240579241913E-3</v>
      </c>
      <c r="E161" s="1">
        <v>6.0749221235134376E-2</v>
      </c>
      <c r="F161" s="1">
        <v>0.99266254192933878</v>
      </c>
      <c r="G161" s="1">
        <f t="shared" si="30"/>
        <v>7.4818240579241913E-3</v>
      </c>
      <c r="H161" s="1">
        <v>0.95000000000000062</v>
      </c>
      <c r="I161" s="1">
        <f t="shared" si="32"/>
        <v>7.4818240579241913E-3</v>
      </c>
      <c r="W161" t="s">
        <v>66</v>
      </c>
      <c r="X161" s="1">
        <v>0.97922495157396472</v>
      </c>
      <c r="Y161" s="1">
        <v>0.99650640000375257</v>
      </c>
      <c r="Z161" s="1">
        <v>7.4818240579241913E-3</v>
      </c>
      <c r="AA161" s="1">
        <v>6.0749221235134376E-2</v>
      </c>
      <c r="AB161" s="1">
        <v>0.99266254192933878</v>
      </c>
      <c r="AC161" s="1">
        <f t="shared" si="31"/>
        <v>7.4818240579241913E-3</v>
      </c>
      <c r="AD161" s="1">
        <v>4.9999999999999378E-2</v>
      </c>
      <c r="AE161" s="1">
        <f t="shared" si="33"/>
        <v>7.4818240579241913E-3</v>
      </c>
    </row>
    <row r="162" spans="1:32">
      <c r="A162" t="s">
        <v>94</v>
      </c>
      <c r="B162" s="1">
        <v>1.9342497699835055E-2</v>
      </c>
      <c r="C162" s="1">
        <v>0.17783159064496304</v>
      </c>
      <c r="D162" s="1">
        <v>0.40782542692846746</v>
      </c>
      <c r="E162" s="1">
        <v>0.99607143704729062</v>
      </c>
      <c r="F162" s="1">
        <v>2.1150612009820224E-3</v>
      </c>
      <c r="G162" s="1">
        <f t="shared" si="30"/>
        <v>2.1150612009820224E-3</v>
      </c>
      <c r="H162" s="1">
        <v>0.12314713802987559</v>
      </c>
      <c r="I162" s="1">
        <f t="shared" si="32"/>
        <v>2.1150612009820224E-3</v>
      </c>
      <c r="W162" t="s">
        <v>94</v>
      </c>
      <c r="X162" s="1">
        <v>1.9342497699835055E-2</v>
      </c>
      <c r="Y162" s="1">
        <v>0.17783159064496304</v>
      </c>
      <c r="Z162" s="1">
        <v>0.40782542692846746</v>
      </c>
      <c r="AA162" s="1">
        <v>0.99607143704729062</v>
      </c>
      <c r="AB162" s="1">
        <v>2.1150612009820224E-3</v>
      </c>
      <c r="AC162" s="1">
        <f t="shared" si="31"/>
        <v>2.1150612009820224E-3</v>
      </c>
      <c r="AD162" s="1">
        <v>0.87685286197012435</v>
      </c>
      <c r="AE162" s="1">
        <f t="shared" si="33"/>
        <v>2.1150612009820224E-3</v>
      </c>
    </row>
    <row r="163" spans="1:32">
      <c r="A163" t="s">
        <v>96</v>
      </c>
      <c r="B163" s="1">
        <v>1.0827211963947477E-2</v>
      </c>
      <c r="C163" s="1">
        <v>1.6514220781848499E-2</v>
      </c>
      <c r="D163" s="1">
        <v>0.98735502395561359</v>
      </c>
      <c r="E163" s="1">
        <v>0.88408160254662571</v>
      </c>
      <c r="F163" s="1">
        <v>6.1456317156798447E-3</v>
      </c>
      <c r="G163" s="1">
        <f t="shared" si="30"/>
        <v>6.1456317156798447E-3</v>
      </c>
      <c r="H163" s="1">
        <v>5.0000000000000017E-2</v>
      </c>
      <c r="I163" s="1">
        <f t="shared" si="32"/>
        <v>6.1456317156798447E-3</v>
      </c>
      <c r="W163" t="s">
        <v>96</v>
      </c>
      <c r="X163" s="1">
        <v>1.0827211963947477E-2</v>
      </c>
      <c r="Y163" s="1">
        <v>1.6514220781848499E-2</v>
      </c>
      <c r="Z163" s="1">
        <v>0.98735502395561359</v>
      </c>
      <c r="AA163" s="1">
        <v>0.88408160254662571</v>
      </c>
      <c r="AB163" s="1">
        <v>6.1456317156798447E-3</v>
      </c>
      <c r="AC163" s="1">
        <f t="shared" si="31"/>
        <v>6.1456317156798447E-3</v>
      </c>
      <c r="AD163" s="1">
        <v>0.95</v>
      </c>
      <c r="AE163" s="1">
        <f t="shared" si="33"/>
        <v>6.1456317156798447E-3</v>
      </c>
    </row>
    <row r="164" spans="1:32">
      <c r="A164" t="s">
        <v>98</v>
      </c>
      <c r="B164" s="1">
        <v>1.3401706499242933E-2</v>
      </c>
      <c r="C164" s="1">
        <v>3.5245037242771449E-2</v>
      </c>
      <c r="D164" s="1">
        <v>0.82558630631238628</v>
      </c>
      <c r="E164" s="1">
        <v>0.99473346084597991</v>
      </c>
      <c r="F164" s="1">
        <v>0.83696255484835158</v>
      </c>
      <c r="G164" s="1">
        <f t="shared" si="30"/>
        <v>1.3401706499242933E-2</v>
      </c>
      <c r="H164" s="1">
        <v>0.21271458630132001</v>
      </c>
      <c r="I164" s="1">
        <f t="shared" si="32"/>
        <v>1.3401706499242933E-2</v>
      </c>
      <c r="W164" t="s">
        <v>98</v>
      </c>
      <c r="X164" s="1">
        <v>1.3401706499242933E-2</v>
      </c>
      <c r="Y164" s="1">
        <v>3.5245037242771449E-2</v>
      </c>
      <c r="Z164" s="1">
        <v>0.82558630631238628</v>
      </c>
      <c r="AA164" s="1">
        <v>0.99473346084597991</v>
      </c>
      <c r="AB164" s="1">
        <v>0.83696255484835158</v>
      </c>
      <c r="AC164" s="1">
        <f t="shared" si="31"/>
        <v>1.3401706499242933E-2</v>
      </c>
      <c r="AD164" s="1">
        <v>0.78728541369867999</v>
      </c>
      <c r="AE164" s="1">
        <f t="shared" si="33"/>
        <v>1.3401706499242933E-2</v>
      </c>
    </row>
    <row r="165" spans="1:32">
      <c r="A165" t="s">
        <v>100</v>
      </c>
      <c r="B165" s="1">
        <v>2.6799274123128491E-2</v>
      </c>
      <c r="C165" s="1">
        <v>0.30482136725650155</v>
      </c>
      <c r="D165" s="1">
        <v>0.90761743126664418</v>
      </c>
      <c r="E165" s="1">
        <v>0.79001196543342744</v>
      </c>
      <c r="F165" s="1">
        <v>0.20777637029862486</v>
      </c>
      <c r="G165" s="1">
        <f t="shared" si="30"/>
        <v>2.6799274123128491E-2</v>
      </c>
      <c r="H165" s="1">
        <v>6.8034612531657782E-2</v>
      </c>
      <c r="I165" s="1">
        <f t="shared" si="32"/>
        <v>2.6799274123128491E-2</v>
      </c>
      <c r="W165" t="s">
        <v>100</v>
      </c>
      <c r="X165" s="1">
        <v>2.6799274123128491E-2</v>
      </c>
      <c r="Y165" s="1">
        <v>0.30482136725650155</v>
      </c>
      <c r="Z165" s="1">
        <v>0.90761743126664418</v>
      </c>
      <c r="AA165" s="1">
        <v>0.79001196543342744</v>
      </c>
      <c r="AB165" s="1">
        <v>0.20777637029862486</v>
      </c>
      <c r="AC165" s="1">
        <f t="shared" si="31"/>
        <v>2.6799274123128491E-2</v>
      </c>
      <c r="AD165" s="1">
        <v>0.93196538746834223</v>
      </c>
      <c r="AE165" s="1">
        <f t="shared" si="33"/>
        <v>2.6799274123128491E-2</v>
      </c>
    </row>
    <row r="166" spans="1:32">
      <c r="A166" t="s">
        <v>102</v>
      </c>
      <c r="B166" s="1">
        <v>0.94878748639613142</v>
      </c>
      <c r="C166" s="1">
        <v>0.13187960949253491</v>
      </c>
      <c r="D166" s="1">
        <v>7.4818240579241913E-3</v>
      </c>
      <c r="E166" s="1">
        <v>0.33688183633303814</v>
      </c>
      <c r="F166" s="1">
        <v>0.90805540315752964</v>
      </c>
      <c r="G166" s="1">
        <f t="shared" si="30"/>
        <v>7.4818240579241913E-3</v>
      </c>
      <c r="H166" s="1">
        <v>0.95000000000000062</v>
      </c>
      <c r="I166" s="1">
        <f t="shared" si="32"/>
        <v>7.4818240579241913E-3</v>
      </c>
      <c r="W166" t="s">
        <v>102</v>
      </c>
      <c r="X166" s="1">
        <v>0.94878748639613142</v>
      </c>
      <c r="Y166" s="1">
        <v>0.13187960949253491</v>
      </c>
      <c r="Z166" s="1">
        <v>7.4818240579241913E-3</v>
      </c>
      <c r="AA166" s="1">
        <v>0.33688183633303814</v>
      </c>
      <c r="AB166" s="1">
        <v>0.90805540315752964</v>
      </c>
      <c r="AC166" s="1">
        <f t="shared" si="31"/>
        <v>7.4818240579241913E-3</v>
      </c>
      <c r="AD166" s="1">
        <v>4.9999999999999378E-2</v>
      </c>
      <c r="AE166" s="1">
        <f t="shared" si="33"/>
        <v>7.4818240579241913E-3</v>
      </c>
    </row>
    <row r="167" spans="1:32">
      <c r="A167" t="s">
        <v>151</v>
      </c>
      <c r="B167" s="1">
        <v>0.98323802780201219</v>
      </c>
      <c r="C167" s="1">
        <v>0.99108532969486685</v>
      </c>
      <c r="D167" s="1">
        <v>7.4818240579241913E-3</v>
      </c>
      <c r="E167" s="1">
        <v>2.8447435216334416E-3</v>
      </c>
      <c r="F167" s="1">
        <v>0.97337085213504804</v>
      </c>
      <c r="G167" s="1">
        <f t="shared" si="30"/>
        <v>2.8447435216334416E-3</v>
      </c>
      <c r="H167" s="1">
        <v>0.95000000000000062</v>
      </c>
      <c r="I167" s="1">
        <f t="shared" si="32"/>
        <v>2.8447435216334416E-3</v>
      </c>
      <c r="W167" t="s">
        <v>151</v>
      </c>
      <c r="X167" s="1">
        <v>0.98323802780201219</v>
      </c>
      <c r="Y167" s="1">
        <v>0.99108532969486685</v>
      </c>
      <c r="Z167" s="1">
        <v>7.4818240579241913E-3</v>
      </c>
      <c r="AA167" s="1">
        <v>2.8447435216334416E-3</v>
      </c>
      <c r="AB167" s="1">
        <v>0.97337085213504804</v>
      </c>
      <c r="AC167" s="1">
        <f t="shared" si="31"/>
        <v>2.8447435216334416E-3</v>
      </c>
      <c r="AD167" s="1">
        <v>4.9999999999999378E-2</v>
      </c>
      <c r="AE167" s="1">
        <f t="shared" si="33"/>
        <v>2.8447435216334416E-3</v>
      </c>
    </row>
    <row r="168" spans="1:32">
      <c r="G168">
        <f>SUM(G150:G167)</f>
        <v>0.3905731617580474</v>
      </c>
      <c r="I168">
        <f>SUM(I150:I167)</f>
        <v>0.33998103175014976</v>
      </c>
      <c r="J168">
        <f>+I168/G168</f>
        <v>0.87046695738085944</v>
      </c>
      <c r="AC168">
        <f>SUM(AC150:AC167)</f>
        <v>0.3905731617580474</v>
      </c>
      <c r="AE168">
        <f>SUM(AE150:AE167)</f>
        <v>0.3905731617580474</v>
      </c>
      <c r="AF168">
        <f>+AE168/AC168</f>
        <v>1</v>
      </c>
    </row>
    <row r="170" spans="1:32">
      <c r="A170" t="s">
        <v>121</v>
      </c>
      <c r="B170" t="s">
        <v>48</v>
      </c>
      <c r="C170" t="s">
        <v>51</v>
      </c>
      <c r="D170" t="s">
        <v>223</v>
      </c>
      <c r="E170" t="s">
        <v>232</v>
      </c>
      <c r="F170" t="s">
        <v>234</v>
      </c>
      <c r="G170" t="str">
        <f>+A170</f>
        <v>A*B*c*d*e</v>
      </c>
      <c r="H170" t="s">
        <v>224</v>
      </c>
      <c r="W170" t="s">
        <v>121</v>
      </c>
      <c r="X170" t="s">
        <v>48</v>
      </c>
      <c r="Y170" t="s">
        <v>51</v>
      </c>
      <c r="Z170" t="s">
        <v>223</v>
      </c>
      <c r="AA170" t="s">
        <v>232</v>
      </c>
      <c r="AB170" t="s">
        <v>234</v>
      </c>
      <c r="AC170" t="str">
        <f>+W170</f>
        <v>A*B*c*d*e</v>
      </c>
      <c r="AD170" t="s">
        <v>236</v>
      </c>
    </row>
    <row r="171" spans="1:32">
      <c r="A171" t="s">
        <v>80</v>
      </c>
      <c r="B171" s="1">
        <v>0.80692563298739306</v>
      </c>
      <c r="C171" s="1">
        <v>0.12399750635826204</v>
      </c>
      <c r="D171" s="1">
        <v>1.0827211963947203E-2</v>
      </c>
      <c r="E171" s="1">
        <v>0.26872338491523462</v>
      </c>
      <c r="F171" s="1">
        <v>0.56652234414582181</v>
      </c>
      <c r="G171" s="1">
        <f t="shared" ref="G171:G188" si="34">MIN(B171:F171)</f>
        <v>1.0827211963947203E-2</v>
      </c>
      <c r="H171" s="1">
        <v>5.0000000000000017E-2</v>
      </c>
      <c r="I171" s="1">
        <f>MIN(G171:H171)</f>
        <v>1.0827211963947203E-2</v>
      </c>
      <c r="W171" t="s">
        <v>80</v>
      </c>
      <c r="X171" s="1">
        <v>0.80692563298739306</v>
      </c>
      <c r="Y171" s="1">
        <v>0.12399750635826204</v>
      </c>
      <c r="Z171" s="1">
        <v>1.0827211963947203E-2</v>
      </c>
      <c r="AA171" s="1">
        <v>0.26872338491523462</v>
      </c>
      <c r="AB171" s="1">
        <v>0.56652234414582181</v>
      </c>
      <c r="AC171" s="1">
        <f t="shared" ref="AC171:AC188" si="35">MIN(X171:AB171)</f>
        <v>1.0827211963947203E-2</v>
      </c>
      <c r="AD171" s="1">
        <v>0.95</v>
      </c>
      <c r="AE171" s="1">
        <f>MIN(AC171:AD171)</f>
        <v>1.0827211963947203E-2</v>
      </c>
    </row>
    <row r="172" spans="1:32">
      <c r="A172" t="s">
        <v>82</v>
      </c>
      <c r="B172" s="1">
        <v>0.99014770955660791</v>
      </c>
      <c r="C172" s="1">
        <v>0.88706514596723429</v>
      </c>
      <c r="D172" s="1">
        <v>2.1707708167517326E-2</v>
      </c>
      <c r="E172" s="1">
        <v>3.8150100633936868E-3</v>
      </c>
      <c r="F172" s="1">
        <v>2.6629147864951963E-2</v>
      </c>
      <c r="G172" s="1">
        <f t="shared" si="34"/>
        <v>3.8150100633936868E-3</v>
      </c>
      <c r="H172" s="1">
        <v>0.95000000000000062</v>
      </c>
      <c r="I172" s="1">
        <f t="shared" ref="I172:I188" si="36">MIN(G172:H172)</f>
        <v>3.8150100633936868E-3</v>
      </c>
      <c r="W172" t="s">
        <v>82</v>
      </c>
      <c r="X172" s="1">
        <v>0.99014770955660791</v>
      </c>
      <c r="Y172" s="1">
        <v>0.88706514596723429</v>
      </c>
      <c r="Z172" s="1">
        <v>2.1707708167517326E-2</v>
      </c>
      <c r="AA172" s="1">
        <v>3.8150100633936868E-3</v>
      </c>
      <c r="AB172" s="1">
        <v>2.6629147864951963E-2</v>
      </c>
      <c r="AC172" s="1">
        <f t="shared" si="35"/>
        <v>3.8150100633936868E-3</v>
      </c>
      <c r="AD172" s="1">
        <v>4.9999999999999378E-2</v>
      </c>
      <c r="AE172" s="1">
        <f t="shared" ref="AE172:AE188" si="37">MIN(AC172:AD172)</f>
        <v>3.8150100633936868E-3</v>
      </c>
    </row>
    <row r="173" spans="1:32">
      <c r="A173" t="s">
        <v>57</v>
      </c>
      <c r="B173" s="1">
        <v>0.5751406827697908</v>
      </c>
      <c r="C173" s="1">
        <v>0.9765606976781106</v>
      </c>
      <c r="D173" s="1">
        <v>1.6261096579381129E-2</v>
      </c>
      <c r="E173" s="1">
        <v>0.10166272693078893</v>
      </c>
      <c r="F173" s="1">
        <v>9.1944596842470361E-2</v>
      </c>
      <c r="G173" s="1">
        <f t="shared" si="34"/>
        <v>1.6261096579381129E-2</v>
      </c>
      <c r="H173" s="1">
        <v>0.88706514596723429</v>
      </c>
      <c r="I173" s="1">
        <f t="shared" si="36"/>
        <v>1.6261096579381129E-2</v>
      </c>
      <c r="W173" t="s">
        <v>57</v>
      </c>
      <c r="X173" s="1">
        <v>0.5751406827697908</v>
      </c>
      <c r="Y173" s="1">
        <v>0.9765606976781106</v>
      </c>
      <c r="Z173" s="1">
        <v>1.6261096579381129E-2</v>
      </c>
      <c r="AA173" s="1">
        <v>0.10166272693078893</v>
      </c>
      <c r="AB173" s="1">
        <v>9.1944596842470361E-2</v>
      </c>
      <c r="AC173" s="1">
        <f t="shared" si="35"/>
        <v>1.6261096579381129E-2</v>
      </c>
      <c r="AD173" s="1">
        <v>0.11293485403276571</v>
      </c>
      <c r="AE173" s="1">
        <f t="shared" si="37"/>
        <v>1.6261096579381129E-2</v>
      </c>
    </row>
    <row r="174" spans="1:32">
      <c r="A174" t="s">
        <v>58</v>
      </c>
      <c r="B174" s="1">
        <v>0.16664045588368551</v>
      </c>
      <c r="C174" s="1">
        <v>7.3630248921681532E-2</v>
      </c>
      <c r="D174" s="1">
        <v>1.934249769983476E-2</v>
      </c>
      <c r="E174" s="1">
        <v>0.99108532969486662</v>
      </c>
      <c r="F174" s="1">
        <v>9.1944596842470361E-2</v>
      </c>
      <c r="G174" s="1">
        <f t="shared" si="34"/>
        <v>1.934249769983476E-2</v>
      </c>
      <c r="H174" s="1">
        <v>0.12314713802987559</v>
      </c>
      <c r="I174" s="1">
        <f t="shared" si="36"/>
        <v>1.934249769983476E-2</v>
      </c>
      <c r="W174" t="s">
        <v>58</v>
      </c>
      <c r="X174" s="1">
        <v>0.16664045588368551</v>
      </c>
      <c r="Y174" s="1">
        <v>7.3630248921681532E-2</v>
      </c>
      <c r="Z174" s="1">
        <v>1.934249769983476E-2</v>
      </c>
      <c r="AA174" s="1">
        <v>0.99108532969486662</v>
      </c>
      <c r="AB174" s="1">
        <v>9.1944596842470361E-2</v>
      </c>
      <c r="AC174" s="1">
        <f t="shared" si="35"/>
        <v>1.934249769983476E-2</v>
      </c>
      <c r="AD174" s="1">
        <v>0.87685286197012435</v>
      </c>
      <c r="AE174" s="1">
        <f t="shared" si="37"/>
        <v>1.934249769983476E-2</v>
      </c>
    </row>
    <row r="175" spans="1:32">
      <c r="A175" t="s">
        <v>59</v>
      </c>
      <c r="B175" s="1">
        <v>0.58334185855093712</v>
      </c>
      <c r="C175" s="1">
        <v>3.5647713715120419E-2</v>
      </c>
      <c r="D175" s="1">
        <v>8.7429002888037566E-3</v>
      </c>
      <c r="E175" s="1">
        <v>0.91337445491190794</v>
      </c>
      <c r="F175" s="1">
        <v>0.4189318265415406</v>
      </c>
      <c r="G175" s="1">
        <f t="shared" si="34"/>
        <v>8.7429002888037566E-3</v>
      </c>
      <c r="H175" s="1">
        <v>0.76454761353770129</v>
      </c>
      <c r="I175" s="1">
        <f t="shared" si="36"/>
        <v>8.7429002888037566E-3</v>
      </c>
      <c r="W175" t="s">
        <v>59</v>
      </c>
      <c r="X175" s="1">
        <v>0.58334185855093712</v>
      </c>
      <c r="Y175" s="1">
        <v>3.5647713715120419E-2</v>
      </c>
      <c r="Z175" s="1">
        <v>8.7429002888037566E-3</v>
      </c>
      <c r="AA175" s="1">
        <v>0.91337445491190794</v>
      </c>
      <c r="AB175" s="1">
        <v>0.4189318265415406</v>
      </c>
      <c r="AC175" s="1">
        <f t="shared" si="35"/>
        <v>8.7429002888037566E-3</v>
      </c>
      <c r="AD175" s="1">
        <v>0.23545238646229871</v>
      </c>
      <c r="AE175" s="1">
        <f t="shared" si="37"/>
        <v>8.7429002888037566E-3</v>
      </c>
    </row>
    <row r="176" spans="1:32">
      <c r="A176" t="s">
        <v>60</v>
      </c>
      <c r="B176" s="1">
        <v>0.97448621929061496</v>
      </c>
      <c r="C176" s="1">
        <v>3.2546620336274389E-2</v>
      </c>
      <c r="D176" s="1">
        <v>1.5345421270267168E-2</v>
      </c>
      <c r="E176" s="1">
        <v>0.195709247426605</v>
      </c>
      <c r="F176" s="1">
        <v>4.9999999999999378E-2</v>
      </c>
      <c r="G176" s="1">
        <f t="shared" si="34"/>
        <v>1.5345421270267168E-2</v>
      </c>
      <c r="H176" s="1">
        <v>0.95000000000000062</v>
      </c>
      <c r="I176" s="1">
        <f t="shared" si="36"/>
        <v>1.5345421270267168E-2</v>
      </c>
      <c r="W176" t="s">
        <v>60</v>
      </c>
      <c r="X176" s="1">
        <v>0.97448621929061496</v>
      </c>
      <c r="Y176" s="1">
        <v>3.2546620336274389E-2</v>
      </c>
      <c r="Z176" s="1">
        <v>1.5345421270267168E-2</v>
      </c>
      <c r="AA176" s="1">
        <v>0.195709247426605</v>
      </c>
      <c r="AB176" s="1">
        <v>4.9999999999999378E-2</v>
      </c>
      <c r="AC176" s="1">
        <f t="shared" si="35"/>
        <v>1.5345421270267168E-2</v>
      </c>
      <c r="AD176" s="1">
        <v>4.9999999999999378E-2</v>
      </c>
      <c r="AE176" s="1">
        <f t="shared" si="37"/>
        <v>1.5345421270267168E-2</v>
      </c>
    </row>
    <row r="177" spans="1:32">
      <c r="A177" t="s">
        <v>153</v>
      </c>
      <c r="B177" s="1">
        <v>0.88706514596723429</v>
      </c>
      <c r="C177" s="1">
        <v>0.7817550768385364</v>
      </c>
      <c r="D177" s="1">
        <v>1.0827211963947203E-2</v>
      </c>
      <c r="E177" s="1">
        <v>4.4692971251104052E-2</v>
      </c>
      <c r="F177" s="1">
        <v>0.69062200041456967</v>
      </c>
      <c r="G177" s="1">
        <f t="shared" si="34"/>
        <v>1.0827211963947203E-2</v>
      </c>
      <c r="H177" s="1">
        <v>5.0000000000000017E-2</v>
      </c>
      <c r="I177" s="1">
        <f t="shared" si="36"/>
        <v>1.0827211963947203E-2</v>
      </c>
      <c r="W177" t="s">
        <v>153</v>
      </c>
      <c r="X177" s="1">
        <v>0.88706514596723429</v>
      </c>
      <c r="Y177" s="1">
        <v>0.7817550768385364</v>
      </c>
      <c r="Z177" s="1">
        <v>1.0827211963947203E-2</v>
      </c>
      <c r="AA177" s="1">
        <v>4.4692971251104052E-2</v>
      </c>
      <c r="AB177" s="1">
        <v>0.69062200041456967</v>
      </c>
      <c r="AC177" s="1">
        <f t="shared" si="35"/>
        <v>1.0827211963947203E-2</v>
      </c>
      <c r="AD177" s="1">
        <v>0.95</v>
      </c>
      <c r="AE177" s="1">
        <f t="shared" si="37"/>
        <v>1.0827211963947203E-2</v>
      </c>
    </row>
    <row r="178" spans="1:32">
      <c r="A178" t="s">
        <v>62</v>
      </c>
      <c r="B178" s="1">
        <v>4.1457904717496337E-2</v>
      </c>
      <c r="C178" s="1">
        <v>9.7440219668620015E-2</v>
      </c>
      <c r="D178" s="1">
        <v>0.86540011930785754</v>
      </c>
      <c r="E178" s="1">
        <v>0.63632374540102199</v>
      </c>
      <c r="F178" s="1">
        <v>0.56652234414582181</v>
      </c>
      <c r="G178" s="1">
        <f t="shared" si="34"/>
        <v>4.1457904717496337E-2</v>
      </c>
      <c r="H178" s="1">
        <v>6.8034612531657782E-2</v>
      </c>
      <c r="I178" s="1">
        <f t="shared" si="36"/>
        <v>4.1457904717496337E-2</v>
      </c>
      <c r="W178" t="s">
        <v>62</v>
      </c>
      <c r="X178" s="1">
        <v>4.1457904717496337E-2</v>
      </c>
      <c r="Y178" s="1">
        <v>9.7440219668620015E-2</v>
      </c>
      <c r="Z178" s="1">
        <v>0.86540011930785754</v>
      </c>
      <c r="AA178" s="1">
        <v>0.63632374540102199</v>
      </c>
      <c r="AB178" s="1">
        <v>0.56652234414582181</v>
      </c>
      <c r="AC178" s="1">
        <f t="shared" si="35"/>
        <v>4.1457904717496337E-2</v>
      </c>
      <c r="AD178" s="1">
        <v>0.93196538746834223</v>
      </c>
      <c r="AE178" s="1">
        <f t="shared" si="37"/>
        <v>4.1457904717496337E-2</v>
      </c>
    </row>
    <row r="179" spans="1:32">
      <c r="A179" t="s">
        <v>63</v>
      </c>
      <c r="B179" s="1">
        <v>7.7749214326728627E-2</v>
      </c>
      <c r="C179" s="1">
        <v>0.16609597129911893</v>
      </c>
      <c r="D179" s="1">
        <v>0.12314713802987465</v>
      </c>
      <c r="E179" s="1">
        <v>0.92225078567327134</v>
      </c>
      <c r="F179" s="1">
        <v>0.86688972945692855</v>
      </c>
      <c r="G179" s="1">
        <f t="shared" si="34"/>
        <v>7.7749214326728627E-2</v>
      </c>
      <c r="H179" s="1">
        <v>0.41893182654154093</v>
      </c>
      <c r="I179" s="1">
        <f t="shared" si="36"/>
        <v>7.7749214326728627E-2</v>
      </c>
      <c r="W179" t="s">
        <v>63</v>
      </c>
      <c r="X179" s="1">
        <v>7.7749214326728627E-2</v>
      </c>
      <c r="Y179" s="1">
        <v>0.16609597129911893</v>
      </c>
      <c r="Z179" s="1">
        <v>0.12314713802987465</v>
      </c>
      <c r="AA179" s="1">
        <v>0.92225078567327134</v>
      </c>
      <c r="AB179" s="1">
        <v>0.86688972945692855</v>
      </c>
      <c r="AC179" s="1">
        <f t="shared" si="35"/>
        <v>7.7749214326728627E-2</v>
      </c>
      <c r="AD179" s="1">
        <v>0.58106817345845907</v>
      </c>
      <c r="AE179" s="1">
        <f t="shared" si="37"/>
        <v>7.7749214326728627E-2</v>
      </c>
    </row>
    <row r="180" spans="1:32">
      <c r="A180" t="s">
        <v>64</v>
      </c>
      <c r="B180" s="1">
        <v>0.7195479643948034</v>
      </c>
      <c r="C180" s="1">
        <v>5.0000000000000017E-2</v>
      </c>
      <c r="D180" s="1">
        <v>1.934249769983476E-2</v>
      </c>
      <c r="E180" s="1">
        <v>0.98968594786173691</v>
      </c>
      <c r="F180" s="1">
        <v>4.9999999999999378E-2</v>
      </c>
      <c r="G180" s="1">
        <f t="shared" si="34"/>
        <v>1.934249769983476E-2</v>
      </c>
      <c r="H180" s="1">
        <v>0.91337445491190872</v>
      </c>
      <c r="I180" s="1">
        <f t="shared" si="36"/>
        <v>1.934249769983476E-2</v>
      </c>
      <c r="W180" t="s">
        <v>64</v>
      </c>
      <c r="X180" s="1">
        <v>0.7195479643948034</v>
      </c>
      <c r="Y180" s="1">
        <v>5.0000000000000017E-2</v>
      </c>
      <c r="Z180" s="1">
        <v>1.934249769983476E-2</v>
      </c>
      <c r="AA180" s="1">
        <v>0.98968594786173691</v>
      </c>
      <c r="AB180" s="1">
        <v>4.9999999999999378E-2</v>
      </c>
      <c r="AC180" s="1">
        <f t="shared" si="35"/>
        <v>1.934249769983476E-2</v>
      </c>
      <c r="AD180" s="1">
        <v>8.6625545088091283E-2</v>
      </c>
      <c r="AE180" s="1">
        <f t="shared" si="37"/>
        <v>1.934249769983476E-2</v>
      </c>
    </row>
    <row r="181" spans="1:32">
      <c r="A181" t="s">
        <v>65</v>
      </c>
      <c r="B181" s="1">
        <v>0.34349075574430277</v>
      </c>
      <c r="C181" s="1">
        <v>0.10059213000789764</v>
      </c>
      <c r="D181" s="1">
        <v>0.58456818246302633</v>
      </c>
      <c r="E181" s="1">
        <v>0.52941040032067888</v>
      </c>
      <c r="F181" s="1">
        <v>0.4189318265415406</v>
      </c>
      <c r="G181" s="1">
        <f t="shared" si="34"/>
        <v>0.10059213000789764</v>
      </c>
      <c r="H181" s="1">
        <v>5.0000000000000017E-2</v>
      </c>
      <c r="I181" s="1">
        <f t="shared" si="36"/>
        <v>5.0000000000000017E-2</v>
      </c>
      <c r="W181" t="s">
        <v>65</v>
      </c>
      <c r="X181" s="1">
        <v>0.34349075574430277</v>
      </c>
      <c r="Y181" s="1">
        <v>0.10059213000789764</v>
      </c>
      <c r="Z181" s="1">
        <v>0.58456818246302633</v>
      </c>
      <c r="AA181" s="1">
        <v>0.52941040032067888</v>
      </c>
      <c r="AB181" s="1">
        <v>0.4189318265415406</v>
      </c>
      <c r="AC181" s="1">
        <f t="shared" si="35"/>
        <v>0.10059213000789764</v>
      </c>
      <c r="AD181" s="1">
        <v>0.95</v>
      </c>
      <c r="AE181" s="1">
        <f t="shared" si="37"/>
        <v>0.10059213000789764</v>
      </c>
    </row>
    <row r="182" spans="1:32">
      <c r="A182" t="s">
        <v>66</v>
      </c>
      <c r="B182" s="1">
        <v>0.97922495157396472</v>
      </c>
      <c r="C182" s="1">
        <v>0.99650640000375257</v>
      </c>
      <c r="D182" s="1">
        <v>7.4818240579241913E-3</v>
      </c>
      <c r="E182" s="1">
        <v>6.0749221235134376E-2</v>
      </c>
      <c r="F182" s="1">
        <v>7.337458070661218E-3</v>
      </c>
      <c r="G182" s="1">
        <f t="shared" si="34"/>
        <v>7.337458070661218E-3</v>
      </c>
      <c r="H182" s="1">
        <v>0.95000000000000062</v>
      </c>
      <c r="I182" s="1">
        <f t="shared" si="36"/>
        <v>7.337458070661218E-3</v>
      </c>
      <c r="W182" t="s">
        <v>66</v>
      </c>
      <c r="X182" s="1">
        <v>0.97922495157396472</v>
      </c>
      <c r="Y182" s="1">
        <v>0.99650640000375257</v>
      </c>
      <c r="Z182" s="1">
        <v>7.4818240579241913E-3</v>
      </c>
      <c r="AA182" s="1">
        <v>6.0749221235134376E-2</v>
      </c>
      <c r="AB182" s="1">
        <v>7.337458070661218E-3</v>
      </c>
      <c r="AC182" s="1">
        <f t="shared" si="35"/>
        <v>7.337458070661218E-3</v>
      </c>
      <c r="AD182" s="1">
        <v>4.9999999999999378E-2</v>
      </c>
      <c r="AE182" s="1">
        <f t="shared" si="37"/>
        <v>7.337458070661218E-3</v>
      </c>
    </row>
    <row r="183" spans="1:32">
      <c r="A183" t="s">
        <v>94</v>
      </c>
      <c r="B183" s="1">
        <v>1.9342497699835055E-2</v>
      </c>
      <c r="C183" s="1">
        <v>0.17783159064496304</v>
      </c>
      <c r="D183" s="1">
        <v>0.40782542692846746</v>
      </c>
      <c r="E183" s="1">
        <v>0.99607143704729062</v>
      </c>
      <c r="F183" s="1">
        <v>0.99788493879901796</v>
      </c>
      <c r="G183" s="1">
        <f t="shared" si="34"/>
        <v>1.9342497699835055E-2</v>
      </c>
      <c r="H183" s="1">
        <v>0.12314713802987559</v>
      </c>
      <c r="I183" s="1">
        <f t="shared" si="36"/>
        <v>1.9342497699835055E-2</v>
      </c>
      <c r="W183" t="s">
        <v>94</v>
      </c>
      <c r="X183" s="1">
        <v>1.9342497699835055E-2</v>
      </c>
      <c r="Y183" s="1">
        <v>0.17783159064496304</v>
      </c>
      <c r="Z183" s="1">
        <v>0.40782542692846746</v>
      </c>
      <c r="AA183" s="1">
        <v>0.99607143704729062</v>
      </c>
      <c r="AB183" s="1">
        <v>0.99788493879901796</v>
      </c>
      <c r="AC183" s="1">
        <f t="shared" si="35"/>
        <v>1.9342497699835055E-2</v>
      </c>
      <c r="AD183" s="1">
        <v>0.87685286197012435</v>
      </c>
      <c r="AE183" s="1">
        <f t="shared" si="37"/>
        <v>1.9342497699835055E-2</v>
      </c>
    </row>
    <row r="184" spans="1:32">
      <c r="A184" t="s">
        <v>96</v>
      </c>
      <c r="B184" s="1">
        <v>1.0827211963947477E-2</v>
      </c>
      <c r="C184" s="1">
        <v>1.6514220781848499E-2</v>
      </c>
      <c r="D184" s="1">
        <v>0.98735502395561359</v>
      </c>
      <c r="E184" s="1">
        <v>0.88408160254662571</v>
      </c>
      <c r="F184" s="1">
        <v>0.99385436828432017</v>
      </c>
      <c r="G184" s="1">
        <f t="shared" si="34"/>
        <v>1.0827211963947477E-2</v>
      </c>
      <c r="H184" s="1">
        <v>5.0000000000000017E-2</v>
      </c>
      <c r="I184" s="1">
        <f t="shared" si="36"/>
        <v>1.0827211963947477E-2</v>
      </c>
      <c r="W184" t="s">
        <v>96</v>
      </c>
      <c r="X184" s="1">
        <v>1.0827211963947477E-2</v>
      </c>
      <c r="Y184" s="1">
        <v>1.6514220781848499E-2</v>
      </c>
      <c r="Z184" s="1">
        <v>0.98735502395561359</v>
      </c>
      <c r="AA184" s="1">
        <v>0.88408160254662571</v>
      </c>
      <c r="AB184" s="1">
        <v>0.99385436828432017</v>
      </c>
      <c r="AC184" s="1">
        <f t="shared" si="35"/>
        <v>1.0827211963947477E-2</v>
      </c>
      <c r="AD184" s="1">
        <v>0.95</v>
      </c>
      <c r="AE184" s="1">
        <f t="shared" si="37"/>
        <v>1.0827211963947477E-2</v>
      </c>
    </row>
    <row r="185" spans="1:32">
      <c r="A185" t="s">
        <v>98</v>
      </c>
      <c r="B185" s="1">
        <v>1.3401706499242933E-2</v>
      </c>
      <c r="C185" s="1">
        <v>3.5245037242771449E-2</v>
      </c>
      <c r="D185" s="1">
        <v>0.82558630631238628</v>
      </c>
      <c r="E185" s="1">
        <v>0.99473346084597991</v>
      </c>
      <c r="F185" s="1">
        <v>0.16303744515164842</v>
      </c>
      <c r="G185" s="1">
        <f t="shared" si="34"/>
        <v>1.3401706499242933E-2</v>
      </c>
      <c r="H185" s="1">
        <v>0.21271458630132001</v>
      </c>
      <c r="I185" s="1">
        <f t="shared" si="36"/>
        <v>1.3401706499242933E-2</v>
      </c>
      <c r="W185" t="s">
        <v>98</v>
      </c>
      <c r="X185" s="1">
        <v>1.3401706499242933E-2</v>
      </c>
      <c r="Y185" s="1">
        <v>3.5245037242771449E-2</v>
      </c>
      <c r="Z185" s="1">
        <v>0.82558630631238628</v>
      </c>
      <c r="AA185" s="1">
        <v>0.99473346084597991</v>
      </c>
      <c r="AB185" s="1">
        <v>0.16303744515164842</v>
      </c>
      <c r="AC185" s="1">
        <f t="shared" si="35"/>
        <v>1.3401706499242933E-2</v>
      </c>
      <c r="AD185" s="1">
        <v>0.78728541369867999</v>
      </c>
      <c r="AE185" s="1">
        <f t="shared" si="37"/>
        <v>1.3401706499242933E-2</v>
      </c>
    </row>
    <row r="186" spans="1:32">
      <c r="A186" t="s">
        <v>100</v>
      </c>
      <c r="B186" s="1">
        <v>2.6799274123128491E-2</v>
      </c>
      <c r="C186" s="1">
        <v>0.30482136725650155</v>
      </c>
      <c r="D186" s="1">
        <v>0.90761743126664418</v>
      </c>
      <c r="E186" s="1">
        <v>0.79001196543342744</v>
      </c>
      <c r="F186" s="1">
        <v>0.79222362970137516</v>
      </c>
      <c r="G186" s="1">
        <f t="shared" si="34"/>
        <v>2.6799274123128491E-2</v>
      </c>
      <c r="H186" s="1">
        <v>6.8034612531657782E-2</v>
      </c>
      <c r="I186" s="1">
        <f t="shared" si="36"/>
        <v>2.6799274123128491E-2</v>
      </c>
      <c r="W186" t="s">
        <v>100</v>
      </c>
      <c r="X186" s="1">
        <v>2.6799274123128491E-2</v>
      </c>
      <c r="Y186" s="1">
        <v>0.30482136725650155</v>
      </c>
      <c r="Z186" s="1">
        <v>0.90761743126664418</v>
      </c>
      <c r="AA186" s="1">
        <v>0.79001196543342744</v>
      </c>
      <c r="AB186" s="1">
        <v>0.79222362970137516</v>
      </c>
      <c r="AC186" s="1">
        <f t="shared" si="35"/>
        <v>2.6799274123128491E-2</v>
      </c>
      <c r="AD186" s="1">
        <v>0.93196538746834223</v>
      </c>
      <c r="AE186" s="1">
        <f t="shared" si="37"/>
        <v>2.6799274123128491E-2</v>
      </c>
    </row>
    <row r="187" spans="1:32">
      <c r="A187" t="s">
        <v>102</v>
      </c>
      <c r="B187" s="1">
        <v>0.94878748639613142</v>
      </c>
      <c r="C187" s="1">
        <v>0.13187960949253491</v>
      </c>
      <c r="D187" s="1">
        <v>7.4818240579241913E-3</v>
      </c>
      <c r="E187" s="1">
        <v>0.33688183633303814</v>
      </c>
      <c r="F187" s="1">
        <v>9.1944596842470361E-2</v>
      </c>
      <c r="G187" s="1">
        <f t="shared" si="34"/>
        <v>7.4818240579241913E-3</v>
      </c>
      <c r="H187" s="1">
        <v>0.95000000000000062</v>
      </c>
      <c r="I187" s="1">
        <f t="shared" si="36"/>
        <v>7.4818240579241913E-3</v>
      </c>
      <c r="W187" t="s">
        <v>102</v>
      </c>
      <c r="X187" s="1">
        <v>0.94878748639613142</v>
      </c>
      <c r="Y187" s="1">
        <v>0.13187960949253491</v>
      </c>
      <c r="Z187" s="1">
        <v>7.4818240579241913E-3</v>
      </c>
      <c r="AA187" s="1">
        <v>0.33688183633303814</v>
      </c>
      <c r="AB187" s="1">
        <v>9.1944596842470361E-2</v>
      </c>
      <c r="AC187" s="1">
        <f t="shared" si="35"/>
        <v>7.4818240579241913E-3</v>
      </c>
      <c r="AD187" s="1">
        <v>4.9999999999999378E-2</v>
      </c>
      <c r="AE187" s="1">
        <f t="shared" si="37"/>
        <v>7.4818240579241913E-3</v>
      </c>
    </row>
    <row r="188" spans="1:32">
      <c r="A188" t="s">
        <v>151</v>
      </c>
      <c r="B188" s="1">
        <v>0.98323802780201219</v>
      </c>
      <c r="C188" s="1">
        <v>0.99108532969486685</v>
      </c>
      <c r="D188" s="1">
        <v>7.4818240579241913E-3</v>
      </c>
      <c r="E188" s="1">
        <v>2.8447435216334416E-3</v>
      </c>
      <c r="F188" s="1">
        <v>2.6629147864951963E-2</v>
      </c>
      <c r="G188" s="1">
        <f t="shared" si="34"/>
        <v>2.8447435216334416E-3</v>
      </c>
      <c r="H188" s="1">
        <v>0.95000000000000062</v>
      </c>
      <c r="I188" s="1">
        <f t="shared" si="36"/>
        <v>2.8447435216334416E-3</v>
      </c>
      <c r="W188" t="s">
        <v>151</v>
      </c>
      <c r="X188" s="1">
        <v>0.98323802780201219</v>
      </c>
      <c r="Y188" s="1">
        <v>0.99108532969486685</v>
      </c>
      <c r="Z188" s="1">
        <v>7.4818240579241913E-3</v>
      </c>
      <c r="AA188" s="1">
        <v>2.8447435216334416E-3</v>
      </c>
      <c r="AB188" s="1">
        <v>2.6629147864951963E-2</v>
      </c>
      <c r="AC188" s="1">
        <f t="shared" si="35"/>
        <v>2.8447435216334416E-3</v>
      </c>
      <c r="AD188" s="1">
        <v>4.9999999999999378E-2</v>
      </c>
      <c r="AE188" s="1">
        <f t="shared" si="37"/>
        <v>2.8447435216334416E-3</v>
      </c>
    </row>
    <row r="189" spans="1:32">
      <c r="G189">
        <f>SUM(G171:G188)</f>
        <v>0.41233781251790508</v>
      </c>
      <c r="I189">
        <f>SUM(I171:I188)</f>
        <v>0.36174568251000744</v>
      </c>
      <c r="J189">
        <f>+I189/G189</f>
        <v>0.87730417033800223</v>
      </c>
      <c r="AC189">
        <f>SUM(AC171:AC188)</f>
        <v>0.41233781251790508</v>
      </c>
      <c r="AE189">
        <f>SUM(AE171:AE188)</f>
        <v>0.41233781251790508</v>
      </c>
      <c r="AF189">
        <f>+AE189/AC189</f>
        <v>1</v>
      </c>
    </row>
    <row r="191" spans="1:32">
      <c r="A191" t="s">
        <v>123</v>
      </c>
      <c r="B191" t="s">
        <v>48</v>
      </c>
      <c r="C191" t="s">
        <v>230</v>
      </c>
      <c r="D191" t="s">
        <v>54</v>
      </c>
      <c r="E191" t="s">
        <v>67</v>
      </c>
      <c r="F191" t="s">
        <v>50</v>
      </c>
      <c r="G191" t="str">
        <f>+A191</f>
        <v>A*b*C*D*E</v>
      </c>
      <c r="H191" t="s">
        <v>224</v>
      </c>
      <c r="W191" t="s">
        <v>123</v>
      </c>
      <c r="X191" t="s">
        <v>48</v>
      </c>
      <c r="Y191" t="s">
        <v>230</v>
      </c>
      <c r="Z191" t="s">
        <v>54</v>
      </c>
      <c r="AA191" t="s">
        <v>67</v>
      </c>
      <c r="AB191" t="s">
        <v>50</v>
      </c>
      <c r="AC191" t="str">
        <f>+W191</f>
        <v>A*b*C*D*E</v>
      </c>
      <c r="AD191" t="s">
        <v>236</v>
      </c>
    </row>
    <row r="192" spans="1:32">
      <c r="A192" t="s">
        <v>80</v>
      </c>
      <c r="B192" s="1">
        <v>0.80692563298739306</v>
      </c>
      <c r="C192" s="1">
        <v>0.87600249364173799</v>
      </c>
      <c r="D192" s="1">
        <v>0.9891727880360528</v>
      </c>
      <c r="E192" s="1">
        <v>0.73127661508476538</v>
      </c>
      <c r="F192" s="1">
        <v>0.43347765585417825</v>
      </c>
      <c r="G192" s="1">
        <f t="shared" ref="G192:G209" si="38">MIN(B192:F192)</f>
        <v>0.43347765585417825</v>
      </c>
      <c r="H192" s="1">
        <v>5.0000000000000017E-2</v>
      </c>
      <c r="I192" s="1">
        <f>MIN(G192:H192)</f>
        <v>5.0000000000000017E-2</v>
      </c>
      <c r="W192" t="s">
        <v>80</v>
      </c>
      <c r="X192" s="1">
        <v>0.80692563298739306</v>
      </c>
      <c r="Y192" s="1">
        <v>0.87600249364173799</v>
      </c>
      <c r="Z192" s="1">
        <v>0.9891727880360528</v>
      </c>
      <c r="AA192" s="1">
        <v>0.73127661508476538</v>
      </c>
      <c r="AB192" s="1">
        <v>0.43347765585417825</v>
      </c>
      <c r="AC192" s="1">
        <f t="shared" ref="AC192:AC209" si="39">MIN(X192:AB192)</f>
        <v>0.43347765585417825</v>
      </c>
      <c r="AD192" s="1">
        <v>0.95</v>
      </c>
      <c r="AE192" s="1">
        <f>MIN(AC192:AD192)</f>
        <v>0.43347765585417825</v>
      </c>
    </row>
    <row r="193" spans="1:31">
      <c r="A193" t="s">
        <v>82</v>
      </c>
      <c r="B193" s="1">
        <v>0.99014770955660791</v>
      </c>
      <c r="C193" s="1">
        <v>0.11293485403276571</v>
      </c>
      <c r="D193" s="1">
        <v>0.97829229183248267</v>
      </c>
      <c r="E193" s="1">
        <v>0.99618498993660631</v>
      </c>
      <c r="F193" s="1">
        <v>0.97337085213504804</v>
      </c>
      <c r="G193" s="1">
        <f t="shared" si="38"/>
        <v>0.11293485403276571</v>
      </c>
      <c r="H193" s="1">
        <v>0.95000000000000062</v>
      </c>
      <c r="I193" s="1">
        <f t="shared" ref="I193:I209" si="40">MIN(G193:H193)</f>
        <v>0.11293485403276571</v>
      </c>
      <c r="W193" t="s">
        <v>82</v>
      </c>
      <c r="X193" s="1">
        <v>0.99014770955660791</v>
      </c>
      <c r="Y193" s="1">
        <v>0.11293485403276571</v>
      </c>
      <c r="Z193" s="1">
        <v>0.97829229183248267</v>
      </c>
      <c r="AA193" s="1">
        <v>0.99618498993660631</v>
      </c>
      <c r="AB193" s="1">
        <v>0.97337085213504804</v>
      </c>
      <c r="AC193" s="1">
        <f t="shared" si="39"/>
        <v>0.11293485403276571</v>
      </c>
      <c r="AD193" s="1">
        <v>4.9999999999999378E-2</v>
      </c>
      <c r="AE193" s="1">
        <f t="shared" ref="AE193:AE209" si="41">MIN(AC193:AD193)</f>
        <v>4.9999999999999378E-2</v>
      </c>
    </row>
    <row r="194" spans="1:31">
      <c r="A194" t="s">
        <v>57</v>
      </c>
      <c r="B194" s="1">
        <v>0.5751406827697908</v>
      </c>
      <c r="C194" s="1">
        <v>2.3439302321889399E-2</v>
      </c>
      <c r="D194" s="1">
        <v>0.98373890342061887</v>
      </c>
      <c r="E194" s="1">
        <v>0.89833727306921107</v>
      </c>
      <c r="F194" s="1">
        <v>0.90805540315752964</v>
      </c>
      <c r="G194" s="1">
        <f t="shared" si="38"/>
        <v>2.3439302321889399E-2</v>
      </c>
      <c r="H194" s="1">
        <v>0.88706514596723429</v>
      </c>
      <c r="I194" s="1">
        <f t="shared" si="40"/>
        <v>2.3439302321889399E-2</v>
      </c>
      <c r="W194" t="s">
        <v>57</v>
      </c>
      <c r="X194" s="1">
        <v>0.5751406827697908</v>
      </c>
      <c r="Y194" s="1">
        <v>2.3439302321889399E-2</v>
      </c>
      <c r="Z194" s="1">
        <v>0.98373890342061887</v>
      </c>
      <c r="AA194" s="1">
        <v>0.89833727306921107</v>
      </c>
      <c r="AB194" s="1">
        <v>0.90805540315752964</v>
      </c>
      <c r="AC194" s="1">
        <f t="shared" si="39"/>
        <v>2.3439302321889399E-2</v>
      </c>
      <c r="AD194" s="1">
        <v>0.11293485403276571</v>
      </c>
      <c r="AE194" s="1">
        <f t="shared" si="41"/>
        <v>2.3439302321889399E-2</v>
      </c>
    </row>
    <row r="195" spans="1:31">
      <c r="A195" t="s">
        <v>58</v>
      </c>
      <c r="B195" s="1">
        <v>0.16664045588368551</v>
      </c>
      <c r="C195" s="1">
        <v>0.92636975107831843</v>
      </c>
      <c r="D195" s="1">
        <v>0.98065750230016524</v>
      </c>
      <c r="E195" s="1">
        <v>8.91467030513334E-3</v>
      </c>
      <c r="F195" s="1">
        <v>0.90805540315752964</v>
      </c>
      <c r="G195" s="1">
        <f t="shared" si="38"/>
        <v>8.91467030513334E-3</v>
      </c>
      <c r="H195" s="1">
        <v>0.12314713802987559</v>
      </c>
      <c r="I195" s="1">
        <f t="shared" si="40"/>
        <v>8.91467030513334E-3</v>
      </c>
      <c r="W195" t="s">
        <v>58</v>
      </c>
      <c r="X195" s="1">
        <v>0.16664045588368551</v>
      </c>
      <c r="Y195" s="1">
        <v>0.92636975107831843</v>
      </c>
      <c r="Z195" s="1">
        <v>0.98065750230016524</v>
      </c>
      <c r="AA195" s="1">
        <v>8.91467030513334E-3</v>
      </c>
      <c r="AB195" s="1">
        <v>0.90805540315752964</v>
      </c>
      <c r="AC195" s="1">
        <f t="shared" si="39"/>
        <v>8.91467030513334E-3</v>
      </c>
      <c r="AD195" s="1">
        <v>0.87685286197012435</v>
      </c>
      <c r="AE195" s="1">
        <f t="shared" si="41"/>
        <v>8.91467030513334E-3</v>
      </c>
    </row>
    <row r="196" spans="1:31">
      <c r="A196" t="s">
        <v>59</v>
      </c>
      <c r="B196" s="1">
        <v>0.58334185855093712</v>
      </c>
      <c r="C196" s="1">
        <v>0.96435228628487957</v>
      </c>
      <c r="D196" s="1">
        <v>0.99125709971119624</v>
      </c>
      <c r="E196" s="1">
        <v>8.6625545088092101E-2</v>
      </c>
      <c r="F196" s="1">
        <v>0.5810681734584594</v>
      </c>
      <c r="G196" s="1">
        <f t="shared" si="38"/>
        <v>8.6625545088092101E-2</v>
      </c>
      <c r="H196" s="1">
        <v>0.76454761353770129</v>
      </c>
      <c r="I196" s="1">
        <f t="shared" si="40"/>
        <v>8.6625545088092101E-2</v>
      </c>
      <c r="W196" t="s">
        <v>59</v>
      </c>
      <c r="X196" s="1">
        <v>0.58334185855093712</v>
      </c>
      <c r="Y196" s="1">
        <v>0.96435228628487957</v>
      </c>
      <c r="Z196" s="1">
        <v>0.99125709971119624</v>
      </c>
      <c r="AA196" s="1">
        <v>8.6625545088092101E-2</v>
      </c>
      <c r="AB196" s="1">
        <v>0.5810681734584594</v>
      </c>
      <c r="AC196" s="1">
        <f t="shared" si="39"/>
        <v>8.6625545088092101E-2</v>
      </c>
      <c r="AD196" s="1">
        <v>0.23545238646229871</v>
      </c>
      <c r="AE196" s="1">
        <f t="shared" si="41"/>
        <v>8.6625545088092101E-2</v>
      </c>
    </row>
    <row r="197" spans="1:31">
      <c r="A197" t="s">
        <v>60</v>
      </c>
      <c r="B197" s="1">
        <v>0.97448621929061496</v>
      </c>
      <c r="C197" s="1">
        <v>0.96745337966372558</v>
      </c>
      <c r="D197" s="1">
        <v>0.98465457872973283</v>
      </c>
      <c r="E197" s="1">
        <v>0.804290752573395</v>
      </c>
      <c r="F197" s="1">
        <v>0.95000000000000062</v>
      </c>
      <c r="G197" s="37">
        <f t="shared" si="38"/>
        <v>0.804290752573395</v>
      </c>
      <c r="H197" s="1">
        <v>0.95000000000000062</v>
      </c>
      <c r="I197" s="1">
        <f t="shared" si="40"/>
        <v>0.804290752573395</v>
      </c>
      <c r="W197" t="s">
        <v>60</v>
      </c>
      <c r="X197" s="1">
        <v>0.97448621929061496</v>
      </c>
      <c r="Y197" s="1">
        <v>0.96745337966372558</v>
      </c>
      <c r="Z197" s="1">
        <v>0.98465457872973283</v>
      </c>
      <c r="AA197" s="1">
        <v>0.804290752573395</v>
      </c>
      <c r="AB197" s="1">
        <v>0.95000000000000062</v>
      </c>
      <c r="AC197" s="37">
        <f t="shared" si="39"/>
        <v>0.804290752573395</v>
      </c>
      <c r="AD197" s="1">
        <v>4.9999999999999378E-2</v>
      </c>
      <c r="AE197" s="1">
        <f t="shared" si="41"/>
        <v>4.9999999999999378E-2</v>
      </c>
    </row>
    <row r="198" spans="1:31">
      <c r="A198" t="s">
        <v>153</v>
      </c>
      <c r="B198" s="1">
        <v>0.88706514596723429</v>
      </c>
      <c r="C198" s="1">
        <v>0.2182449231614636</v>
      </c>
      <c r="D198" s="1">
        <v>0.9891727880360528</v>
      </c>
      <c r="E198" s="1">
        <v>0.95530702874889595</v>
      </c>
      <c r="F198" s="1">
        <v>0.30937799958543033</v>
      </c>
      <c r="G198" s="1">
        <f t="shared" si="38"/>
        <v>0.2182449231614636</v>
      </c>
      <c r="H198" s="1">
        <v>5.0000000000000017E-2</v>
      </c>
      <c r="I198" s="1">
        <f t="shared" si="40"/>
        <v>5.0000000000000017E-2</v>
      </c>
      <c r="W198" t="s">
        <v>153</v>
      </c>
      <c r="X198" s="1">
        <v>0.88706514596723429</v>
      </c>
      <c r="Y198" s="1">
        <v>0.2182449231614636</v>
      </c>
      <c r="Z198" s="1">
        <v>0.9891727880360528</v>
      </c>
      <c r="AA198" s="1">
        <v>0.95530702874889595</v>
      </c>
      <c r="AB198" s="1">
        <v>0.30937799958543033</v>
      </c>
      <c r="AC198" s="1">
        <f t="shared" si="39"/>
        <v>0.2182449231614636</v>
      </c>
      <c r="AD198" s="1">
        <v>0.95</v>
      </c>
      <c r="AE198" s="1">
        <f t="shared" si="41"/>
        <v>0.2182449231614636</v>
      </c>
    </row>
    <row r="199" spans="1:31">
      <c r="A199" t="s">
        <v>62</v>
      </c>
      <c r="B199" s="1">
        <v>4.1457904717496337E-2</v>
      </c>
      <c r="C199" s="1">
        <v>0.90255978033137996</v>
      </c>
      <c r="D199" s="1">
        <v>0.13459988069214252</v>
      </c>
      <c r="E199" s="1">
        <v>0.36367625459897801</v>
      </c>
      <c r="F199" s="1">
        <v>0.43347765585417825</v>
      </c>
      <c r="G199" s="1">
        <f t="shared" si="38"/>
        <v>4.1457904717496337E-2</v>
      </c>
      <c r="H199" s="1">
        <v>6.8034612531657782E-2</v>
      </c>
      <c r="I199" s="1">
        <f t="shared" si="40"/>
        <v>4.1457904717496337E-2</v>
      </c>
      <c r="W199" t="s">
        <v>62</v>
      </c>
      <c r="X199" s="1">
        <v>4.1457904717496337E-2</v>
      </c>
      <c r="Y199" s="1">
        <v>0.90255978033137996</v>
      </c>
      <c r="Z199" s="1">
        <v>0.13459988069214252</v>
      </c>
      <c r="AA199" s="1">
        <v>0.36367625459897801</v>
      </c>
      <c r="AB199" s="1">
        <v>0.43347765585417825</v>
      </c>
      <c r="AC199" s="1">
        <f t="shared" si="39"/>
        <v>4.1457904717496337E-2</v>
      </c>
      <c r="AD199" s="1">
        <v>0.93196538746834223</v>
      </c>
      <c r="AE199" s="1">
        <f t="shared" si="41"/>
        <v>4.1457904717496337E-2</v>
      </c>
    </row>
    <row r="200" spans="1:31">
      <c r="A200" t="s">
        <v>63</v>
      </c>
      <c r="B200" s="1">
        <v>7.7749214326728627E-2</v>
      </c>
      <c r="C200" s="1">
        <v>0.83390402870088109</v>
      </c>
      <c r="D200" s="1">
        <v>0.87685286197012535</v>
      </c>
      <c r="E200" s="1">
        <v>7.7749214326728627E-2</v>
      </c>
      <c r="F200" s="1">
        <v>0.13311027054307142</v>
      </c>
      <c r="G200" s="1">
        <f t="shared" si="38"/>
        <v>7.7749214326728627E-2</v>
      </c>
      <c r="H200" s="1">
        <v>0.41893182654154093</v>
      </c>
      <c r="I200" s="1">
        <f t="shared" si="40"/>
        <v>7.7749214326728627E-2</v>
      </c>
      <c r="W200" t="s">
        <v>63</v>
      </c>
      <c r="X200" s="1">
        <v>7.7749214326728627E-2</v>
      </c>
      <c r="Y200" s="1">
        <v>0.83390402870088109</v>
      </c>
      <c r="Z200" s="1">
        <v>0.87685286197012535</v>
      </c>
      <c r="AA200" s="1">
        <v>7.7749214326728627E-2</v>
      </c>
      <c r="AB200" s="1">
        <v>0.13311027054307142</v>
      </c>
      <c r="AC200" s="1">
        <f t="shared" si="39"/>
        <v>7.7749214326728627E-2</v>
      </c>
      <c r="AD200" s="1">
        <v>0.58106817345845907</v>
      </c>
      <c r="AE200" s="1">
        <f t="shared" si="41"/>
        <v>7.7749214326728627E-2</v>
      </c>
    </row>
    <row r="201" spans="1:31">
      <c r="A201" t="s">
        <v>64</v>
      </c>
      <c r="B201" s="1">
        <v>0.7195479643948034</v>
      </c>
      <c r="C201" s="1">
        <v>0.95</v>
      </c>
      <c r="D201" s="1">
        <v>0.98065750230016524</v>
      </c>
      <c r="E201" s="1">
        <v>1.0314052138263039E-2</v>
      </c>
      <c r="F201" s="1">
        <v>0.95000000000000062</v>
      </c>
      <c r="G201" s="1">
        <f t="shared" si="38"/>
        <v>1.0314052138263039E-2</v>
      </c>
      <c r="H201" s="1">
        <v>0.91337445491190872</v>
      </c>
      <c r="I201" s="1">
        <f t="shared" si="40"/>
        <v>1.0314052138263039E-2</v>
      </c>
      <c r="W201" t="s">
        <v>64</v>
      </c>
      <c r="X201" s="1">
        <v>0.7195479643948034</v>
      </c>
      <c r="Y201" s="1">
        <v>0.95</v>
      </c>
      <c r="Z201" s="1">
        <v>0.98065750230016524</v>
      </c>
      <c r="AA201" s="1">
        <v>1.0314052138263039E-2</v>
      </c>
      <c r="AB201" s="1">
        <v>0.95000000000000062</v>
      </c>
      <c r="AC201" s="1">
        <f t="shared" si="39"/>
        <v>1.0314052138263039E-2</v>
      </c>
      <c r="AD201" s="1">
        <v>8.6625545088091283E-2</v>
      </c>
      <c r="AE201" s="1">
        <f t="shared" si="41"/>
        <v>1.0314052138263039E-2</v>
      </c>
    </row>
    <row r="202" spans="1:31">
      <c r="A202" t="s">
        <v>65</v>
      </c>
      <c r="B202" s="1">
        <v>0.34349075574430277</v>
      </c>
      <c r="C202" s="1">
        <v>0.89940786999210232</v>
      </c>
      <c r="D202" s="1">
        <v>0.41543181753697367</v>
      </c>
      <c r="E202" s="1">
        <v>0.47058959967932112</v>
      </c>
      <c r="F202" s="1">
        <v>0.5810681734584594</v>
      </c>
      <c r="G202" s="1">
        <f t="shared" si="38"/>
        <v>0.34349075574430277</v>
      </c>
      <c r="H202" s="1">
        <v>5.0000000000000017E-2</v>
      </c>
      <c r="I202" s="1">
        <f t="shared" si="40"/>
        <v>5.0000000000000017E-2</v>
      </c>
      <c r="W202" t="s">
        <v>65</v>
      </c>
      <c r="X202" s="1">
        <v>0.34349075574430277</v>
      </c>
      <c r="Y202" s="1">
        <v>0.89940786999210232</v>
      </c>
      <c r="Z202" s="1">
        <v>0.41543181753697367</v>
      </c>
      <c r="AA202" s="1">
        <v>0.47058959967932112</v>
      </c>
      <c r="AB202" s="1">
        <v>0.5810681734584594</v>
      </c>
      <c r="AC202" s="1">
        <f t="shared" si="39"/>
        <v>0.34349075574430277</v>
      </c>
      <c r="AD202" s="1">
        <v>0.95</v>
      </c>
      <c r="AE202" s="1">
        <f t="shared" si="41"/>
        <v>0.34349075574430277</v>
      </c>
    </row>
    <row r="203" spans="1:31">
      <c r="A203" t="s">
        <v>66</v>
      </c>
      <c r="B203" s="1">
        <v>0.97922495157396472</v>
      </c>
      <c r="C203" s="1">
        <v>3.4935999962474318E-3</v>
      </c>
      <c r="D203" s="1">
        <v>0.99251817594207581</v>
      </c>
      <c r="E203" s="1">
        <v>0.93925077876486562</v>
      </c>
      <c r="F203" s="1">
        <v>0.99266254192933878</v>
      </c>
      <c r="G203" s="1">
        <f t="shared" si="38"/>
        <v>3.4935999962474318E-3</v>
      </c>
      <c r="H203" s="1">
        <v>0.95000000000000062</v>
      </c>
      <c r="I203" s="1">
        <f t="shared" si="40"/>
        <v>3.4935999962474318E-3</v>
      </c>
      <c r="W203" t="s">
        <v>66</v>
      </c>
      <c r="X203" s="1">
        <v>0.97922495157396472</v>
      </c>
      <c r="Y203" s="1">
        <v>3.4935999962474318E-3</v>
      </c>
      <c r="Z203" s="1">
        <v>0.99251817594207581</v>
      </c>
      <c r="AA203" s="1">
        <v>0.93925077876486562</v>
      </c>
      <c r="AB203" s="1">
        <v>0.99266254192933878</v>
      </c>
      <c r="AC203" s="1">
        <f t="shared" si="39"/>
        <v>3.4935999962474318E-3</v>
      </c>
      <c r="AD203" s="1">
        <v>4.9999999999999378E-2</v>
      </c>
      <c r="AE203" s="1">
        <f t="shared" si="41"/>
        <v>3.4935999962474318E-3</v>
      </c>
    </row>
    <row r="204" spans="1:31">
      <c r="A204" t="s">
        <v>94</v>
      </c>
      <c r="B204" s="1">
        <v>1.9342497699835055E-2</v>
      </c>
      <c r="C204" s="1">
        <v>0.82216840935503699</v>
      </c>
      <c r="D204" s="1">
        <v>0.59217457307153254</v>
      </c>
      <c r="E204" s="1">
        <v>3.928562952709329E-3</v>
      </c>
      <c r="F204" s="1">
        <v>2.1150612009820224E-3</v>
      </c>
      <c r="G204" s="1">
        <f t="shared" si="38"/>
        <v>2.1150612009820224E-3</v>
      </c>
      <c r="H204" s="1">
        <v>0.12314713802987559</v>
      </c>
      <c r="I204" s="1">
        <f t="shared" si="40"/>
        <v>2.1150612009820224E-3</v>
      </c>
      <c r="W204" t="s">
        <v>94</v>
      </c>
      <c r="X204" s="1">
        <v>1.9342497699835055E-2</v>
      </c>
      <c r="Y204" s="1">
        <v>0.82216840935503699</v>
      </c>
      <c r="Z204" s="1">
        <v>0.59217457307153254</v>
      </c>
      <c r="AA204" s="1">
        <v>3.928562952709329E-3</v>
      </c>
      <c r="AB204" s="1">
        <v>2.1150612009820224E-3</v>
      </c>
      <c r="AC204" s="1">
        <f t="shared" si="39"/>
        <v>2.1150612009820224E-3</v>
      </c>
      <c r="AD204" s="1">
        <v>0.87685286197012435</v>
      </c>
      <c r="AE204" s="1">
        <f t="shared" si="41"/>
        <v>2.1150612009820224E-3</v>
      </c>
    </row>
    <row r="205" spans="1:31">
      <c r="A205" t="s">
        <v>96</v>
      </c>
      <c r="B205" s="1">
        <v>1.0827211963947477E-2</v>
      </c>
      <c r="C205" s="1">
        <v>0.9834857792181515</v>
      </c>
      <c r="D205" s="1">
        <v>1.2644976044386462E-2</v>
      </c>
      <c r="E205" s="1">
        <v>0.11591839745337426</v>
      </c>
      <c r="F205" s="1">
        <v>6.1456317156798447E-3</v>
      </c>
      <c r="G205" s="1">
        <f t="shared" si="38"/>
        <v>6.1456317156798447E-3</v>
      </c>
      <c r="H205" s="1">
        <v>5.0000000000000017E-2</v>
      </c>
      <c r="I205" s="1">
        <f t="shared" si="40"/>
        <v>6.1456317156798447E-3</v>
      </c>
      <c r="W205" t="s">
        <v>96</v>
      </c>
      <c r="X205" s="1">
        <v>1.0827211963947477E-2</v>
      </c>
      <c r="Y205" s="1">
        <v>0.9834857792181515</v>
      </c>
      <c r="Z205" s="1">
        <v>1.2644976044386462E-2</v>
      </c>
      <c r="AA205" s="1">
        <v>0.11591839745337426</v>
      </c>
      <c r="AB205" s="1">
        <v>6.1456317156798447E-3</v>
      </c>
      <c r="AC205" s="1">
        <f t="shared" si="39"/>
        <v>6.1456317156798447E-3</v>
      </c>
      <c r="AD205" s="1">
        <v>0.95</v>
      </c>
      <c r="AE205" s="1">
        <f t="shared" si="41"/>
        <v>6.1456317156798447E-3</v>
      </c>
    </row>
    <row r="206" spans="1:31">
      <c r="A206" t="s">
        <v>98</v>
      </c>
      <c r="B206" s="1">
        <v>1.3401706499242933E-2</v>
      </c>
      <c r="C206" s="1">
        <v>0.9647549627572285</v>
      </c>
      <c r="D206" s="1">
        <v>0.17441369368761367</v>
      </c>
      <c r="E206" s="1">
        <v>5.2665391540200994E-3</v>
      </c>
      <c r="F206" s="1">
        <v>0.83696255484835158</v>
      </c>
      <c r="G206" s="1">
        <f t="shared" si="38"/>
        <v>5.2665391540200994E-3</v>
      </c>
      <c r="H206" s="1">
        <v>0.21271458630132001</v>
      </c>
      <c r="I206" s="1">
        <f t="shared" si="40"/>
        <v>5.2665391540200994E-3</v>
      </c>
      <c r="W206" t="s">
        <v>98</v>
      </c>
      <c r="X206" s="1">
        <v>1.3401706499242933E-2</v>
      </c>
      <c r="Y206" s="1">
        <v>0.9647549627572285</v>
      </c>
      <c r="Z206" s="1">
        <v>0.17441369368761367</v>
      </c>
      <c r="AA206" s="1">
        <v>5.2665391540200994E-3</v>
      </c>
      <c r="AB206" s="1">
        <v>0.83696255484835158</v>
      </c>
      <c r="AC206" s="1">
        <f t="shared" si="39"/>
        <v>5.2665391540200994E-3</v>
      </c>
      <c r="AD206" s="1">
        <v>0.78728541369867999</v>
      </c>
      <c r="AE206" s="1">
        <f t="shared" si="41"/>
        <v>5.2665391540200994E-3</v>
      </c>
    </row>
    <row r="207" spans="1:31">
      <c r="A207" t="s">
        <v>100</v>
      </c>
      <c r="B207" s="1">
        <v>2.6799274123128491E-2</v>
      </c>
      <c r="C207" s="1">
        <v>0.69517863274349845</v>
      </c>
      <c r="D207" s="1">
        <v>9.2382568733355805E-2</v>
      </c>
      <c r="E207" s="1">
        <v>0.20998803456657261</v>
      </c>
      <c r="F207" s="1">
        <v>0.20777637029862486</v>
      </c>
      <c r="G207" s="1">
        <f t="shared" si="38"/>
        <v>2.6799274123128491E-2</v>
      </c>
      <c r="H207" s="1">
        <v>6.8034612531657782E-2</v>
      </c>
      <c r="I207" s="1">
        <f t="shared" si="40"/>
        <v>2.6799274123128491E-2</v>
      </c>
      <c r="W207" t="s">
        <v>100</v>
      </c>
      <c r="X207" s="1">
        <v>2.6799274123128491E-2</v>
      </c>
      <c r="Y207" s="1">
        <v>0.69517863274349845</v>
      </c>
      <c r="Z207" s="1">
        <v>9.2382568733355805E-2</v>
      </c>
      <c r="AA207" s="1">
        <v>0.20998803456657261</v>
      </c>
      <c r="AB207" s="1">
        <v>0.20777637029862486</v>
      </c>
      <c r="AC207" s="1">
        <f t="shared" si="39"/>
        <v>2.6799274123128491E-2</v>
      </c>
      <c r="AD207" s="1">
        <v>0.93196538746834223</v>
      </c>
      <c r="AE207" s="1">
        <f t="shared" si="41"/>
        <v>2.6799274123128491E-2</v>
      </c>
    </row>
    <row r="208" spans="1:31">
      <c r="A208" t="s">
        <v>102</v>
      </c>
      <c r="B208" s="1">
        <v>0.94878748639613142</v>
      </c>
      <c r="C208" s="1">
        <v>0.86812039050746503</v>
      </c>
      <c r="D208" s="1">
        <v>0.99251817594207581</v>
      </c>
      <c r="E208" s="1">
        <v>0.66311816366696186</v>
      </c>
      <c r="F208" s="1">
        <v>0.90805540315752964</v>
      </c>
      <c r="G208" s="37">
        <f t="shared" si="38"/>
        <v>0.66311816366696186</v>
      </c>
      <c r="H208" s="1">
        <v>0.95000000000000062</v>
      </c>
      <c r="I208" s="1">
        <f t="shared" si="40"/>
        <v>0.66311816366696186</v>
      </c>
      <c r="W208" t="s">
        <v>102</v>
      </c>
      <c r="X208" s="1">
        <v>0.94878748639613142</v>
      </c>
      <c r="Y208" s="1">
        <v>0.86812039050746503</v>
      </c>
      <c r="Z208" s="1">
        <v>0.99251817594207581</v>
      </c>
      <c r="AA208" s="1">
        <v>0.66311816366696186</v>
      </c>
      <c r="AB208" s="1">
        <v>0.90805540315752964</v>
      </c>
      <c r="AC208" s="37">
        <f t="shared" si="39"/>
        <v>0.66311816366696186</v>
      </c>
      <c r="AD208" s="1">
        <v>4.9999999999999378E-2</v>
      </c>
      <c r="AE208" s="1">
        <f t="shared" si="41"/>
        <v>4.9999999999999378E-2</v>
      </c>
    </row>
    <row r="209" spans="1:33">
      <c r="A209" t="s">
        <v>151</v>
      </c>
      <c r="B209" s="1">
        <v>0.98323802780201219</v>
      </c>
      <c r="C209" s="1">
        <v>8.9146703051331544E-3</v>
      </c>
      <c r="D209" s="1">
        <v>0.99251817594207581</v>
      </c>
      <c r="E209" s="1">
        <v>0.99715525647836656</v>
      </c>
      <c r="F209" s="1">
        <v>0.97337085213504804</v>
      </c>
      <c r="G209" s="1">
        <f t="shared" si="38"/>
        <v>8.9146703051331544E-3</v>
      </c>
      <c r="H209" s="1">
        <v>0.95000000000000062</v>
      </c>
      <c r="I209" s="1">
        <f t="shared" si="40"/>
        <v>8.9146703051331544E-3</v>
      </c>
      <c r="W209" t="s">
        <v>151</v>
      </c>
      <c r="X209" s="1">
        <v>0.98323802780201219</v>
      </c>
      <c r="Y209" s="1">
        <v>8.9146703051331544E-3</v>
      </c>
      <c r="Z209" s="1">
        <v>0.99251817594207581</v>
      </c>
      <c r="AA209" s="1">
        <v>0.99715525647836656</v>
      </c>
      <c r="AB209" s="1">
        <v>0.97337085213504804</v>
      </c>
      <c r="AC209" s="1">
        <f t="shared" si="39"/>
        <v>8.9146703051331544E-3</v>
      </c>
      <c r="AD209" s="1">
        <v>4.9999999999999378E-2</v>
      </c>
      <c r="AE209" s="1">
        <f t="shared" si="41"/>
        <v>8.9146703051331544E-3</v>
      </c>
    </row>
    <row r="210" spans="1:33">
      <c r="B210" s="1"/>
      <c r="C210" s="1"/>
      <c r="D210" s="1"/>
      <c r="E210" s="1"/>
      <c r="F210" s="1"/>
      <c r="G210" s="1">
        <f>SUM(G192:G209)</f>
        <v>2.8767925704258612</v>
      </c>
      <c r="H210" s="1"/>
      <c r="I210" s="1">
        <f>SUM(I192:I209)</f>
        <v>2.0315792356659159</v>
      </c>
      <c r="J210" s="18">
        <f>+I210/G210</f>
        <v>0.70619594076787207</v>
      </c>
      <c r="K210" s="18" t="s">
        <v>337</v>
      </c>
      <c r="X210" s="1"/>
      <c r="Y210" s="1"/>
      <c r="Z210" s="1"/>
      <c r="AA210" s="1"/>
      <c r="AB210" s="1"/>
      <c r="AC210" s="1">
        <f>SUM(AC192:AC209)</f>
        <v>2.8767925704258612</v>
      </c>
      <c r="AD210" s="1"/>
      <c r="AE210" s="1">
        <f>SUM(AE192:AE209)</f>
        <v>1.4464488001527362</v>
      </c>
      <c r="AF210" s="18">
        <f>+AE210/AC210</f>
        <v>0.50279912949671357</v>
      </c>
      <c r="AG210" s="18" t="s">
        <v>337</v>
      </c>
    </row>
    <row r="212" spans="1:33">
      <c r="A212" t="s">
        <v>124</v>
      </c>
      <c r="B212" t="s">
        <v>48</v>
      </c>
      <c r="C212" t="s">
        <v>230</v>
      </c>
      <c r="D212" t="s">
        <v>54</v>
      </c>
      <c r="E212" t="s">
        <v>67</v>
      </c>
      <c r="F212" t="s">
        <v>234</v>
      </c>
      <c r="G212" t="str">
        <f>+A212</f>
        <v>A*b*C*D*e</v>
      </c>
      <c r="H212" t="s">
        <v>224</v>
      </c>
      <c r="W212" t="s">
        <v>124</v>
      </c>
      <c r="X212" t="s">
        <v>48</v>
      </c>
      <c r="Y212" t="s">
        <v>230</v>
      </c>
      <c r="Z212" t="s">
        <v>54</v>
      </c>
      <c r="AA212" t="s">
        <v>67</v>
      </c>
      <c r="AB212" t="s">
        <v>234</v>
      </c>
      <c r="AC212" t="str">
        <f>+W212</f>
        <v>A*b*C*D*e</v>
      </c>
      <c r="AD212" t="s">
        <v>236</v>
      </c>
    </row>
    <row r="213" spans="1:33">
      <c r="A213" t="s">
        <v>80</v>
      </c>
      <c r="B213" s="1">
        <v>0.80692563298739306</v>
      </c>
      <c r="C213" s="1">
        <v>0.87600249364173799</v>
      </c>
      <c r="D213" s="1">
        <v>0.9891727880360528</v>
      </c>
      <c r="E213" s="1">
        <v>0.73127661508476538</v>
      </c>
      <c r="F213" s="1">
        <v>0.56652234414582181</v>
      </c>
      <c r="G213" s="37">
        <f t="shared" ref="G213:G230" si="42">MIN(B213:F213)</f>
        <v>0.56652234414582181</v>
      </c>
      <c r="H213" s="1">
        <v>5.0000000000000017E-2</v>
      </c>
      <c r="I213" s="1">
        <f>MIN(G213:H213)</f>
        <v>5.0000000000000017E-2</v>
      </c>
      <c r="W213" t="s">
        <v>80</v>
      </c>
      <c r="X213" s="1">
        <v>0.80692563298739306</v>
      </c>
      <c r="Y213" s="1">
        <v>0.87600249364173799</v>
      </c>
      <c r="Z213" s="1">
        <v>0.9891727880360528</v>
      </c>
      <c r="AA213" s="1">
        <v>0.73127661508476538</v>
      </c>
      <c r="AB213" s="1">
        <v>0.56652234414582181</v>
      </c>
      <c r="AC213" s="37">
        <f t="shared" ref="AC213:AC230" si="43">MIN(X213:AB213)</f>
        <v>0.56652234414582181</v>
      </c>
      <c r="AD213" s="1">
        <v>0.95</v>
      </c>
      <c r="AE213" s="1">
        <f>MIN(AC213:AD213)</f>
        <v>0.56652234414582181</v>
      </c>
    </row>
    <row r="214" spans="1:33">
      <c r="A214" t="s">
        <v>82</v>
      </c>
      <c r="B214" s="1">
        <v>0.99014770955660791</v>
      </c>
      <c r="C214" s="1">
        <v>0.11293485403276571</v>
      </c>
      <c r="D214" s="1">
        <v>0.97829229183248267</v>
      </c>
      <c r="E214" s="1">
        <v>0.99618498993660631</v>
      </c>
      <c r="F214" s="1">
        <v>2.6629147864951963E-2</v>
      </c>
      <c r="G214" s="1">
        <f t="shared" si="42"/>
        <v>2.6629147864951963E-2</v>
      </c>
      <c r="H214" s="1">
        <v>0.95000000000000062</v>
      </c>
      <c r="I214" s="1">
        <f t="shared" ref="I214:I230" si="44">MIN(G214:H214)</f>
        <v>2.6629147864951963E-2</v>
      </c>
      <c r="W214" t="s">
        <v>82</v>
      </c>
      <c r="X214" s="1">
        <v>0.99014770955660791</v>
      </c>
      <c r="Y214" s="1">
        <v>0.11293485403276571</v>
      </c>
      <c r="Z214" s="1">
        <v>0.97829229183248267</v>
      </c>
      <c r="AA214" s="1">
        <v>0.99618498993660631</v>
      </c>
      <c r="AB214" s="1">
        <v>2.6629147864951963E-2</v>
      </c>
      <c r="AC214" s="1">
        <f t="shared" si="43"/>
        <v>2.6629147864951963E-2</v>
      </c>
      <c r="AD214" s="1">
        <v>4.9999999999999378E-2</v>
      </c>
      <c r="AE214" s="1">
        <f t="shared" ref="AE214:AE230" si="45">MIN(AC214:AD214)</f>
        <v>2.6629147864951963E-2</v>
      </c>
    </row>
    <row r="215" spans="1:33">
      <c r="A215" t="s">
        <v>57</v>
      </c>
      <c r="B215" s="1">
        <v>0.5751406827697908</v>
      </c>
      <c r="C215" s="1">
        <v>2.3439302321889399E-2</v>
      </c>
      <c r="D215" s="1">
        <v>0.98373890342061887</v>
      </c>
      <c r="E215" s="1">
        <v>0.89833727306921107</v>
      </c>
      <c r="F215" s="1">
        <v>9.1944596842470361E-2</v>
      </c>
      <c r="G215" s="1">
        <f t="shared" si="42"/>
        <v>2.3439302321889399E-2</v>
      </c>
      <c r="H215" s="1">
        <v>0.88706514596723429</v>
      </c>
      <c r="I215" s="1">
        <f t="shared" si="44"/>
        <v>2.3439302321889399E-2</v>
      </c>
      <c r="W215" t="s">
        <v>57</v>
      </c>
      <c r="X215" s="1">
        <v>0.5751406827697908</v>
      </c>
      <c r="Y215" s="1">
        <v>2.3439302321889399E-2</v>
      </c>
      <c r="Z215" s="1">
        <v>0.98373890342061887</v>
      </c>
      <c r="AA215" s="1">
        <v>0.89833727306921107</v>
      </c>
      <c r="AB215" s="1">
        <v>9.1944596842470361E-2</v>
      </c>
      <c r="AC215" s="1">
        <f t="shared" si="43"/>
        <v>2.3439302321889399E-2</v>
      </c>
      <c r="AD215" s="1">
        <v>0.11293485403276571</v>
      </c>
      <c r="AE215" s="1">
        <f t="shared" si="45"/>
        <v>2.3439302321889399E-2</v>
      </c>
    </row>
    <row r="216" spans="1:33">
      <c r="A216" t="s">
        <v>58</v>
      </c>
      <c r="B216" s="1">
        <v>0.16664045588368551</v>
      </c>
      <c r="C216" s="1">
        <v>0.92636975107831843</v>
      </c>
      <c r="D216" s="1">
        <v>0.98065750230016524</v>
      </c>
      <c r="E216" s="1">
        <v>8.91467030513334E-3</v>
      </c>
      <c r="F216" s="1">
        <v>9.1944596842470361E-2</v>
      </c>
      <c r="G216" s="1">
        <f t="shared" si="42"/>
        <v>8.91467030513334E-3</v>
      </c>
      <c r="H216" s="1">
        <v>0.12314713802987559</v>
      </c>
      <c r="I216" s="1">
        <f t="shared" si="44"/>
        <v>8.91467030513334E-3</v>
      </c>
      <c r="W216" t="s">
        <v>58</v>
      </c>
      <c r="X216" s="1">
        <v>0.16664045588368551</v>
      </c>
      <c r="Y216" s="1">
        <v>0.92636975107831843</v>
      </c>
      <c r="Z216" s="1">
        <v>0.98065750230016524</v>
      </c>
      <c r="AA216" s="1">
        <v>8.91467030513334E-3</v>
      </c>
      <c r="AB216" s="1">
        <v>9.1944596842470361E-2</v>
      </c>
      <c r="AC216" s="1">
        <f t="shared" si="43"/>
        <v>8.91467030513334E-3</v>
      </c>
      <c r="AD216" s="1">
        <v>0.87685286197012435</v>
      </c>
      <c r="AE216" s="1">
        <f t="shared" si="45"/>
        <v>8.91467030513334E-3</v>
      </c>
    </row>
    <row r="217" spans="1:33">
      <c r="A217" t="s">
        <v>59</v>
      </c>
      <c r="B217" s="1">
        <v>0.58334185855093712</v>
      </c>
      <c r="C217" s="1">
        <v>0.96435228628487957</v>
      </c>
      <c r="D217" s="1">
        <v>0.99125709971119624</v>
      </c>
      <c r="E217" s="1">
        <v>8.6625545088092101E-2</v>
      </c>
      <c r="F217" s="1">
        <v>0.4189318265415406</v>
      </c>
      <c r="G217" s="1">
        <f t="shared" si="42"/>
        <v>8.6625545088092101E-2</v>
      </c>
      <c r="H217" s="1">
        <v>0.76454761353770129</v>
      </c>
      <c r="I217" s="1">
        <f t="shared" si="44"/>
        <v>8.6625545088092101E-2</v>
      </c>
      <c r="W217" t="s">
        <v>59</v>
      </c>
      <c r="X217" s="1">
        <v>0.58334185855093712</v>
      </c>
      <c r="Y217" s="1">
        <v>0.96435228628487957</v>
      </c>
      <c r="Z217" s="1">
        <v>0.99125709971119624</v>
      </c>
      <c r="AA217" s="1">
        <v>8.6625545088092101E-2</v>
      </c>
      <c r="AB217" s="1">
        <v>0.4189318265415406</v>
      </c>
      <c r="AC217" s="1">
        <f t="shared" si="43"/>
        <v>8.6625545088092101E-2</v>
      </c>
      <c r="AD217" s="1">
        <v>0.23545238646229871</v>
      </c>
      <c r="AE217" s="1">
        <f t="shared" si="45"/>
        <v>8.6625545088092101E-2</v>
      </c>
    </row>
    <row r="218" spans="1:33">
      <c r="A218" t="s">
        <v>60</v>
      </c>
      <c r="B218" s="1">
        <v>0.97448621929061496</v>
      </c>
      <c r="C218" s="1">
        <v>0.96745337966372558</v>
      </c>
      <c r="D218" s="1">
        <v>0.98465457872973283</v>
      </c>
      <c r="E218" s="1">
        <v>0.804290752573395</v>
      </c>
      <c r="F218" s="1">
        <v>4.9999999999999378E-2</v>
      </c>
      <c r="G218" s="1">
        <f t="shared" si="42"/>
        <v>4.9999999999999378E-2</v>
      </c>
      <c r="H218" s="1">
        <v>0.95000000000000062</v>
      </c>
      <c r="I218" s="1">
        <f t="shared" si="44"/>
        <v>4.9999999999999378E-2</v>
      </c>
      <c r="W218" t="s">
        <v>60</v>
      </c>
      <c r="X218" s="1">
        <v>0.97448621929061496</v>
      </c>
      <c r="Y218" s="1">
        <v>0.96745337966372558</v>
      </c>
      <c r="Z218" s="1">
        <v>0.98465457872973283</v>
      </c>
      <c r="AA218" s="1">
        <v>0.804290752573395</v>
      </c>
      <c r="AB218" s="1">
        <v>4.9999999999999378E-2</v>
      </c>
      <c r="AC218" s="1">
        <f t="shared" si="43"/>
        <v>4.9999999999999378E-2</v>
      </c>
      <c r="AD218" s="1">
        <v>4.9999999999999378E-2</v>
      </c>
      <c r="AE218" s="1">
        <f t="shared" si="45"/>
        <v>4.9999999999999378E-2</v>
      </c>
    </row>
    <row r="219" spans="1:33">
      <c r="A219" t="s">
        <v>153</v>
      </c>
      <c r="B219" s="1">
        <v>0.88706514596723429</v>
      </c>
      <c r="C219" s="1">
        <v>0.2182449231614636</v>
      </c>
      <c r="D219" s="1">
        <v>0.9891727880360528</v>
      </c>
      <c r="E219" s="1">
        <v>0.95530702874889595</v>
      </c>
      <c r="F219" s="1">
        <v>0.69062200041456967</v>
      </c>
      <c r="G219" s="1">
        <f t="shared" si="42"/>
        <v>0.2182449231614636</v>
      </c>
      <c r="H219" s="1">
        <v>5.0000000000000017E-2</v>
      </c>
      <c r="I219" s="1">
        <f t="shared" si="44"/>
        <v>5.0000000000000017E-2</v>
      </c>
      <c r="W219" t="s">
        <v>153</v>
      </c>
      <c r="X219" s="1">
        <v>0.88706514596723429</v>
      </c>
      <c r="Y219" s="1">
        <v>0.2182449231614636</v>
      </c>
      <c r="Z219" s="1">
        <v>0.9891727880360528</v>
      </c>
      <c r="AA219" s="1">
        <v>0.95530702874889595</v>
      </c>
      <c r="AB219" s="1">
        <v>0.69062200041456967</v>
      </c>
      <c r="AC219" s="1">
        <f t="shared" si="43"/>
        <v>0.2182449231614636</v>
      </c>
      <c r="AD219" s="1">
        <v>0.95</v>
      </c>
      <c r="AE219" s="1">
        <f t="shared" si="45"/>
        <v>0.2182449231614636</v>
      </c>
    </row>
    <row r="220" spans="1:33">
      <c r="A220" t="s">
        <v>62</v>
      </c>
      <c r="B220" s="1">
        <v>4.1457904717496337E-2</v>
      </c>
      <c r="C220" s="1">
        <v>0.90255978033137996</v>
      </c>
      <c r="D220" s="1">
        <v>0.13459988069214252</v>
      </c>
      <c r="E220" s="1">
        <v>0.36367625459897801</v>
      </c>
      <c r="F220" s="1">
        <v>0.56652234414582181</v>
      </c>
      <c r="G220" s="1">
        <f t="shared" si="42"/>
        <v>4.1457904717496337E-2</v>
      </c>
      <c r="H220" s="1">
        <v>6.8034612531657782E-2</v>
      </c>
      <c r="I220" s="1">
        <f t="shared" si="44"/>
        <v>4.1457904717496337E-2</v>
      </c>
      <c r="W220" t="s">
        <v>62</v>
      </c>
      <c r="X220" s="1">
        <v>4.1457904717496337E-2</v>
      </c>
      <c r="Y220" s="1">
        <v>0.90255978033137996</v>
      </c>
      <c r="Z220" s="1">
        <v>0.13459988069214252</v>
      </c>
      <c r="AA220" s="1">
        <v>0.36367625459897801</v>
      </c>
      <c r="AB220" s="1">
        <v>0.56652234414582181</v>
      </c>
      <c r="AC220" s="1">
        <f t="shared" si="43"/>
        <v>4.1457904717496337E-2</v>
      </c>
      <c r="AD220" s="1">
        <v>0.93196538746834223</v>
      </c>
      <c r="AE220" s="1">
        <f t="shared" si="45"/>
        <v>4.1457904717496337E-2</v>
      </c>
    </row>
    <row r="221" spans="1:33">
      <c r="A221" t="s">
        <v>63</v>
      </c>
      <c r="B221" s="1">
        <v>7.7749214326728627E-2</v>
      </c>
      <c r="C221" s="1">
        <v>0.83390402870088109</v>
      </c>
      <c r="D221" s="1">
        <v>0.87685286197012535</v>
      </c>
      <c r="E221" s="1">
        <v>7.7749214326728627E-2</v>
      </c>
      <c r="F221" s="1">
        <v>0.86688972945692855</v>
      </c>
      <c r="G221" s="1">
        <f t="shared" si="42"/>
        <v>7.7749214326728627E-2</v>
      </c>
      <c r="H221" s="1">
        <v>0.41893182654154093</v>
      </c>
      <c r="I221" s="1">
        <f t="shared" si="44"/>
        <v>7.7749214326728627E-2</v>
      </c>
      <c r="W221" t="s">
        <v>63</v>
      </c>
      <c r="X221" s="1">
        <v>7.7749214326728627E-2</v>
      </c>
      <c r="Y221" s="1">
        <v>0.83390402870088109</v>
      </c>
      <c r="Z221" s="1">
        <v>0.87685286197012535</v>
      </c>
      <c r="AA221" s="1">
        <v>7.7749214326728627E-2</v>
      </c>
      <c r="AB221" s="1">
        <v>0.86688972945692855</v>
      </c>
      <c r="AC221" s="1">
        <f t="shared" si="43"/>
        <v>7.7749214326728627E-2</v>
      </c>
      <c r="AD221" s="1">
        <v>0.58106817345845907</v>
      </c>
      <c r="AE221" s="1">
        <f t="shared" si="45"/>
        <v>7.7749214326728627E-2</v>
      </c>
    </row>
    <row r="222" spans="1:33">
      <c r="A222" t="s">
        <v>64</v>
      </c>
      <c r="B222" s="1">
        <v>0.7195479643948034</v>
      </c>
      <c r="C222" s="1">
        <v>0.95</v>
      </c>
      <c r="D222" s="1">
        <v>0.98065750230016524</v>
      </c>
      <c r="E222" s="1">
        <v>1.0314052138263039E-2</v>
      </c>
      <c r="F222" s="1">
        <v>4.9999999999999378E-2</v>
      </c>
      <c r="G222" s="1">
        <f t="shared" si="42"/>
        <v>1.0314052138263039E-2</v>
      </c>
      <c r="H222" s="1">
        <v>0.91337445491190872</v>
      </c>
      <c r="I222" s="1">
        <f t="shared" si="44"/>
        <v>1.0314052138263039E-2</v>
      </c>
      <c r="W222" t="s">
        <v>64</v>
      </c>
      <c r="X222" s="1">
        <v>0.7195479643948034</v>
      </c>
      <c r="Y222" s="1">
        <v>0.95</v>
      </c>
      <c r="Z222" s="1">
        <v>0.98065750230016524</v>
      </c>
      <c r="AA222" s="1">
        <v>1.0314052138263039E-2</v>
      </c>
      <c r="AB222" s="1">
        <v>4.9999999999999378E-2</v>
      </c>
      <c r="AC222" s="1">
        <f t="shared" si="43"/>
        <v>1.0314052138263039E-2</v>
      </c>
      <c r="AD222" s="1">
        <v>8.6625545088091283E-2</v>
      </c>
      <c r="AE222" s="1">
        <f t="shared" si="45"/>
        <v>1.0314052138263039E-2</v>
      </c>
    </row>
    <row r="223" spans="1:33">
      <c r="A223" t="s">
        <v>65</v>
      </c>
      <c r="B223" s="1">
        <v>0.34349075574430277</v>
      </c>
      <c r="C223" s="1">
        <v>0.89940786999210232</v>
      </c>
      <c r="D223" s="1">
        <v>0.41543181753697367</v>
      </c>
      <c r="E223" s="1">
        <v>0.47058959967932112</v>
      </c>
      <c r="F223" s="1">
        <v>0.4189318265415406</v>
      </c>
      <c r="G223" s="1">
        <f t="shared" si="42"/>
        <v>0.34349075574430277</v>
      </c>
      <c r="H223" s="1">
        <v>5.0000000000000017E-2</v>
      </c>
      <c r="I223" s="1">
        <f t="shared" si="44"/>
        <v>5.0000000000000017E-2</v>
      </c>
      <c r="W223" t="s">
        <v>65</v>
      </c>
      <c r="X223" s="1">
        <v>0.34349075574430277</v>
      </c>
      <c r="Y223" s="1">
        <v>0.89940786999210232</v>
      </c>
      <c r="Z223" s="1">
        <v>0.41543181753697367</v>
      </c>
      <c r="AA223" s="1">
        <v>0.47058959967932112</v>
      </c>
      <c r="AB223" s="1">
        <v>0.4189318265415406</v>
      </c>
      <c r="AC223" s="1">
        <f t="shared" si="43"/>
        <v>0.34349075574430277</v>
      </c>
      <c r="AD223" s="1">
        <v>0.95</v>
      </c>
      <c r="AE223" s="1">
        <f t="shared" si="45"/>
        <v>0.34349075574430277</v>
      </c>
    </row>
    <row r="224" spans="1:33">
      <c r="A224" t="s">
        <v>66</v>
      </c>
      <c r="B224" s="1">
        <v>0.97922495157396472</v>
      </c>
      <c r="C224" s="1">
        <v>3.4935999962474318E-3</v>
      </c>
      <c r="D224" s="1">
        <v>0.99251817594207581</v>
      </c>
      <c r="E224" s="1">
        <v>0.93925077876486562</v>
      </c>
      <c r="F224" s="1">
        <v>7.337458070661218E-3</v>
      </c>
      <c r="G224" s="1">
        <f t="shared" si="42"/>
        <v>3.4935999962474318E-3</v>
      </c>
      <c r="H224" s="1">
        <v>0.95000000000000062</v>
      </c>
      <c r="I224" s="1">
        <f t="shared" si="44"/>
        <v>3.4935999962474318E-3</v>
      </c>
      <c r="W224" t="s">
        <v>66</v>
      </c>
      <c r="X224" s="1">
        <v>0.97922495157396472</v>
      </c>
      <c r="Y224" s="1">
        <v>3.4935999962474318E-3</v>
      </c>
      <c r="Z224" s="1">
        <v>0.99251817594207581</v>
      </c>
      <c r="AA224" s="1">
        <v>0.93925077876486562</v>
      </c>
      <c r="AB224" s="1">
        <v>7.337458070661218E-3</v>
      </c>
      <c r="AC224" s="1">
        <f t="shared" si="43"/>
        <v>3.4935999962474318E-3</v>
      </c>
      <c r="AD224" s="1">
        <v>4.9999999999999378E-2</v>
      </c>
      <c r="AE224" s="1">
        <f t="shared" si="45"/>
        <v>3.4935999962474318E-3</v>
      </c>
    </row>
    <row r="225" spans="1:33">
      <c r="A225" t="s">
        <v>94</v>
      </c>
      <c r="B225" s="1">
        <v>1.9342497699835055E-2</v>
      </c>
      <c r="C225" s="1">
        <v>0.82216840935503699</v>
      </c>
      <c r="D225" s="1">
        <v>0.59217457307153254</v>
      </c>
      <c r="E225" s="1">
        <v>3.928562952709329E-3</v>
      </c>
      <c r="F225" s="1">
        <v>0.99788493879901796</v>
      </c>
      <c r="G225" s="1">
        <f t="shared" si="42"/>
        <v>3.928562952709329E-3</v>
      </c>
      <c r="H225" s="1">
        <v>0.12314713802987559</v>
      </c>
      <c r="I225" s="1">
        <f t="shared" si="44"/>
        <v>3.928562952709329E-3</v>
      </c>
      <c r="W225" t="s">
        <v>94</v>
      </c>
      <c r="X225" s="1">
        <v>1.9342497699835055E-2</v>
      </c>
      <c r="Y225" s="1">
        <v>0.82216840935503699</v>
      </c>
      <c r="Z225" s="1">
        <v>0.59217457307153254</v>
      </c>
      <c r="AA225" s="1">
        <v>3.928562952709329E-3</v>
      </c>
      <c r="AB225" s="1">
        <v>0.99788493879901796</v>
      </c>
      <c r="AC225" s="1">
        <f t="shared" si="43"/>
        <v>3.928562952709329E-3</v>
      </c>
      <c r="AD225" s="1">
        <v>0.87685286197012435</v>
      </c>
      <c r="AE225" s="1">
        <f t="shared" si="45"/>
        <v>3.928562952709329E-3</v>
      </c>
    </row>
    <row r="226" spans="1:33">
      <c r="A226" t="s">
        <v>96</v>
      </c>
      <c r="B226" s="1">
        <v>1.0827211963947477E-2</v>
      </c>
      <c r="C226" s="1">
        <v>0.9834857792181515</v>
      </c>
      <c r="D226" s="1">
        <v>1.2644976044386462E-2</v>
      </c>
      <c r="E226" s="1">
        <v>0.11591839745337426</v>
      </c>
      <c r="F226" s="1">
        <v>0.99385436828432017</v>
      </c>
      <c r="G226" s="1">
        <f t="shared" si="42"/>
        <v>1.0827211963947477E-2</v>
      </c>
      <c r="H226" s="1">
        <v>5.0000000000000017E-2</v>
      </c>
      <c r="I226" s="1">
        <f t="shared" si="44"/>
        <v>1.0827211963947477E-2</v>
      </c>
      <c r="W226" t="s">
        <v>96</v>
      </c>
      <c r="X226" s="1">
        <v>1.0827211963947477E-2</v>
      </c>
      <c r="Y226" s="1">
        <v>0.9834857792181515</v>
      </c>
      <c r="Z226" s="1">
        <v>1.2644976044386462E-2</v>
      </c>
      <c r="AA226" s="1">
        <v>0.11591839745337426</v>
      </c>
      <c r="AB226" s="1">
        <v>0.99385436828432017</v>
      </c>
      <c r="AC226" s="1">
        <f t="shared" si="43"/>
        <v>1.0827211963947477E-2</v>
      </c>
      <c r="AD226" s="1">
        <v>0.95</v>
      </c>
      <c r="AE226" s="1">
        <f t="shared" si="45"/>
        <v>1.0827211963947477E-2</v>
      </c>
    </row>
    <row r="227" spans="1:33">
      <c r="A227" t="s">
        <v>98</v>
      </c>
      <c r="B227" s="1">
        <v>1.3401706499242933E-2</v>
      </c>
      <c r="C227" s="1">
        <v>0.9647549627572285</v>
      </c>
      <c r="D227" s="1">
        <v>0.17441369368761367</v>
      </c>
      <c r="E227" s="1">
        <v>5.2665391540200994E-3</v>
      </c>
      <c r="F227" s="1">
        <v>0.16303744515164842</v>
      </c>
      <c r="G227" s="1">
        <f t="shared" si="42"/>
        <v>5.2665391540200994E-3</v>
      </c>
      <c r="H227" s="1">
        <v>0.21271458630132001</v>
      </c>
      <c r="I227" s="1">
        <f t="shared" si="44"/>
        <v>5.2665391540200994E-3</v>
      </c>
      <c r="W227" t="s">
        <v>98</v>
      </c>
      <c r="X227" s="1">
        <v>1.3401706499242933E-2</v>
      </c>
      <c r="Y227" s="1">
        <v>0.9647549627572285</v>
      </c>
      <c r="Z227" s="1">
        <v>0.17441369368761367</v>
      </c>
      <c r="AA227" s="1">
        <v>5.2665391540200994E-3</v>
      </c>
      <c r="AB227" s="1">
        <v>0.16303744515164842</v>
      </c>
      <c r="AC227" s="1">
        <f t="shared" si="43"/>
        <v>5.2665391540200994E-3</v>
      </c>
      <c r="AD227" s="1">
        <v>0.78728541369867999</v>
      </c>
      <c r="AE227" s="1">
        <f t="shared" si="45"/>
        <v>5.2665391540200994E-3</v>
      </c>
    </row>
    <row r="228" spans="1:33">
      <c r="A228" t="s">
        <v>100</v>
      </c>
      <c r="B228" s="1">
        <v>2.6799274123128491E-2</v>
      </c>
      <c r="C228" s="1">
        <v>0.69517863274349845</v>
      </c>
      <c r="D228" s="1">
        <v>9.2382568733355805E-2</v>
      </c>
      <c r="E228" s="1">
        <v>0.20998803456657261</v>
      </c>
      <c r="F228" s="1">
        <v>0.79222362970137516</v>
      </c>
      <c r="G228" s="1">
        <f t="shared" si="42"/>
        <v>2.6799274123128491E-2</v>
      </c>
      <c r="H228" s="1">
        <v>6.8034612531657782E-2</v>
      </c>
      <c r="I228" s="1">
        <f t="shared" si="44"/>
        <v>2.6799274123128491E-2</v>
      </c>
      <c r="W228" t="s">
        <v>100</v>
      </c>
      <c r="X228" s="1">
        <v>2.6799274123128491E-2</v>
      </c>
      <c r="Y228" s="1">
        <v>0.69517863274349845</v>
      </c>
      <c r="Z228" s="1">
        <v>9.2382568733355805E-2</v>
      </c>
      <c r="AA228" s="1">
        <v>0.20998803456657261</v>
      </c>
      <c r="AB228" s="1">
        <v>0.79222362970137516</v>
      </c>
      <c r="AC228" s="1">
        <f t="shared" si="43"/>
        <v>2.6799274123128491E-2</v>
      </c>
      <c r="AD228" s="1">
        <v>0.93196538746834223</v>
      </c>
      <c r="AE228" s="1">
        <f t="shared" si="45"/>
        <v>2.6799274123128491E-2</v>
      </c>
    </row>
    <row r="229" spans="1:33">
      <c r="A229" t="s">
        <v>102</v>
      </c>
      <c r="B229" s="1">
        <v>0.94878748639613142</v>
      </c>
      <c r="C229" s="1">
        <v>0.86812039050746503</v>
      </c>
      <c r="D229" s="1">
        <v>0.99251817594207581</v>
      </c>
      <c r="E229" s="1">
        <v>0.66311816366696186</v>
      </c>
      <c r="F229" s="1">
        <v>9.1944596842470361E-2</v>
      </c>
      <c r="G229" s="1">
        <f t="shared" si="42"/>
        <v>9.1944596842470361E-2</v>
      </c>
      <c r="H229" s="1">
        <v>0.95000000000000062</v>
      </c>
      <c r="I229" s="1">
        <f t="shared" si="44"/>
        <v>9.1944596842470361E-2</v>
      </c>
      <c r="W229" t="s">
        <v>102</v>
      </c>
      <c r="X229" s="1">
        <v>0.94878748639613142</v>
      </c>
      <c r="Y229" s="1">
        <v>0.86812039050746503</v>
      </c>
      <c r="Z229" s="1">
        <v>0.99251817594207581</v>
      </c>
      <c r="AA229" s="1">
        <v>0.66311816366696186</v>
      </c>
      <c r="AB229" s="1">
        <v>9.1944596842470361E-2</v>
      </c>
      <c r="AC229" s="1">
        <f t="shared" si="43"/>
        <v>9.1944596842470361E-2</v>
      </c>
      <c r="AD229" s="1">
        <v>4.9999999999999378E-2</v>
      </c>
      <c r="AE229" s="1">
        <f t="shared" si="45"/>
        <v>4.9999999999999378E-2</v>
      </c>
    </row>
    <row r="230" spans="1:33">
      <c r="A230" t="s">
        <v>151</v>
      </c>
      <c r="B230" s="1">
        <v>0.98323802780201219</v>
      </c>
      <c r="C230" s="1">
        <v>8.9146703051331544E-3</v>
      </c>
      <c r="D230" s="1">
        <v>0.99251817594207581</v>
      </c>
      <c r="E230" s="1">
        <v>0.99715525647836656</v>
      </c>
      <c r="F230" s="1">
        <v>2.6629147864951963E-2</v>
      </c>
      <c r="G230" s="1">
        <f t="shared" si="42"/>
        <v>8.9146703051331544E-3</v>
      </c>
      <c r="H230" s="1">
        <v>0.95000000000000062</v>
      </c>
      <c r="I230" s="1">
        <f t="shared" si="44"/>
        <v>8.9146703051331544E-3</v>
      </c>
      <c r="W230" t="s">
        <v>151</v>
      </c>
      <c r="X230" s="1">
        <v>0.98323802780201219</v>
      </c>
      <c r="Y230" s="1">
        <v>8.9146703051331544E-3</v>
      </c>
      <c r="Z230" s="1">
        <v>0.99251817594207581</v>
      </c>
      <c r="AA230" s="1">
        <v>0.99715525647836656</v>
      </c>
      <c r="AB230" s="1">
        <v>2.6629147864951963E-2</v>
      </c>
      <c r="AC230" s="1">
        <f t="shared" si="43"/>
        <v>8.9146703051331544E-3</v>
      </c>
      <c r="AD230" s="1">
        <v>4.9999999999999378E-2</v>
      </c>
      <c r="AE230" s="1">
        <f t="shared" si="45"/>
        <v>8.9146703051331544E-3</v>
      </c>
    </row>
    <row r="231" spans="1:33">
      <c r="G231">
        <f>SUM(G213:G230)</f>
        <v>1.6045623151517985</v>
      </c>
      <c r="I231">
        <f>SUM(I213:I230)</f>
        <v>0.62630429210021055</v>
      </c>
      <c r="J231" s="44">
        <f>+I231/G231</f>
        <v>0.39032718529286875</v>
      </c>
      <c r="K231" s="44" t="s">
        <v>339</v>
      </c>
      <c r="AC231">
        <f>SUM(AC213:AC230)</f>
        <v>1.6045623151517985</v>
      </c>
      <c r="AE231">
        <f>SUM(AE213:AE230)</f>
        <v>1.5626177183093275</v>
      </c>
      <c r="AF231" s="44">
        <f>+AE231/AC231</f>
        <v>0.97385916617485635</v>
      </c>
      <c r="AG231" s="44" t="s">
        <v>339</v>
      </c>
    </row>
    <row r="233" spans="1:33">
      <c r="A233" t="s">
        <v>126</v>
      </c>
      <c r="B233" t="s">
        <v>48</v>
      </c>
      <c r="C233" t="s">
        <v>230</v>
      </c>
      <c r="D233" t="s">
        <v>54</v>
      </c>
      <c r="E233" t="s">
        <v>232</v>
      </c>
      <c r="F233" t="s">
        <v>50</v>
      </c>
      <c r="G233" t="str">
        <f>+A233</f>
        <v>A*b*C*d*E</v>
      </c>
      <c r="H233" t="s">
        <v>224</v>
      </c>
      <c r="W233" t="s">
        <v>126</v>
      </c>
      <c r="X233" t="s">
        <v>48</v>
      </c>
      <c r="Y233" t="s">
        <v>230</v>
      </c>
      <c r="Z233" t="s">
        <v>54</v>
      </c>
      <c r="AA233" t="s">
        <v>232</v>
      </c>
      <c r="AB233" t="s">
        <v>50</v>
      </c>
      <c r="AC233" t="str">
        <f>+W233</f>
        <v>A*b*C*d*E</v>
      </c>
      <c r="AD233" t="s">
        <v>236</v>
      </c>
    </row>
    <row r="234" spans="1:33">
      <c r="A234" t="s">
        <v>80</v>
      </c>
      <c r="B234" s="1">
        <v>0.80692563298739306</v>
      </c>
      <c r="C234" s="1">
        <v>0.87600249364173799</v>
      </c>
      <c r="D234" s="1">
        <v>0.9891727880360528</v>
      </c>
      <c r="E234" s="1">
        <v>0.26872338491523462</v>
      </c>
      <c r="F234" s="1">
        <v>0.43347765585417825</v>
      </c>
      <c r="G234" s="1">
        <f t="shared" ref="G234:G251" si="46">MIN(B234:F234)</f>
        <v>0.26872338491523462</v>
      </c>
      <c r="H234" s="1">
        <v>5.0000000000000017E-2</v>
      </c>
      <c r="I234" s="1">
        <f>MIN(G234:H234)</f>
        <v>5.0000000000000017E-2</v>
      </c>
      <c r="W234" t="s">
        <v>80</v>
      </c>
      <c r="X234" s="1">
        <v>0.80692563298739306</v>
      </c>
      <c r="Y234" s="1">
        <v>0.87600249364173799</v>
      </c>
      <c r="Z234" s="1">
        <v>0.9891727880360528</v>
      </c>
      <c r="AA234" s="1">
        <v>0.26872338491523462</v>
      </c>
      <c r="AB234" s="1">
        <v>0.43347765585417825</v>
      </c>
      <c r="AC234" s="1">
        <f t="shared" ref="AC234:AC251" si="47">MIN(X234:AB234)</f>
        <v>0.26872338491523462</v>
      </c>
      <c r="AD234" s="1">
        <v>0.95</v>
      </c>
      <c r="AE234" s="1">
        <f>MIN(AC234:AD234)</f>
        <v>0.26872338491523462</v>
      </c>
    </row>
    <row r="235" spans="1:33">
      <c r="A235" t="s">
        <v>82</v>
      </c>
      <c r="B235" s="1">
        <v>0.99014770955660791</v>
      </c>
      <c r="C235" s="1">
        <v>0.11293485403276571</v>
      </c>
      <c r="D235" s="1">
        <v>0.97829229183248267</v>
      </c>
      <c r="E235" s="1">
        <v>3.8150100633936868E-3</v>
      </c>
      <c r="F235" s="1">
        <v>0.97337085213504804</v>
      </c>
      <c r="G235" s="1">
        <f t="shared" si="46"/>
        <v>3.8150100633936868E-3</v>
      </c>
      <c r="H235" s="1">
        <v>0.95000000000000062</v>
      </c>
      <c r="I235" s="1">
        <f t="shared" ref="I235:I251" si="48">MIN(G235:H235)</f>
        <v>3.8150100633936868E-3</v>
      </c>
      <c r="W235" t="s">
        <v>82</v>
      </c>
      <c r="X235" s="1">
        <v>0.99014770955660791</v>
      </c>
      <c r="Y235" s="1">
        <v>0.11293485403276571</v>
      </c>
      <c r="Z235" s="1">
        <v>0.97829229183248267</v>
      </c>
      <c r="AA235" s="1">
        <v>3.8150100633936868E-3</v>
      </c>
      <c r="AB235" s="1">
        <v>0.97337085213504804</v>
      </c>
      <c r="AC235" s="1">
        <f t="shared" si="47"/>
        <v>3.8150100633936868E-3</v>
      </c>
      <c r="AD235" s="1">
        <v>4.9999999999999378E-2</v>
      </c>
      <c r="AE235" s="1">
        <f t="shared" ref="AE235:AE251" si="49">MIN(AC235:AD235)</f>
        <v>3.8150100633936868E-3</v>
      </c>
    </row>
    <row r="236" spans="1:33">
      <c r="A236" t="s">
        <v>57</v>
      </c>
      <c r="B236" s="1">
        <v>0.5751406827697908</v>
      </c>
      <c r="C236" s="1">
        <v>2.3439302321889399E-2</v>
      </c>
      <c r="D236" s="1">
        <v>0.98373890342061887</v>
      </c>
      <c r="E236" s="1">
        <v>0.10166272693078893</v>
      </c>
      <c r="F236" s="1">
        <v>0.90805540315752964</v>
      </c>
      <c r="G236" s="1">
        <f t="shared" si="46"/>
        <v>2.3439302321889399E-2</v>
      </c>
      <c r="H236" s="1">
        <v>0.88706514596723429</v>
      </c>
      <c r="I236" s="1">
        <f t="shared" si="48"/>
        <v>2.3439302321889399E-2</v>
      </c>
      <c r="W236" t="s">
        <v>57</v>
      </c>
      <c r="X236" s="1">
        <v>0.5751406827697908</v>
      </c>
      <c r="Y236" s="1">
        <v>2.3439302321889399E-2</v>
      </c>
      <c r="Z236" s="1">
        <v>0.98373890342061887</v>
      </c>
      <c r="AA236" s="1">
        <v>0.10166272693078893</v>
      </c>
      <c r="AB236" s="1">
        <v>0.90805540315752964</v>
      </c>
      <c r="AC236" s="1">
        <f t="shared" si="47"/>
        <v>2.3439302321889399E-2</v>
      </c>
      <c r="AD236" s="1">
        <v>0.11293485403276571</v>
      </c>
      <c r="AE236" s="1">
        <f t="shared" si="49"/>
        <v>2.3439302321889399E-2</v>
      </c>
    </row>
    <row r="237" spans="1:33">
      <c r="A237" t="s">
        <v>58</v>
      </c>
      <c r="B237" s="1">
        <v>0.16664045588368551</v>
      </c>
      <c r="C237" s="1">
        <v>0.92636975107831843</v>
      </c>
      <c r="D237" s="1">
        <v>0.98065750230016524</v>
      </c>
      <c r="E237" s="1">
        <v>0.99108532969486662</v>
      </c>
      <c r="F237" s="1">
        <v>0.90805540315752964</v>
      </c>
      <c r="G237" s="1">
        <f t="shared" si="46"/>
        <v>0.16664045588368551</v>
      </c>
      <c r="H237" s="1">
        <v>0.12314713802987559</v>
      </c>
      <c r="I237" s="1">
        <f t="shared" si="48"/>
        <v>0.12314713802987559</v>
      </c>
      <c r="W237" t="s">
        <v>58</v>
      </c>
      <c r="X237" s="1">
        <v>0.16664045588368551</v>
      </c>
      <c r="Y237" s="1">
        <v>0.92636975107831843</v>
      </c>
      <c r="Z237" s="1">
        <v>0.98065750230016524</v>
      </c>
      <c r="AA237" s="1">
        <v>0.99108532969486662</v>
      </c>
      <c r="AB237" s="1">
        <v>0.90805540315752964</v>
      </c>
      <c r="AC237" s="1">
        <f t="shared" si="47"/>
        <v>0.16664045588368551</v>
      </c>
      <c r="AD237" s="1">
        <v>0.87685286197012435</v>
      </c>
      <c r="AE237" s="1">
        <f t="shared" si="49"/>
        <v>0.16664045588368551</v>
      </c>
    </row>
    <row r="238" spans="1:33">
      <c r="A238" t="s">
        <v>59</v>
      </c>
      <c r="B238" s="1">
        <v>0.58334185855093712</v>
      </c>
      <c r="C238" s="1">
        <v>0.96435228628487957</v>
      </c>
      <c r="D238" s="1">
        <v>0.99125709971119624</v>
      </c>
      <c r="E238" s="1">
        <v>0.91337445491190794</v>
      </c>
      <c r="F238" s="1">
        <v>0.5810681734584594</v>
      </c>
      <c r="G238" s="37">
        <f t="shared" si="46"/>
        <v>0.5810681734584594</v>
      </c>
      <c r="H238" s="1">
        <v>0.76454761353770129</v>
      </c>
      <c r="I238" s="1">
        <f t="shared" si="48"/>
        <v>0.5810681734584594</v>
      </c>
      <c r="W238" t="s">
        <v>59</v>
      </c>
      <c r="X238" s="1">
        <v>0.58334185855093712</v>
      </c>
      <c r="Y238" s="1">
        <v>0.96435228628487957</v>
      </c>
      <c r="Z238" s="1">
        <v>0.99125709971119624</v>
      </c>
      <c r="AA238" s="1">
        <v>0.91337445491190794</v>
      </c>
      <c r="AB238" s="1">
        <v>0.5810681734584594</v>
      </c>
      <c r="AC238" s="37">
        <f t="shared" si="47"/>
        <v>0.5810681734584594</v>
      </c>
      <c r="AD238" s="1">
        <v>0.23545238646229871</v>
      </c>
      <c r="AE238" s="1">
        <f t="shared" si="49"/>
        <v>0.23545238646229871</v>
      </c>
    </row>
    <row r="239" spans="1:33">
      <c r="A239" t="s">
        <v>60</v>
      </c>
      <c r="B239" s="1">
        <v>0.97448621929061496</v>
      </c>
      <c r="C239" s="1">
        <v>0.96745337966372558</v>
      </c>
      <c r="D239" s="1">
        <v>0.98465457872973283</v>
      </c>
      <c r="E239" s="1">
        <v>0.195709247426605</v>
      </c>
      <c r="F239" s="1">
        <v>0.95000000000000062</v>
      </c>
      <c r="G239" s="1">
        <f t="shared" si="46"/>
        <v>0.195709247426605</v>
      </c>
      <c r="H239" s="1">
        <v>0.95000000000000062</v>
      </c>
      <c r="I239" s="1">
        <f t="shared" si="48"/>
        <v>0.195709247426605</v>
      </c>
      <c r="W239" t="s">
        <v>60</v>
      </c>
      <c r="X239" s="1">
        <v>0.97448621929061496</v>
      </c>
      <c r="Y239" s="1">
        <v>0.96745337966372558</v>
      </c>
      <c r="Z239" s="1">
        <v>0.98465457872973283</v>
      </c>
      <c r="AA239" s="1">
        <v>0.195709247426605</v>
      </c>
      <c r="AB239" s="1">
        <v>0.95000000000000062</v>
      </c>
      <c r="AC239" s="1">
        <f t="shared" si="47"/>
        <v>0.195709247426605</v>
      </c>
      <c r="AD239" s="1">
        <v>4.9999999999999378E-2</v>
      </c>
      <c r="AE239" s="1">
        <f t="shared" si="49"/>
        <v>4.9999999999999378E-2</v>
      </c>
    </row>
    <row r="240" spans="1:33">
      <c r="A240" t="s">
        <v>153</v>
      </c>
      <c r="B240" s="1">
        <v>0.88706514596723429</v>
      </c>
      <c r="C240" s="1">
        <v>0.2182449231614636</v>
      </c>
      <c r="D240" s="1">
        <v>0.9891727880360528</v>
      </c>
      <c r="E240" s="1">
        <v>4.4692971251104052E-2</v>
      </c>
      <c r="F240" s="1">
        <v>0.30937799958543033</v>
      </c>
      <c r="G240" s="1">
        <f t="shared" si="46"/>
        <v>4.4692971251104052E-2</v>
      </c>
      <c r="H240" s="1">
        <v>5.0000000000000017E-2</v>
      </c>
      <c r="I240" s="1">
        <f t="shared" si="48"/>
        <v>4.4692971251104052E-2</v>
      </c>
      <c r="W240" t="s">
        <v>153</v>
      </c>
      <c r="X240" s="1">
        <v>0.88706514596723429</v>
      </c>
      <c r="Y240" s="1">
        <v>0.2182449231614636</v>
      </c>
      <c r="Z240" s="1">
        <v>0.9891727880360528</v>
      </c>
      <c r="AA240" s="1">
        <v>4.4692971251104052E-2</v>
      </c>
      <c r="AB240" s="1">
        <v>0.30937799958543033</v>
      </c>
      <c r="AC240" s="1">
        <f t="shared" si="47"/>
        <v>4.4692971251104052E-2</v>
      </c>
      <c r="AD240" s="1">
        <v>0.95</v>
      </c>
      <c r="AE240" s="1">
        <f t="shared" si="49"/>
        <v>4.4692971251104052E-2</v>
      </c>
    </row>
    <row r="241" spans="1:33">
      <c r="A241" t="s">
        <v>62</v>
      </c>
      <c r="B241" s="1">
        <v>4.1457904717496337E-2</v>
      </c>
      <c r="C241" s="1">
        <v>0.90255978033137996</v>
      </c>
      <c r="D241" s="1">
        <v>0.13459988069214252</v>
      </c>
      <c r="E241" s="1">
        <v>0.63632374540102199</v>
      </c>
      <c r="F241" s="1">
        <v>0.43347765585417825</v>
      </c>
      <c r="G241" s="1">
        <f t="shared" si="46"/>
        <v>4.1457904717496337E-2</v>
      </c>
      <c r="H241" s="1">
        <v>6.8034612531657782E-2</v>
      </c>
      <c r="I241" s="1">
        <f t="shared" si="48"/>
        <v>4.1457904717496337E-2</v>
      </c>
      <c r="W241" t="s">
        <v>62</v>
      </c>
      <c r="X241" s="1">
        <v>4.1457904717496337E-2</v>
      </c>
      <c r="Y241" s="1">
        <v>0.90255978033137996</v>
      </c>
      <c r="Z241" s="1">
        <v>0.13459988069214252</v>
      </c>
      <c r="AA241" s="1">
        <v>0.63632374540102199</v>
      </c>
      <c r="AB241" s="1">
        <v>0.43347765585417825</v>
      </c>
      <c r="AC241" s="1">
        <f t="shared" si="47"/>
        <v>4.1457904717496337E-2</v>
      </c>
      <c r="AD241" s="1">
        <v>0.93196538746834223</v>
      </c>
      <c r="AE241" s="1">
        <f t="shared" si="49"/>
        <v>4.1457904717496337E-2</v>
      </c>
    </row>
    <row r="242" spans="1:33">
      <c r="A242" t="s">
        <v>63</v>
      </c>
      <c r="B242" s="1">
        <v>7.7749214326728627E-2</v>
      </c>
      <c r="C242" s="1">
        <v>0.83390402870088109</v>
      </c>
      <c r="D242" s="1">
        <v>0.87685286197012535</v>
      </c>
      <c r="E242" s="1">
        <v>0.92225078567327134</v>
      </c>
      <c r="F242" s="1">
        <v>0.13311027054307142</v>
      </c>
      <c r="G242" s="1">
        <f t="shared" si="46"/>
        <v>7.7749214326728627E-2</v>
      </c>
      <c r="H242" s="1">
        <v>0.41893182654154093</v>
      </c>
      <c r="I242" s="1">
        <f t="shared" si="48"/>
        <v>7.7749214326728627E-2</v>
      </c>
      <c r="W242" t="s">
        <v>63</v>
      </c>
      <c r="X242" s="1">
        <v>7.7749214326728627E-2</v>
      </c>
      <c r="Y242" s="1">
        <v>0.83390402870088109</v>
      </c>
      <c r="Z242" s="1">
        <v>0.87685286197012535</v>
      </c>
      <c r="AA242" s="1">
        <v>0.92225078567327134</v>
      </c>
      <c r="AB242" s="1">
        <v>0.13311027054307142</v>
      </c>
      <c r="AC242" s="1">
        <f t="shared" si="47"/>
        <v>7.7749214326728627E-2</v>
      </c>
      <c r="AD242" s="1">
        <v>0.58106817345845907</v>
      </c>
      <c r="AE242" s="1">
        <f t="shared" si="49"/>
        <v>7.7749214326728627E-2</v>
      </c>
    </row>
    <row r="243" spans="1:33">
      <c r="A243" t="s">
        <v>64</v>
      </c>
      <c r="B243" s="1">
        <v>0.7195479643948034</v>
      </c>
      <c r="C243" s="1">
        <v>0.95</v>
      </c>
      <c r="D243" s="1">
        <v>0.98065750230016524</v>
      </c>
      <c r="E243" s="1">
        <v>0.98968594786173691</v>
      </c>
      <c r="F243" s="1">
        <v>0.95000000000000062</v>
      </c>
      <c r="G243" s="37">
        <f t="shared" si="46"/>
        <v>0.7195479643948034</v>
      </c>
      <c r="H243" s="1">
        <v>0.91337445491190872</v>
      </c>
      <c r="I243" s="1">
        <f t="shared" si="48"/>
        <v>0.7195479643948034</v>
      </c>
      <c r="W243" t="s">
        <v>64</v>
      </c>
      <c r="X243" s="1">
        <v>0.7195479643948034</v>
      </c>
      <c r="Y243" s="1">
        <v>0.95</v>
      </c>
      <c r="Z243" s="1">
        <v>0.98065750230016524</v>
      </c>
      <c r="AA243" s="1">
        <v>0.98968594786173691</v>
      </c>
      <c r="AB243" s="1">
        <v>0.95000000000000062</v>
      </c>
      <c r="AC243" s="37">
        <f t="shared" si="47"/>
        <v>0.7195479643948034</v>
      </c>
      <c r="AD243" s="1">
        <v>8.6625545088091283E-2</v>
      </c>
      <c r="AE243" s="1">
        <f t="shared" si="49"/>
        <v>8.6625545088091283E-2</v>
      </c>
    </row>
    <row r="244" spans="1:33">
      <c r="A244" t="s">
        <v>65</v>
      </c>
      <c r="B244" s="1">
        <v>0.34349075574430277</v>
      </c>
      <c r="C244" s="1">
        <v>0.89940786999210232</v>
      </c>
      <c r="D244" s="1">
        <v>0.41543181753697367</v>
      </c>
      <c r="E244" s="1">
        <v>0.52941040032067888</v>
      </c>
      <c r="F244" s="1">
        <v>0.5810681734584594</v>
      </c>
      <c r="G244" s="1">
        <f t="shared" si="46"/>
        <v>0.34349075574430277</v>
      </c>
      <c r="H244" s="1">
        <v>5.0000000000000017E-2</v>
      </c>
      <c r="I244" s="1">
        <f t="shared" si="48"/>
        <v>5.0000000000000017E-2</v>
      </c>
      <c r="W244" t="s">
        <v>65</v>
      </c>
      <c r="X244" s="1">
        <v>0.34349075574430277</v>
      </c>
      <c r="Y244" s="1">
        <v>0.89940786999210232</v>
      </c>
      <c r="Z244" s="1">
        <v>0.41543181753697367</v>
      </c>
      <c r="AA244" s="1">
        <v>0.52941040032067888</v>
      </c>
      <c r="AB244" s="1">
        <v>0.5810681734584594</v>
      </c>
      <c r="AC244" s="1">
        <f t="shared" si="47"/>
        <v>0.34349075574430277</v>
      </c>
      <c r="AD244" s="1">
        <v>0.95</v>
      </c>
      <c r="AE244" s="1">
        <f t="shared" si="49"/>
        <v>0.34349075574430277</v>
      </c>
    </row>
    <row r="245" spans="1:33">
      <c r="A245" t="s">
        <v>66</v>
      </c>
      <c r="B245" s="1">
        <v>0.97922495157396472</v>
      </c>
      <c r="C245" s="1">
        <v>3.4935999962474318E-3</v>
      </c>
      <c r="D245" s="1">
        <v>0.99251817594207581</v>
      </c>
      <c r="E245" s="1">
        <v>6.0749221235134376E-2</v>
      </c>
      <c r="F245" s="1">
        <v>0.99266254192933878</v>
      </c>
      <c r="G245" s="1">
        <f t="shared" si="46"/>
        <v>3.4935999962474318E-3</v>
      </c>
      <c r="H245" s="1">
        <v>0.95000000000000062</v>
      </c>
      <c r="I245" s="1">
        <f t="shared" si="48"/>
        <v>3.4935999962474318E-3</v>
      </c>
      <c r="W245" t="s">
        <v>66</v>
      </c>
      <c r="X245" s="1">
        <v>0.97922495157396472</v>
      </c>
      <c r="Y245" s="1">
        <v>3.4935999962474318E-3</v>
      </c>
      <c r="Z245" s="1">
        <v>0.99251817594207581</v>
      </c>
      <c r="AA245" s="1">
        <v>6.0749221235134376E-2</v>
      </c>
      <c r="AB245" s="1">
        <v>0.99266254192933878</v>
      </c>
      <c r="AC245" s="1">
        <f t="shared" si="47"/>
        <v>3.4935999962474318E-3</v>
      </c>
      <c r="AD245" s="1">
        <v>4.9999999999999378E-2</v>
      </c>
      <c r="AE245" s="1">
        <f t="shared" si="49"/>
        <v>3.4935999962474318E-3</v>
      </c>
    </row>
    <row r="246" spans="1:33">
      <c r="A246" t="s">
        <v>94</v>
      </c>
      <c r="B246" s="1">
        <v>1.9342497699835055E-2</v>
      </c>
      <c r="C246" s="1">
        <v>0.82216840935503699</v>
      </c>
      <c r="D246" s="1">
        <v>0.59217457307153254</v>
      </c>
      <c r="E246" s="1">
        <v>0.99607143704729062</v>
      </c>
      <c r="F246" s="1">
        <v>2.1150612009820224E-3</v>
      </c>
      <c r="G246" s="1">
        <f t="shared" si="46"/>
        <v>2.1150612009820224E-3</v>
      </c>
      <c r="H246" s="1">
        <v>0.12314713802987559</v>
      </c>
      <c r="I246" s="1">
        <f t="shared" si="48"/>
        <v>2.1150612009820224E-3</v>
      </c>
      <c r="W246" t="s">
        <v>94</v>
      </c>
      <c r="X246" s="1">
        <v>1.9342497699835055E-2</v>
      </c>
      <c r="Y246" s="1">
        <v>0.82216840935503699</v>
      </c>
      <c r="Z246" s="1">
        <v>0.59217457307153254</v>
      </c>
      <c r="AA246" s="1">
        <v>0.99607143704729062</v>
      </c>
      <c r="AB246" s="1">
        <v>2.1150612009820224E-3</v>
      </c>
      <c r="AC246" s="1">
        <f t="shared" si="47"/>
        <v>2.1150612009820224E-3</v>
      </c>
      <c r="AD246" s="1">
        <v>0.87685286197012435</v>
      </c>
      <c r="AE246" s="1">
        <f t="shared" si="49"/>
        <v>2.1150612009820224E-3</v>
      </c>
    </row>
    <row r="247" spans="1:33">
      <c r="A247" t="s">
        <v>96</v>
      </c>
      <c r="B247" s="1">
        <v>1.0827211963947477E-2</v>
      </c>
      <c r="C247" s="1">
        <v>0.9834857792181515</v>
      </c>
      <c r="D247" s="1">
        <v>1.2644976044386462E-2</v>
      </c>
      <c r="E247" s="1">
        <v>0.88408160254662571</v>
      </c>
      <c r="F247" s="1">
        <v>6.1456317156798447E-3</v>
      </c>
      <c r="G247" s="1">
        <f t="shared" si="46"/>
        <v>6.1456317156798447E-3</v>
      </c>
      <c r="H247" s="1">
        <v>5.0000000000000017E-2</v>
      </c>
      <c r="I247" s="1">
        <f t="shared" si="48"/>
        <v>6.1456317156798447E-3</v>
      </c>
      <c r="W247" t="s">
        <v>96</v>
      </c>
      <c r="X247" s="1">
        <v>1.0827211963947477E-2</v>
      </c>
      <c r="Y247" s="1">
        <v>0.9834857792181515</v>
      </c>
      <c r="Z247" s="1">
        <v>1.2644976044386462E-2</v>
      </c>
      <c r="AA247" s="1">
        <v>0.88408160254662571</v>
      </c>
      <c r="AB247" s="1">
        <v>6.1456317156798447E-3</v>
      </c>
      <c r="AC247" s="1">
        <f t="shared" si="47"/>
        <v>6.1456317156798447E-3</v>
      </c>
      <c r="AD247" s="1">
        <v>0.95</v>
      </c>
      <c r="AE247" s="1">
        <f t="shared" si="49"/>
        <v>6.1456317156798447E-3</v>
      </c>
    </row>
    <row r="248" spans="1:33">
      <c r="A248" t="s">
        <v>98</v>
      </c>
      <c r="B248" s="1">
        <v>1.3401706499242933E-2</v>
      </c>
      <c r="C248" s="1">
        <v>0.9647549627572285</v>
      </c>
      <c r="D248" s="1">
        <v>0.17441369368761367</v>
      </c>
      <c r="E248" s="1">
        <v>0.99473346084597991</v>
      </c>
      <c r="F248" s="1">
        <v>0.83696255484835158</v>
      </c>
      <c r="G248" s="1">
        <f t="shared" si="46"/>
        <v>1.3401706499242933E-2</v>
      </c>
      <c r="H248" s="1">
        <v>0.21271458630132001</v>
      </c>
      <c r="I248" s="1">
        <f t="shared" si="48"/>
        <v>1.3401706499242933E-2</v>
      </c>
      <c r="W248" t="s">
        <v>98</v>
      </c>
      <c r="X248" s="1">
        <v>1.3401706499242933E-2</v>
      </c>
      <c r="Y248" s="1">
        <v>0.9647549627572285</v>
      </c>
      <c r="Z248" s="1">
        <v>0.17441369368761367</v>
      </c>
      <c r="AA248" s="1">
        <v>0.99473346084597991</v>
      </c>
      <c r="AB248" s="1">
        <v>0.83696255484835158</v>
      </c>
      <c r="AC248" s="1">
        <f t="shared" si="47"/>
        <v>1.3401706499242933E-2</v>
      </c>
      <c r="AD248" s="1">
        <v>0.78728541369867999</v>
      </c>
      <c r="AE248" s="1">
        <f t="shared" si="49"/>
        <v>1.3401706499242933E-2</v>
      </c>
    </row>
    <row r="249" spans="1:33">
      <c r="A249" t="s">
        <v>100</v>
      </c>
      <c r="B249" s="1">
        <v>2.6799274123128491E-2</v>
      </c>
      <c r="C249" s="1">
        <v>0.69517863274349845</v>
      </c>
      <c r="D249" s="1">
        <v>9.2382568733355805E-2</v>
      </c>
      <c r="E249" s="1">
        <v>0.79001196543342744</v>
      </c>
      <c r="F249" s="1">
        <v>0.20777637029862486</v>
      </c>
      <c r="G249" s="1">
        <f t="shared" si="46"/>
        <v>2.6799274123128491E-2</v>
      </c>
      <c r="H249" s="1">
        <v>6.8034612531657782E-2</v>
      </c>
      <c r="I249" s="1">
        <f t="shared" si="48"/>
        <v>2.6799274123128491E-2</v>
      </c>
      <c r="W249" t="s">
        <v>100</v>
      </c>
      <c r="X249" s="1">
        <v>2.6799274123128491E-2</v>
      </c>
      <c r="Y249" s="1">
        <v>0.69517863274349845</v>
      </c>
      <c r="Z249" s="1">
        <v>9.2382568733355805E-2</v>
      </c>
      <c r="AA249" s="1">
        <v>0.79001196543342744</v>
      </c>
      <c r="AB249" s="1">
        <v>0.20777637029862486</v>
      </c>
      <c r="AC249" s="1">
        <f t="shared" si="47"/>
        <v>2.6799274123128491E-2</v>
      </c>
      <c r="AD249" s="1">
        <v>0.93196538746834223</v>
      </c>
      <c r="AE249" s="1">
        <f t="shared" si="49"/>
        <v>2.6799274123128491E-2</v>
      </c>
    </row>
    <row r="250" spans="1:33">
      <c r="A250" t="s">
        <v>102</v>
      </c>
      <c r="B250" s="1">
        <v>0.94878748639613142</v>
      </c>
      <c r="C250" s="1">
        <v>0.86812039050746503</v>
      </c>
      <c r="D250" s="1">
        <v>0.99251817594207581</v>
      </c>
      <c r="E250" s="1">
        <v>0.33688183633303814</v>
      </c>
      <c r="F250" s="1">
        <v>0.90805540315752964</v>
      </c>
      <c r="G250" s="1">
        <f t="shared" si="46"/>
        <v>0.33688183633303814</v>
      </c>
      <c r="H250" s="1">
        <v>0.95000000000000062</v>
      </c>
      <c r="I250" s="1">
        <f t="shared" si="48"/>
        <v>0.33688183633303814</v>
      </c>
      <c r="W250" t="s">
        <v>102</v>
      </c>
      <c r="X250" s="1">
        <v>0.94878748639613142</v>
      </c>
      <c r="Y250" s="1">
        <v>0.86812039050746503</v>
      </c>
      <c r="Z250" s="1">
        <v>0.99251817594207581</v>
      </c>
      <c r="AA250" s="1">
        <v>0.33688183633303814</v>
      </c>
      <c r="AB250" s="1">
        <v>0.90805540315752964</v>
      </c>
      <c r="AC250" s="1">
        <f t="shared" si="47"/>
        <v>0.33688183633303814</v>
      </c>
      <c r="AD250" s="1">
        <v>4.9999999999999378E-2</v>
      </c>
      <c r="AE250" s="1">
        <f t="shared" si="49"/>
        <v>4.9999999999999378E-2</v>
      </c>
    </row>
    <row r="251" spans="1:33">
      <c r="A251" t="s">
        <v>151</v>
      </c>
      <c r="B251" s="1">
        <v>0.98323802780201219</v>
      </c>
      <c r="C251" s="1">
        <v>8.9146703051331544E-3</v>
      </c>
      <c r="D251" s="1">
        <v>0.99251817594207581</v>
      </c>
      <c r="E251" s="1">
        <v>2.8447435216334416E-3</v>
      </c>
      <c r="F251" s="1">
        <v>0.97337085213504804</v>
      </c>
      <c r="G251" s="1">
        <f t="shared" si="46"/>
        <v>2.8447435216334416E-3</v>
      </c>
      <c r="H251" s="1">
        <v>0.95000000000000062</v>
      </c>
      <c r="I251" s="1">
        <f t="shared" si="48"/>
        <v>2.8447435216334416E-3</v>
      </c>
      <c r="W251" t="s">
        <v>151</v>
      </c>
      <c r="X251" s="1">
        <v>0.98323802780201219</v>
      </c>
      <c r="Y251" s="1">
        <v>8.9146703051331544E-3</v>
      </c>
      <c r="Z251" s="1">
        <v>0.99251817594207581</v>
      </c>
      <c r="AA251" s="1">
        <v>2.8447435216334416E-3</v>
      </c>
      <c r="AB251" s="1">
        <v>0.97337085213504804</v>
      </c>
      <c r="AC251" s="1">
        <f t="shared" si="47"/>
        <v>2.8447435216334416E-3</v>
      </c>
      <c r="AD251" s="1">
        <v>4.9999999999999378E-2</v>
      </c>
      <c r="AE251" s="1">
        <f t="shared" si="49"/>
        <v>2.8447435216334416E-3</v>
      </c>
    </row>
    <row r="252" spans="1:33">
      <c r="B252" s="1"/>
      <c r="C252" s="1"/>
      <c r="D252" s="1"/>
      <c r="E252" s="1"/>
      <c r="F252" s="1"/>
      <c r="G252" s="1">
        <f>SUM(G234:G251)</f>
        <v>2.8580162378936551</v>
      </c>
      <c r="H252" s="1"/>
      <c r="I252" s="1">
        <f>SUM(I234:I251)</f>
        <v>2.302308779380307</v>
      </c>
      <c r="J252" s="48">
        <f>+I252/G252</f>
        <v>0.80556182601576054</v>
      </c>
      <c r="K252" s="48" t="s">
        <v>341</v>
      </c>
      <c r="X252" s="1"/>
      <c r="Y252" s="1"/>
      <c r="Z252" s="1"/>
      <c r="AA252" s="1"/>
      <c r="AB252" s="1"/>
      <c r="AC252" s="1">
        <f>SUM(AC234:AC251)</f>
        <v>2.8580162378936551</v>
      </c>
      <c r="AD252" s="1"/>
      <c r="AE252" s="1">
        <f>SUM(AE234:AE251)</f>
        <v>1.4468869478311379</v>
      </c>
      <c r="AF252" s="48">
        <f>+AE252/AC252</f>
        <v>0.50625567785349146</v>
      </c>
      <c r="AG252" s="48" t="s">
        <v>341</v>
      </c>
    </row>
    <row r="254" spans="1:33">
      <c r="A254" t="s">
        <v>127</v>
      </c>
      <c r="B254" t="s">
        <v>48</v>
      </c>
      <c r="C254" t="s">
        <v>230</v>
      </c>
      <c r="D254" t="s">
        <v>54</v>
      </c>
      <c r="E254" t="s">
        <v>232</v>
      </c>
      <c r="F254" t="s">
        <v>234</v>
      </c>
      <c r="G254" t="str">
        <f>+A254</f>
        <v>A*b*C*d*e</v>
      </c>
      <c r="H254" t="s">
        <v>224</v>
      </c>
      <c r="W254" t="s">
        <v>127</v>
      </c>
      <c r="X254" t="s">
        <v>48</v>
      </c>
      <c r="Y254" t="s">
        <v>230</v>
      </c>
      <c r="Z254" t="s">
        <v>54</v>
      </c>
      <c r="AA254" t="s">
        <v>232</v>
      </c>
      <c r="AB254" t="s">
        <v>234</v>
      </c>
      <c r="AC254" t="str">
        <f>+W254</f>
        <v>A*b*C*d*e</v>
      </c>
      <c r="AD254" t="s">
        <v>236</v>
      </c>
    </row>
    <row r="255" spans="1:33">
      <c r="A255" t="s">
        <v>80</v>
      </c>
      <c r="B255" s="1">
        <v>0.80692563298739306</v>
      </c>
      <c r="C255" s="1">
        <v>0.87600249364173799</v>
      </c>
      <c r="D255" s="1">
        <v>0.9891727880360528</v>
      </c>
      <c r="E255" s="1">
        <v>0.26872338491523462</v>
      </c>
      <c r="F255" s="1">
        <v>0.56652234414582181</v>
      </c>
      <c r="G255" s="1">
        <f t="shared" ref="G255:G272" si="50">MIN(B255:F255)</f>
        <v>0.26872338491523462</v>
      </c>
      <c r="H255" s="1">
        <v>5.0000000000000017E-2</v>
      </c>
      <c r="I255" s="1">
        <f>MIN(G255:H255)</f>
        <v>5.0000000000000017E-2</v>
      </c>
      <c r="W255" t="s">
        <v>80</v>
      </c>
      <c r="X255" s="1">
        <v>0.80692563298739306</v>
      </c>
      <c r="Y255" s="1">
        <v>0.87600249364173799</v>
      </c>
      <c r="Z255" s="1">
        <v>0.9891727880360528</v>
      </c>
      <c r="AA255" s="1">
        <v>0.26872338491523462</v>
      </c>
      <c r="AB255" s="1">
        <v>0.56652234414582181</v>
      </c>
      <c r="AC255" s="1">
        <f t="shared" ref="AC255:AC272" si="51">MIN(X255:AB255)</f>
        <v>0.26872338491523462</v>
      </c>
      <c r="AD255" s="1">
        <v>0.95</v>
      </c>
      <c r="AE255" s="1">
        <f>MIN(AC255:AD255)</f>
        <v>0.26872338491523462</v>
      </c>
    </row>
    <row r="256" spans="1:33">
      <c r="A256" t="s">
        <v>82</v>
      </c>
      <c r="B256" s="1">
        <v>0.99014770955660791</v>
      </c>
      <c r="C256" s="1">
        <v>0.11293485403276571</v>
      </c>
      <c r="D256" s="1">
        <v>0.97829229183248267</v>
      </c>
      <c r="E256" s="1">
        <v>3.8150100633936868E-3</v>
      </c>
      <c r="F256" s="1">
        <v>2.6629147864951963E-2</v>
      </c>
      <c r="G256" s="1">
        <f t="shared" si="50"/>
        <v>3.8150100633936868E-3</v>
      </c>
      <c r="H256" s="1">
        <v>0.95000000000000062</v>
      </c>
      <c r="I256" s="1">
        <f t="shared" ref="I256:I272" si="52">MIN(G256:H256)</f>
        <v>3.8150100633936868E-3</v>
      </c>
      <c r="W256" t="s">
        <v>82</v>
      </c>
      <c r="X256" s="1">
        <v>0.99014770955660791</v>
      </c>
      <c r="Y256" s="1">
        <v>0.11293485403276571</v>
      </c>
      <c r="Z256" s="1">
        <v>0.97829229183248267</v>
      </c>
      <c r="AA256" s="1">
        <v>3.8150100633936868E-3</v>
      </c>
      <c r="AB256" s="1">
        <v>2.6629147864951963E-2</v>
      </c>
      <c r="AC256" s="1">
        <f t="shared" si="51"/>
        <v>3.8150100633936868E-3</v>
      </c>
      <c r="AD256" s="1">
        <v>4.9999999999999378E-2</v>
      </c>
      <c r="AE256" s="1">
        <f t="shared" ref="AE256:AE272" si="53">MIN(AC256:AD256)</f>
        <v>3.8150100633936868E-3</v>
      </c>
    </row>
    <row r="257" spans="1:31">
      <c r="A257" t="s">
        <v>57</v>
      </c>
      <c r="B257" s="1">
        <v>0.5751406827697908</v>
      </c>
      <c r="C257" s="1">
        <v>2.3439302321889399E-2</v>
      </c>
      <c r="D257" s="1">
        <v>0.98373890342061887</v>
      </c>
      <c r="E257" s="1">
        <v>0.10166272693078893</v>
      </c>
      <c r="F257" s="1">
        <v>9.1944596842470361E-2</v>
      </c>
      <c r="G257" s="1">
        <f t="shared" si="50"/>
        <v>2.3439302321889399E-2</v>
      </c>
      <c r="H257" s="1">
        <v>0.88706514596723429</v>
      </c>
      <c r="I257" s="1">
        <f t="shared" si="52"/>
        <v>2.3439302321889399E-2</v>
      </c>
      <c r="W257" t="s">
        <v>57</v>
      </c>
      <c r="X257" s="1">
        <v>0.5751406827697908</v>
      </c>
      <c r="Y257" s="1">
        <v>2.3439302321889399E-2</v>
      </c>
      <c r="Z257" s="1">
        <v>0.98373890342061887</v>
      </c>
      <c r="AA257" s="1">
        <v>0.10166272693078893</v>
      </c>
      <c r="AB257" s="1">
        <v>9.1944596842470361E-2</v>
      </c>
      <c r="AC257" s="1">
        <f t="shared" si="51"/>
        <v>2.3439302321889399E-2</v>
      </c>
      <c r="AD257" s="1">
        <v>0.11293485403276571</v>
      </c>
      <c r="AE257" s="1">
        <f t="shared" si="53"/>
        <v>2.3439302321889399E-2</v>
      </c>
    </row>
    <row r="258" spans="1:31">
      <c r="A258" t="s">
        <v>58</v>
      </c>
      <c r="B258" s="1">
        <v>0.16664045588368551</v>
      </c>
      <c r="C258" s="1">
        <v>0.92636975107831843</v>
      </c>
      <c r="D258" s="1">
        <v>0.98065750230016524</v>
      </c>
      <c r="E258" s="1">
        <v>0.99108532969486662</v>
      </c>
      <c r="F258" s="1">
        <v>9.1944596842470361E-2</v>
      </c>
      <c r="G258" s="1">
        <f t="shared" si="50"/>
        <v>9.1944596842470361E-2</v>
      </c>
      <c r="H258" s="1">
        <v>0.12314713802987559</v>
      </c>
      <c r="I258" s="1">
        <f t="shared" si="52"/>
        <v>9.1944596842470361E-2</v>
      </c>
      <c r="W258" t="s">
        <v>58</v>
      </c>
      <c r="X258" s="1">
        <v>0.16664045588368551</v>
      </c>
      <c r="Y258" s="1">
        <v>0.92636975107831843</v>
      </c>
      <c r="Z258" s="1">
        <v>0.98065750230016524</v>
      </c>
      <c r="AA258" s="1">
        <v>0.99108532969486662</v>
      </c>
      <c r="AB258" s="1">
        <v>9.1944596842470361E-2</v>
      </c>
      <c r="AC258" s="1">
        <f t="shared" si="51"/>
        <v>9.1944596842470361E-2</v>
      </c>
      <c r="AD258" s="1">
        <v>0.87685286197012435</v>
      </c>
      <c r="AE258" s="1">
        <f t="shared" si="53"/>
        <v>9.1944596842470361E-2</v>
      </c>
    </row>
    <row r="259" spans="1:31">
      <c r="A259" t="s">
        <v>59</v>
      </c>
      <c r="B259" s="1">
        <v>0.58334185855093712</v>
      </c>
      <c r="C259" s="1">
        <v>0.96435228628487957</v>
      </c>
      <c r="D259" s="1">
        <v>0.99125709971119624</v>
      </c>
      <c r="E259" s="1">
        <v>0.91337445491190794</v>
      </c>
      <c r="F259" s="1">
        <v>0.4189318265415406</v>
      </c>
      <c r="G259" s="1">
        <f t="shared" si="50"/>
        <v>0.4189318265415406</v>
      </c>
      <c r="H259" s="1">
        <v>0.76454761353770129</v>
      </c>
      <c r="I259" s="1">
        <f t="shared" si="52"/>
        <v>0.4189318265415406</v>
      </c>
      <c r="W259" t="s">
        <v>59</v>
      </c>
      <c r="X259" s="1">
        <v>0.58334185855093712</v>
      </c>
      <c r="Y259" s="1">
        <v>0.96435228628487957</v>
      </c>
      <c r="Z259" s="1">
        <v>0.99125709971119624</v>
      </c>
      <c r="AA259" s="1">
        <v>0.91337445491190794</v>
      </c>
      <c r="AB259" s="1">
        <v>0.4189318265415406</v>
      </c>
      <c r="AC259" s="1">
        <f t="shared" si="51"/>
        <v>0.4189318265415406</v>
      </c>
      <c r="AD259" s="1">
        <v>0.23545238646229871</v>
      </c>
      <c r="AE259" s="1">
        <f t="shared" si="53"/>
        <v>0.23545238646229871</v>
      </c>
    </row>
    <row r="260" spans="1:31">
      <c r="A260" t="s">
        <v>60</v>
      </c>
      <c r="B260" s="1">
        <v>0.97448621929061496</v>
      </c>
      <c r="C260" s="1">
        <v>0.96745337966372558</v>
      </c>
      <c r="D260" s="1">
        <v>0.98465457872973283</v>
      </c>
      <c r="E260" s="1">
        <v>0.195709247426605</v>
      </c>
      <c r="F260" s="1">
        <v>4.9999999999999378E-2</v>
      </c>
      <c r="G260" s="1">
        <f t="shared" si="50"/>
        <v>4.9999999999999378E-2</v>
      </c>
      <c r="H260" s="1">
        <v>0.95000000000000062</v>
      </c>
      <c r="I260" s="1">
        <f t="shared" si="52"/>
        <v>4.9999999999999378E-2</v>
      </c>
      <c r="W260" t="s">
        <v>60</v>
      </c>
      <c r="X260" s="1">
        <v>0.97448621929061496</v>
      </c>
      <c r="Y260" s="1">
        <v>0.96745337966372558</v>
      </c>
      <c r="Z260" s="1">
        <v>0.98465457872973283</v>
      </c>
      <c r="AA260" s="1">
        <v>0.195709247426605</v>
      </c>
      <c r="AB260" s="1">
        <v>4.9999999999999378E-2</v>
      </c>
      <c r="AC260" s="1">
        <f t="shared" si="51"/>
        <v>4.9999999999999378E-2</v>
      </c>
      <c r="AD260" s="1">
        <v>4.9999999999999378E-2</v>
      </c>
      <c r="AE260" s="1">
        <f t="shared" si="53"/>
        <v>4.9999999999999378E-2</v>
      </c>
    </row>
    <row r="261" spans="1:31">
      <c r="A261" t="s">
        <v>153</v>
      </c>
      <c r="B261" s="1">
        <v>0.88706514596723429</v>
      </c>
      <c r="C261" s="1">
        <v>0.2182449231614636</v>
      </c>
      <c r="D261" s="1">
        <v>0.9891727880360528</v>
      </c>
      <c r="E261" s="1">
        <v>4.4692971251104052E-2</v>
      </c>
      <c r="F261" s="1">
        <v>0.69062200041456967</v>
      </c>
      <c r="G261" s="1">
        <f t="shared" si="50"/>
        <v>4.4692971251104052E-2</v>
      </c>
      <c r="H261" s="1">
        <v>5.0000000000000017E-2</v>
      </c>
      <c r="I261" s="1">
        <f t="shared" si="52"/>
        <v>4.4692971251104052E-2</v>
      </c>
      <c r="W261" t="s">
        <v>153</v>
      </c>
      <c r="X261" s="1">
        <v>0.88706514596723429</v>
      </c>
      <c r="Y261" s="1">
        <v>0.2182449231614636</v>
      </c>
      <c r="Z261" s="1">
        <v>0.9891727880360528</v>
      </c>
      <c r="AA261" s="1">
        <v>4.4692971251104052E-2</v>
      </c>
      <c r="AB261" s="1">
        <v>0.69062200041456967</v>
      </c>
      <c r="AC261" s="1">
        <f t="shared" si="51"/>
        <v>4.4692971251104052E-2</v>
      </c>
      <c r="AD261" s="1">
        <v>0.95</v>
      </c>
      <c r="AE261" s="1">
        <f t="shared" si="53"/>
        <v>4.4692971251104052E-2</v>
      </c>
    </row>
    <row r="262" spans="1:31">
      <c r="A262" t="s">
        <v>62</v>
      </c>
      <c r="B262" s="1">
        <v>4.1457904717496337E-2</v>
      </c>
      <c r="C262" s="1">
        <v>0.90255978033137996</v>
      </c>
      <c r="D262" s="1">
        <v>0.13459988069214252</v>
      </c>
      <c r="E262" s="1">
        <v>0.63632374540102199</v>
      </c>
      <c r="F262" s="1">
        <v>0.56652234414582181</v>
      </c>
      <c r="G262" s="1">
        <f t="shared" si="50"/>
        <v>4.1457904717496337E-2</v>
      </c>
      <c r="H262" s="1">
        <v>6.8034612531657782E-2</v>
      </c>
      <c r="I262" s="1">
        <f t="shared" si="52"/>
        <v>4.1457904717496337E-2</v>
      </c>
      <c r="W262" t="s">
        <v>62</v>
      </c>
      <c r="X262" s="1">
        <v>4.1457904717496337E-2</v>
      </c>
      <c r="Y262" s="1">
        <v>0.90255978033137996</v>
      </c>
      <c r="Z262" s="1">
        <v>0.13459988069214252</v>
      </c>
      <c r="AA262" s="1">
        <v>0.63632374540102199</v>
      </c>
      <c r="AB262" s="1">
        <v>0.56652234414582181</v>
      </c>
      <c r="AC262" s="1">
        <f t="shared" si="51"/>
        <v>4.1457904717496337E-2</v>
      </c>
      <c r="AD262" s="1">
        <v>0.93196538746834223</v>
      </c>
      <c r="AE262" s="1">
        <f t="shared" si="53"/>
        <v>4.1457904717496337E-2</v>
      </c>
    </row>
    <row r="263" spans="1:31">
      <c r="A263" t="s">
        <v>63</v>
      </c>
      <c r="B263" s="1">
        <v>7.7749214326728627E-2</v>
      </c>
      <c r="C263" s="1">
        <v>0.83390402870088109</v>
      </c>
      <c r="D263" s="1">
        <v>0.87685286197012535</v>
      </c>
      <c r="E263" s="1">
        <v>0.92225078567327134</v>
      </c>
      <c r="F263" s="1">
        <v>0.86688972945692855</v>
      </c>
      <c r="G263" s="1">
        <f t="shared" si="50"/>
        <v>7.7749214326728627E-2</v>
      </c>
      <c r="H263" s="1">
        <v>0.41893182654154093</v>
      </c>
      <c r="I263" s="1">
        <f t="shared" si="52"/>
        <v>7.7749214326728627E-2</v>
      </c>
      <c r="W263" t="s">
        <v>63</v>
      </c>
      <c r="X263" s="1">
        <v>7.7749214326728627E-2</v>
      </c>
      <c r="Y263" s="1">
        <v>0.83390402870088109</v>
      </c>
      <c r="Z263" s="1">
        <v>0.87685286197012535</v>
      </c>
      <c r="AA263" s="1">
        <v>0.92225078567327134</v>
      </c>
      <c r="AB263" s="1">
        <v>0.86688972945692855</v>
      </c>
      <c r="AC263" s="1">
        <f t="shared" si="51"/>
        <v>7.7749214326728627E-2</v>
      </c>
      <c r="AD263" s="1">
        <v>0.58106817345845907</v>
      </c>
      <c r="AE263" s="1">
        <f t="shared" si="53"/>
        <v>7.7749214326728627E-2</v>
      </c>
    </row>
    <row r="264" spans="1:31">
      <c r="A264" t="s">
        <v>64</v>
      </c>
      <c r="B264" s="1">
        <v>0.7195479643948034</v>
      </c>
      <c r="C264" s="1">
        <v>0.95</v>
      </c>
      <c r="D264" s="1">
        <v>0.98065750230016524</v>
      </c>
      <c r="E264" s="1">
        <v>0.98968594786173691</v>
      </c>
      <c r="F264" s="1">
        <v>4.9999999999999378E-2</v>
      </c>
      <c r="G264" s="1">
        <f t="shared" si="50"/>
        <v>4.9999999999999378E-2</v>
      </c>
      <c r="H264" s="1">
        <v>0.91337445491190872</v>
      </c>
      <c r="I264" s="1">
        <f t="shared" si="52"/>
        <v>4.9999999999999378E-2</v>
      </c>
      <c r="W264" t="s">
        <v>64</v>
      </c>
      <c r="X264" s="1">
        <v>0.7195479643948034</v>
      </c>
      <c r="Y264" s="1">
        <v>0.95</v>
      </c>
      <c r="Z264" s="1">
        <v>0.98065750230016524</v>
      </c>
      <c r="AA264" s="1">
        <v>0.98968594786173691</v>
      </c>
      <c r="AB264" s="1">
        <v>4.9999999999999378E-2</v>
      </c>
      <c r="AC264" s="1">
        <f t="shared" si="51"/>
        <v>4.9999999999999378E-2</v>
      </c>
      <c r="AD264" s="1">
        <v>8.6625545088091283E-2</v>
      </c>
      <c r="AE264" s="1">
        <f t="shared" si="53"/>
        <v>4.9999999999999378E-2</v>
      </c>
    </row>
    <row r="265" spans="1:31">
      <c r="A265" t="s">
        <v>65</v>
      </c>
      <c r="B265" s="1">
        <v>0.34349075574430277</v>
      </c>
      <c r="C265" s="1">
        <v>0.89940786999210232</v>
      </c>
      <c r="D265" s="1">
        <v>0.41543181753697367</v>
      </c>
      <c r="E265" s="1">
        <v>0.52941040032067888</v>
      </c>
      <c r="F265" s="1">
        <v>0.4189318265415406</v>
      </c>
      <c r="G265" s="1">
        <f t="shared" si="50"/>
        <v>0.34349075574430277</v>
      </c>
      <c r="H265" s="1">
        <v>5.0000000000000017E-2</v>
      </c>
      <c r="I265" s="1">
        <f t="shared" si="52"/>
        <v>5.0000000000000017E-2</v>
      </c>
      <c r="W265" t="s">
        <v>65</v>
      </c>
      <c r="X265" s="1">
        <v>0.34349075574430277</v>
      </c>
      <c r="Y265" s="1">
        <v>0.89940786999210232</v>
      </c>
      <c r="Z265" s="1">
        <v>0.41543181753697367</v>
      </c>
      <c r="AA265" s="1">
        <v>0.52941040032067888</v>
      </c>
      <c r="AB265" s="1">
        <v>0.4189318265415406</v>
      </c>
      <c r="AC265" s="1">
        <f t="shared" si="51"/>
        <v>0.34349075574430277</v>
      </c>
      <c r="AD265" s="1">
        <v>0.95</v>
      </c>
      <c r="AE265" s="1">
        <f t="shared" si="53"/>
        <v>0.34349075574430277</v>
      </c>
    </row>
    <row r="266" spans="1:31">
      <c r="A266" t="s">
        <v>66</v>
      </c>
      <c r="B266" s="1">
        <v>0.97922495157396472</v>
      </c>
      <c r="C266" s="1">
        <v>3.4935999962474318E-3</v>
      </c>
      <c r="D266" s="1">
        <v>0.99251817594207581</v>
      </c>
      <c r="E266" s="1">
        <v>6.0749221235134376E-2</v>
      </c>
      <c r="F266" s="1">
        <v>7.337458070661218E-3</v>
      </c>
      <c r="G266" s="1">
        <f t="shared" si="50"/>
        <v>3.4935999962474318E-3</v>
      </c>
      <c r="H266" s="1">
        <v>0.95000000000000062</v>
      </c>
      <c r="I266" s="1">
        <f t="shared" si="52"/>
        <v>3.4935999962474318E-3</v>
      </c>
      <c r="W266" t="s">
        <v>66</v>
      </c>
      <c r="X266" s="1">
        <v>0.97922495157396472</v>
      </c>
      <c r="Y266" s="1">
        <v>3.4935999962474318E-3</v>
      </c>
      <c r="Z266" s="1">
        <v>0.99251817594207581</v>
      </c>
      <c r="AA266" s="1">
        <v>6.0749221235134376E-2</v>
      </c>
      <c r="AB266" s="1">
        <v>7.337458070661218E-3</v>
      </c>
      <c r="AC266" s="1">
        <f t="shared" si="51"/>
        <v>3.4935999962474318E-3</v>
      </c>
      <c r="AD266" s="1">
        <v>4.9999999999999378E-2</v>
      </c>
      <c r="AE266" s="1">
        <f t="shared" si="53"/>
        <v>3.4935999962474318E-3</v>
      </c>
    </row>
    <row r="267" spans="1:31">
      <c r="A267" t="s">
        <v>94</v>
      </c>
      <c r="B267" s="1">
        <v>1.9342497699835055E-2</v>
      </c>
      <c r="C267" s="1">
        <v>0.82216840935503699</v>
      </c>
      <c r="D267" s="1">
        <v>0.59217457307153254</v>
      </c>
      <c r="E267" s="1">
        <v>0.99607143704729062</v>
      </c>
      <c r="F267" s="1">
        <v>0.99788493879901796</v>
      </c>
      <c r="G267" s="1">
        <f t="shared" si="50"/>
        <v>1.9342497699835055E-2</v>
      </c>
      <c r="H267" s="1">
        <v>0.12314713802987559</v>
      </c>
      <c r="I267" s="1">
        <f t="shared" si="52"/>
        <v>1.9342497699835055E-2</v>
      </c>
      <c r="W267" t="s">
        <v>94</v>
      </c>
      <c r="X267" s="1">
        <v>1.9342497699835055E-2</v>
      </c>
      <c r="Y267" s="1">
        <v>0.82216840935503699</v>
      </c>
      <c r="Z267" s="1">
        <v>0.59217457307153254</v>
      </c>
      <c r="AA267" s="1">
        <v>0.99607143704729062</v>
      </c>
      <c r="AB267" s="1">
        <v>0.99788493879901796</v>
      </c>
      <c r="AC267" s="1">
        <f t="shared" si="51"/>
        <v>1.9342497699835055E-2</v>
      </c>
      <c r="AD267" s="1">
        <v>0.87685286197012435</v>
      </c>
      <c r="AE267" s="1">
        <f t="shared" si="53"/>
        <v>1.9342497699835055E-2</v>
      </c>
    </row>
    <row r="268" spans="1:31">
      <c r="A268" t="s">
        <v>96</v>
      </c>
      <c r="B268" s="1">
        <v>1.0827211963947477E-2</v>
      </c>
      <c r="C268" s="1">
        <v>0.9834857792181515</v>
      </c>
      <c r="D268" s="1">
        <v>1.2644976044386462E-2</v>
      </c>
      <c r="E268" s="1">
        <v>0.88408160254662571</v>
      </c>
      <c r="F268" s="1">
        <v>0.99385436828432017</v>
      </c>
      <c r="G268" s="1">
        <f t="shared" si="50"/>
        <v>1.0827211963947477E-2</v>
      </c>
      <c r="H268" s="1">
        <v>5.0000000000000017E-2</v>
      </c>
      <c r="I268" s="1">
        <f t="shared" si="52"/>
        <v>1.0827211963947477E-2</v>
      </c>
      <c r="W268" t="s">
        <v>96</v>
      </c>
      <c r="X268" s="1">
        <v>1.0827211963947477E-2</v>
      </c>
      <c r="Y268" s="1">
        <v>0.9834857792181515</v>
      </c>
      <c r="Z268" s="1">
        <v>1.2644976044386462E-2</v>
      </c>
      <c r="AA268" s="1">
        <v>0.88408160254662571</v>
      </c>
      <c r="AB268" s="1">
        <v>0.99385436828432017</v>
      </c>
      <c r="AC268" s="1">
        <f t="shared" si="51"/>
        <v>1.0827211963947477E-2</v>
      </c>
      <c r="AD268" s="1">
        <v>0.95</v>
      </c>
      <c r="AE268" s="1">
        <f t="shared" si="53"/>
        <v>1.0827211963947477E-2</v>
      </c>
    </row>
    <row r="269" spans="1:31">
      <c r="A269" t="s">
        <v>98</v>
      </c>
      <c r="B269" s="1">
        <v>1.3401706499242933E-2</v>
      </c>
      <c r="C269" s="1">
        <v>0.9647549627572285</v>
      </c>
      <c r="D269" s="1">
        <v>0.17441369368761367</v>
      </c>
      <c r="E269" s="1">
        <v>0.99473346084597991</v>
      </c>
      <c r="F269" s="1">
        <v>0.16303744515164842</v>
      </c>
      <c r="G269" s="1">
        <f t="shared" si="50"/>
        <v>1.3401706499242933E-2</v>
      </c>
      <c r="H269" s="1">
        <v>0.21271458630132001</v>
      </c>
      <c r="I269" s="1">
        <f t="shared" si="52"/>
        <v>1.3401706499242933E-2</v>
      </c>
      <c r="W269" t="s">
        <v>98</v>
      </c>
      <c r="X269" s="1">
        <v>1.3401706499242933E-2</v>
      </c>
      <c r="Y269" s="1">
        <v>0.9647549627572285</v>
      </c>
      <c r="Z269" s="1">
        <v>0.17441369368761367</v>
      </c>
      <c r="AA269" s="1">
        <v>0.99473346084597991</v>
      </c>
      <c r="AB269" s="1">
        <v>0.16303744515164842</v>
      </c>
      <c r="AC269" s="1">
        <f t="shared" si="51"/>
        <v>1.3401706499242933E-2</v>
      </c>
      <c r="AD269" s="1">
        <v>0.78728541369867999</v>
      </c>
      <c r="AE269" s="1">
        <f t="shared" si="53"/>
        <v>1.3401706499242933E-2</v>
      </c>
    </row>
    <row r="270" spans="1:31">
      <c r="A270" t="s">
        <v>100</v>
      </c>
      <c r="B270" s="1">
        <v>2.6799274123128491E-2</v>
      </c>
      <c r="C270" s="1">
        <v>0.69517863274349845</v>
      </c>
      <c r="D270" s="1">
        <v>9.2382568733355805E-2</v>
      </c>
      <c r="E270" s="1">
        <v>0.79001196543342744</v>
      </c>
      <c r="F270" s="1">
        <v>0.79222362970137516</v>
      </c>
      <c r="G270" s="1">
        <f t="shared" si="50"/>
        <v>2.6799274123128491E-2</v>
      </c>
      <c r="H270" s="1">
        <v>6.8034612531657782E-2</v>
      </c>
      <c r="I270" s="1">
        <f t="shared" si="52"/>
        <v>2.6799274123128491E-2</v>
      </c>
      <c r="W270" t="s">
        <v>100</v>
      </c>
      <c r="X270" s="1">
        <v>2.6799274123128491E-2</v>
      </c>
      <c r="Y270" s="1">
        <v>0.69517863274349845</v>
      </c>
      <c r="Z270" s="1">
        <v>9.2382568733355805E-2</v>
      </c>
      <c r="AA270" s="1">
        <v>0.79001196543342744</v>
      </c>
      <c r="AB270" s="1">
        <v>0.79222362970137516</v>
      </c>
      <c r="AC270" s="1">
        <f t="shared" si="51"/>
        <v>2.6799274123128491E-2</v>
      </c>
      <c r="AD270" s="1">
        <v>0.93196538746834223</v>
      </c>
      <c r="AE270" s="1">
        <f t="shared" si="53"/>
        <v>2.6799274123128491E-2</v>
      </c>
    </row>
    <row r="271" spans="1:31">
      <c r="A271" t="s">
        <v>102</v>
      </c>
      <c r="B271" s="1">
        <v>0.94878748639613142</v>
      </c>
      <c r="C271" s="1">
        <v>0.86812039050746503</v>
      </c>
      <c r="D271" s="1">
        <v>0.99251817594207581</v>
      </c>
      <c r="E271" s="1">
        <v>0.33688183633303814</v>
      </c>
      <c r="F271" s="1">
        <v>9.1944596842470361E-2</v>
      </c>
      <c r="G271" s="1">
        <f t="shared" si="50"/>
        <v>9.1944596842470361E-2</v>
      </c>
      <c r="H271" s="1">
        <v>0.95000000000000062</v>
      </c>
      <c r="I271" s="1">
        <f t="shared" si="52"/>
        <v>9.1944596842470361E-2</v>
      </c>
      <c r="W271" t="s">
        <v>102</v>
      </c>
      <c r="X271" s="1">
        <v>0.94878748639613142</v>
      </c>
      <c r="Y271" s="1">
        <v>0.86812039050746503</v>
      </c>
      <c r="Z271" s="1">
        <v>0.99251817594207581</v>
      </c>
      <c r="AA271" s="1">
        <v>0.33688183633303814</v>
      </c>
      <c r="AB271" s="1">
        <v>9.1944596842470361E-2</v>
      </c>
      <c r="AC271" s="1">
        <f t="shared" si="51"/>
        <v>9.1944596842470361E-2</v>
      </c>
      <c r="AD271" s="1">
        <v>4.9999999999999378E-2</v>
      </c>
      <c r="AE271" s="1">
        <f t="shared" si="53"/>
        <v>4.9999999999999378E-2</v>
      </c>
    </row>
    <row r="272" spans="1:31">
      <c r="A272" t="s">
        <v>151</v>
      </c>
      <c r="B272" s="1">
        <v>0.98323802780201219</v>
      </c>
      <c r="C272" s="1">
        <v>8.9146703051331544E-3</v>
      </c>
      <c r="D272" s="1">
        <v>0.99251817594207581</v>
      </c>
      <c r="E272" s="1">
        <v>2.8447435216334416E-3</v>
      </c>
      <c r="F272" s="1">
        <v>2.6629147864951963E-2</v>
      </c>
      <c r="G272" s="1">
        <f t="shared" si="50"/>
        <v>2.8447435216334416E-3</v>
      </c>
      <c r="H272" s="1">
        <v>0.95000000000000062</v>
      </c>
      <c r="I272" s="1">
        <f t="shared" si="52"/>
        <v>2.8447435216334416E-3</v>
      </c>
      <c r="W272" t="s">
        <v>151</v>
      </c>
      <c r="X272" s="1">
        <v>0.98323802780201219</v>
      </c>
      <c r="Y272" s="1">
        <v>8.9146703051331544E-3</v>
      </c>
      <c r="Z272" s="1">
        <v>0.99251817594207581</v>
      </c>
      <c r="AA272" s="1">
        <v>2.8447435216334416E-3</v>
      </c>
      <c r="AB272" s="1">
        <v>2.6629147864951963E-2</v>
      </c>
      <c r="AC272" s="1">
        <f t="shared" si="51"/>
        <v>2.8447435216334416E-3</v>
      </c>
      <c r="AD272" s="1">
        <v>4.9999999999999378E-2</v>
      </c>
      <c r="AE272" s="1">
        <f t="shared" si="53"/>
        <v>2.8447435216334416E-3</v>
      </c>
    </row>
    <row r="273" spans="1:33">
      <c r="B273" s="1"/>
      <c r="C273" s="1"/>
      <c r="D273" s="1"/>
      <c r="E273" s="1"/>
      <c r="F273" s="1"/>
      <c r="G273" s="1">
        <f>SUM(G255:G272)</f>
        <v>1.5828985973706642</v>
      </c>
      <c r="H273" s="1"/>
      <c r="I273" s="1">
        <f>SUM(I255:I272)</f>
        <v>1.0706844567111271</v>
      </c>
      <c r="J273" s="38">
        <f>+I273/G273</f>
        <v>0.67640748339131107</v>
      </c>
      <c r="K273" s="18"/>
      <c r="X273" s="1"/>
      <c r="Y273" s="1"/>
      <c r="Z273" s="1"/>
      <c r="AA273" s="1"/>
      <c r="AB273" s="1"/>
      <c r="AC273" s="1">
        <f>SUM(AC255:AC272)</f>
        <v>1.5828985973706642</v>
      </c>
      <c r="AD273" s="1"/>
      <c r="AE273" s="1">
        <f>SUM(AE255:AE272)</f>
        <v>1.3574745604489515</v>
      </c>
      <c r="AF273" s="38">
        <f>+AE273/AC273</f>
        <v>0.85758782192607785</v>
      </c>
      <c r="AG273" s="18"/>
    </row>
    <row r="275" spans="1:33">
      <c r="A275" t="s">
        <v>128</v>
      </c>
      <c r="B275" t="s">
        <v>48</v>
      </c>
      <c r="C275" t="s">
        <v>230</v>
      </c>
      <c r="D275" t="s">
        <v>223</v>
      </c>
      <c r="E275" t="s">
        <v>67</v>
      </c>
      <c r="F275" t="s">
        <v>50</v>
      </c>
      <c r="G275" t="str">
        <f>+A275</f>
        <v>A*b*c*D*E</v>
      </c>
      <c r="H275" t="s">
        <v>224</v>
      </c>
      <c r="W275" t="s">
        <v>128</v>
      </c>
      <c r="X275" t="s">
        <v>48</v>
      </c>
      <c r="Y275" t="s">
        <v>230</v>
      </c>
      <c r="Z275" t="s">
        <v>223</v>
      </c>
      <c r="AA275" t="s">
        <v>67</v>
      </c>
      <c r="AB275" t="s">
        <v>50</v>
      </c>
      <c r="AC275" t="str">
        <f>+W275</f>
        <v>A*b*c*D*E</v>
      </c>
      <c r="AD275" t="s">
        <v>236</v>
      </c>
    </row>
    <row r="276" spans="1:33">
      <c r="A276" t="s">
        <v>80</v>
      </c>
      <c r="B276" s="1">
        <v>0.80692563298739306</v>
      </c>
      <c r="C276" s="1">
        <v>0.87600249364173799</v>
      </c>
      <c r="D276" s="1">
        <v>1.0827211963947203E-2</v>
      </c>
      <c r="E276" s="1">
        <v>0.73127661508476538</v>
      </c>
      <c r="F276" s="1">
        <v>0.43347765585417825</v>
      </c>
      <c r="G276" s="1">
        <f t="shared" ref="G276:G293" si="54">MIN(B276:F276)</f>
        <v>1.0827211963947203E-2</v>
      </c>
      <c r="H276" s="1">
        <v>5.0000000000000017E-2</v>
      </c>
      <c r="I276" s="1">
        <f>MIN(G276:H276)</f>
        <v>1.0827211963947203E-2</v>
      </c>
      <c r="W276" t="s">
        <v>80</v>
      </c>
      <c r="X276" s="1">
        <v>0.80692563298739306</v>
      </c>
      <c r="Y276" s="1">
        <v>0.87600249364173799</v>
      </c>
      <c r="Z276" s="1">
        <v>1.0827211963947203E-2</v>
      </c>
      <c r="AA276" s="1">
        <v>0.73127661508476538</v>
      </c>
      <c r="AB276" s="1">
        <v>0.43347765585417825</v>
      </c>
      <c r="AC276" s="1">
        <f t="shared" ref="AC276:AC293" si="55">MIN(X276:AB276)</f>
        <v>1.0827211963947203E-2</v>
      </c>
      <c r="AD276" s="1">
        <v>0.95</v>
      </c>
      <c r="AE276" s="1">
        <f>MIN(AC276:AD276)</f>
        <v>1.0827211963947203E-2</v>
      </c>
    </row>
    <row r="277" spans="1:33">
      <c r="A277" t="s">
        <v>82</v>
      </c>
      <c r="B277" s="1">
        <v>0.99014770955660791</v>
      </c>
      <c r="C277" s="1">
        <v>0.11293485403276571</v>
      </c>
      <c r="D277" s="1">
        <v>2.1707708167517326E-2</v>
      </c>
      <c r="E277" s="1">
        <v>0.99618498993660631</v>
      </c>
      <c r="F277" s="1">
        <v>0.97337085213504804</v>
      </c>
      <c r="G277" s="1">
        <f t="shared" si="54"/>
        <v>2.1707708167517326E-2</v>
      </c>
      <c r="H277" s="1">
        <v>0.95000000000000062</v>
      </c>
      <c r="I277" s="1">
        <f t="shared" ref="I277:I293" si="56">MIN(G277:H277)</f>
        <v>2.1707708167517326E-2</v>
      </c>
      <c r="W277" t="s">
        <v>82</v>
      </c>
      <c r="X277" s="1">
        <v>0.99014770955660791</v>
      </c>
      <c r="Y277" s="1">
        <v>0.11293485403276571</v>
      </c>
      <c r="Z277" s="1">
        <v>2.1707708167517326E-2</v>
      </c>
      <c r="AA277" s="1">
        <v>0.99618498993660631</v>
      </c>
      <c r="AB277" s="1">
        <v>0.97337085213504804</v>
      </c>
      <c r="AC277" s="1">
        <f t="shared" si="55"/>
        <v>2.1707708167517326E-2</v>
      </c>
      <c r="AD277" s="1">
        <v>4.9999999999999378E-2</v>
      </c>
      <c r="AE277" s="1">
        <f t="shared" ref="AE277:AE293" si="57">MIN(AC277:AD277)</f>
        <v>2.1707708167517326E-2</v>
      </c>
    </row>
    <row r="278" spans="1:33">
      <c r="A278" t="s">
        <v>57</v>
      </c>
      <c r="B278" s="1">
        <v>0.5751406827697908</v>
      </c>
      <c r="C278" s="1">
        <v>2.3439302321889399E-2</v>
      </c>
      <c r="D278" s="1">
        <v>1.6261096579381129E-2</v>
      </c>
      <c r="E278" s="1">
        <v>0.89833727306921107</v>
      </c>
      <c r="F278" s="1">
        <v>0.90805540315752964</v>
      </c>
      <c r="G278" s="1">
        <f t="shared" si="54"/>
        <v>1.6261096579381129E-2</v>
      </c>
      <c r="H278" s="1">
        <v>0.88706514596723429</v>
      </c>
      <c r="I278" s="1">
        <f t="shared" si="56"/>
        <v>1.6261096579381129E-2</v>
      </c>
      <c r="W278" t="s">
        <v>57</v>
      </c>
      <c r="X278" s="1">
        <v>0.5751406827697908</v>
      </c>
      <c r="Y278" s="1">
        <v>2.3439302321889399E-2</v>
      </c>
      <c r="Z278" s="1">
        <v>1.6261096579381129E-2</v>
      </c>
      <c r="AA278" s="1">
        <v>0.89833727306921107</v>
      </c>
      <c r="AB278" s="1">
        <v>0.90805540315752964</v>
      </c>
      <c r="AC278" s="1">
        <f t="shared" si="55"/>
        <v>1.6261096579381129E-2</v>
      </c>
      <c r="AD278" s="1">
        <v>0.11293485403276571</v>
      </c>
      <c r="AE278" s="1">
        <f t="shared" si="57"/>
        <v>1.6261096579381129E-2</v>
      </c>
    </row>
    <row r="279" spans="1:33">
      <c r="A279" t="s">
        <v>58</v>
      </c>
      <c r="B279" s="1">
        <v>0.16664045588368551</v>
      </c>
      <c r="C279" s="1">
        <v>0.92636975107831843</v>
      </c>
      <c r="D279" s="1">
        <v>1.934249769983476E-2</v>
      </c>
      <c r="E279" s="1">
        <v>8.91467030513334E-3</v>
      </c>
      <c r="F279" s="1">
        <v>0.90805540315752964</v>
      </c>
      <c r="G279" s="1">
        <f t="shared" si="54"/>
        <v>8.91467030513334E-3</v>
      </c>
      <c r="H279" s="1">
        <v>0.12314713802987559</v>
      </c>
      <c r="I279" s="1">
        <f t="shared" si="56"/>
        <v>8.91467030513334E-3</v>
      </c>
      <c r="W279" t="s">
        <v>58</v>
      </c>
      <c r="X279" s="1">
        <v>0.16664045588368551</v>
      </c>
      <c r="Y279" s="1">
        <v>0.92636975107831843</v>
      </c>
      <c r="Z279" s="1">
        <v>1.934249769983476E-2</v>
      </c>
      <c r="AA279" s="1">
        <v>8.91467030513334E-3</v>
      </c>
      <c r="AB279" s="1">
        <v>0.90805540315752964</v>
      </c>
      <c r="AC279" s="1">
        <f t="shared" si="55"/>
        <v>8.91467030513334E-3</v>
      </c>
      <c r="AD279" s="1">
        <v>0.87685286197012435</v>
      </c>
      <c r="AE279" s="1">
        <f t="shared" si="57"/>
        <v>8.91467030513334E-3</v>
      </c>
    </row>
    <row r="280" spans="1:33">
      <c r="A280" t="s">
        <v>59</v>
      </c>
      <c r="B280" s="1">
        <v>0.58334185855093712</v>
      </c>
      <c r="C280" s="1">
        <v>0.96435228628487957</v>
      </c>
      <c r="D280" s="1">
        <v>8.7429002888037566E-3</v>
      </c>
      <c r="E280" s="1">
        <v>8.6625545088092101E-2</v>
      </c>
      <c r="F280" s="1">
        <v>0.5810681734584594</v>
      </c>
      <c r="G280" s="1">
        <f t="shared" si="54"/>
        <v>8.7429002888037566E-3</v>
      </c>
      <c r="H280" s="1">
        <v>0.76454761353770129</v>
      </c>
      <c r="I280" s="1">
        <f t="shared" si="56"/>
        <v>8.7429002888037566E-3</v>
      </c>
      <c r="W280" t="s">
        <v>59</v>
      </c>
      <c r="X280" s="1">
        <v>0.58334185855093712</v>
      </c>
      <c r="Y280" s="1">
        <v>0.96435228628487957</v>
      </c>
      <c r="Z280" s="1">
        <v>8.7429002888037566E-3</v>
      </c>
      <c r="AA280" s="1">
        <v>8.6625545088092101E-2</v>
      </c>
      <c r="AB280" s="1">
        <v>0.5810681734584594</v>
      </c>
      <c r="AC280" s="1">
        <f t="shared" si="55"/>
        <v>8.7429002888037566E-3</v>
      </c>
      <c r="AD280" s="1">
        <v>0.23545238646229871</v>
      </c>
      <c r="AE280" s="1">
        <f t="shared" si="57"/>
        <v>8.7429002888037566E-3</v>
      </c>
    </row>
    <row r="281" spans="1:33">
      <c r="A281" t="s">
        <v>60</v>
      </c>
      <c r="B281" s="1">
        <v>0.97448621929061496</v>
      </c>
      <c r="C281" s="1">
        <v>0.96745337966372558</v>
      </c>
      <c r="D281" s="1">
        <v>1.5345421270267168E-2</v>
      </c>
      <c r="E281" s="1">
        <v>0.804290752573395</v>
      </c>
      <c r="F281" s="1">
        <v>0.95000000000000062</v>
      </c>
      <c r="G281" s="1">
        <f t="shared" si="54"/>
        <v>1.5345421270267168E-2</v>
      </c>
      <c r="H281" s="1">
        <v>0.95000000000000062</v>
      </c>
      <c r="I281" s="1">
        <f t="shared" si="56"/>
        <v>1.5345421270267168E-2</v>
      </c>
      <c r="W281" t="s">
        <v>60</v>
      </c>
      <c r="X281" s="1">
        <v>0.97448621929061496</v>
      </c>
      <c r="Y281" s="1">
        <v>0.96745337966372558</v>
      </c>
      <c r="Z281" s="1">
        <v>1.5345421270267168E-2</v>
      </c>
      <c r="AA281" s="1">
        <v>0.804290752573395</v>
      </c>
      <c r="AB281" s="1">
        <v>0.95000000000000062</v>
      </c>
      <c r="AC281" s="1">
        <f t="shared" si="55"/>
        <v>1.5345421270267168E-2</v>
      </c>
      <c r="AD281" s="1">
        <v>4.9999999999999378E-2</v>
      </c>
      <c r="AE281" s="1">
        <f t="shared" si="57"/>
        <v>1.5345421270267168E-2</v>
      </c>
    </row>
    <row r="282" spans="1:33">
      <c r="A282" t="s">
        <v>153</v>
      </c>
      <c r="B282" s="1">
        <v>0.88706514596723429</v>
      </c>
      <c r="C282" s="1">
        <v>0.2182449231614636</v>
      </c>
      <c r="D282" s="1">
        <v>1.0827211963947203E-2</v>
      </c>
      <c r="E282" s="1">
        <v>0.95530702874889595</v>
      </c>
      <c r="F282" s="1">
        <v>0.30937799958543033</v>
      </c>
      <c r="G282" s="1">
        <f t="shared" si="54"/>
        <v>1.0827211963947203E-2</v>
      </c>
      <c r="H282" s="1">
        <v>5.0000000000000017E-2</v>
      </c>
      <c r="I282" s="1">
        <f t="shared" si="56"/>
        <v>1.0827211963947203E-2</v>
      </c>
      <c r="W282" t="s">
        <v>153</v>
      </c>
      <c r="X282" s="1">
        <v>0.88706514596723429</v>
      </c>
      <c r="Y282" s="1">
        <v>0.2182449231614636</v>
      </c>
      <c r="Z282" s="1">
        <v>1.0827211963947203E-2</v>
      </c>
      <c r="AA282" s="1">
        <v>0.95530702874889595</v>
      </c>
      <c r="AB282" s="1">
        <v>0.30937799958543033</v>
      </c>
      <c r="AC282" s="1">
        <f t="shared" si="55"/>
        <v>1.0827211963947203E-2</v>
      </c>
      <c r="AD282" s="1">
        <v>0.95</v>
      </c>
      <c r="AE282" s="1">
        <f t="shared" si="57"/>
        <v>1.0827211963947203E-2</v>
      </c>
    </row>
    <row r="283" spans="1:33">
      <c r="A283" t="s">
        <v>62</v>
      </c>
      <c r="B283" s="1">
        <v>4.1457904717496337E-2</v>
      </c>
      <c r="C283" s="1">
        <v>0.90255978033137996</v>
      </c>
      <c r="D283" s="1">
        <v>0.86540011930785754</v>
      </c>
      <c r="E283" s="1">
        <v>0.36367625459897801</v>
      </c>
      <c r="F283" s="1">
        <v>0.43347765585417825</v>
      </c>
      <c r="G283" s="1">
        <f t="shared" si="54"/>
        <v>4.1457904717496337E-2</v>
      </c>
      <c r="H283" s="1">
        <v>6.8034612531657782E-2</v>
      </c>
      <c r="I283" s="1">
        <f t="shared" si="56"/>
        <v>4.1457904717496337E-2</v>
      </c>
      <c r="W283" t="s">
        <v>62</v>
      </c>
      <c r="X283" s="1">
        <v>4.1457904717496337E-2</v>
      </c>
      <c r="Y283" s="1">
        <v>0.90255978033137996</v>
      </c>
      <c r="Z283" s="1">
        <v>0.86540011930785754</v>
      </c>
      <c r="AA283" s="1">
        <v>0.36367625459897801</v>
      </c>
      <c r="AB283" s="1">
        <v>0.43347765585417825</v>
      </c>
      <c r="AC283" s="1">
        <f t="shared" si="55"/>
        <v>4.1457904717496337E-2</v>
      </c>
      <c r="AD283" s="1">
        <v>0.93196538746834223</v>
      </c>
      <c r="AE283" s="1">
        <f t="shared" si="57"/>
        <v>4.1457904717496337E-2</v>
      </c>
    </row>
    <row r="284" spans="1:33">
      <c r="A284" t="s">
        <v>63</v>
      </c>
      <c r="B284" s="1">
        <v>7.7749214326728627E-2</v>
      </c>
      <c r="C284" s="1">
        <v>0.83390402870088109</v>
      </c>
      <c r="D284" s="1">
        <v>0.12314713802987465</v>
      </c>
      <c r="E284" s="1">
        <v>7.7749214326728627E-2</v>
      </c>
      <c r="F284" s="1">
        <v>0.13311027054307142</v>
      </c>
      <c r="G284" s="1">
        <f t="shared" si="54"/>
        <v>7.7749214326728627E-2</v>
      </c>
      <c r="H284" s="1">
        <v>0.41893182654154093</v>
      </c>
      <c r="I284" s="1">
        <f t="shared" si="56"/>
        <v>7.7749214326728627E-2</v>
      </c>
      <c r="W284" t="s">
        <v>63</v>
      </c>
      <c r="X284" s="1">
        <v>7.7749214326728627E-2</v>
      </c>
      <c r="Y284" s="1">
        <v>0.83390402870088109</v>
      </c>
      <c r="Z284" s="1">
        <v>0.12314713802987465</v>
      </c>
      <c r="AA284" s="1">
        <v>7.7749214326728627E-2</v>
      </c>
      <c r="AB284" s="1">
        <v>0.13311027054307142</v>
      </c>
      <c r="AC284" s="1">
        <f t="shared" si="55"/>
        <v>7.7749214326728627E-2</v>
      </c>
      <c r="AD284" s="1">
        <v>0.58106817345845907</v>
      </c>
      <c r="AE284" s="1">
        <f t="shared" si="57"/>
        <v>7.7749214326728627E-2</v>
      </c>
    </row>
    <row r="285" spans="1:33">
      <c r="A285" t="s">
        <v>64</v>
      </c>
      <c r="B285" s="1">
        <v>0.7195479643948034</v>
      </c>
      <c r="C285" s="1">
        <v>0.95</v>
      </c>
      <c r="D285" s="1">
        <v>1.934249769983476E-2</v>
      </c>
      <c r="E285" s="1">
        <v>1.0314052138263039E-2</v>
      </c>
      <c r="F285" s="1">
        <v>0.95000000000000062</v>
      </c>
      <c r="G285" s="1">
        <f t="shared" si="54"/>
        <v>1.0314052138263039E-2</v>
      </c>
      <c r="H285" s="1">
        <v>0.91337445491190872</v>
      </c>
      <c r="I285" s="1">
        <f t="shared" si="56"/>
        <v>1.0314052138263039E-2</v>
      </c>
      <c r="W285" t="s">
        <v>64</v>
      </c>
      <c r="X285" s="1">
        <v>0.7195479643948034</v>
      </c>
      <c r="Y285" s="1">
        <v>0.95</v>
      </c>
      <c r="Z285" s="1">
        <v>1.934249769983476E-2</v>
      </c>
      <c r="AA285" s="1">
        <v>1.0314052138263039E-2</v>
      </c>
      <c r="AB285" s="1">
        <v>0.95000000000000062</v>
      </c>
      <c r="AC285" s="1">
        <f t="shared" si="55"/>
        <v>1.0314052138263039E-2</v>
      </c>
      <c r="AD285" s="1">
        <v>8.6625545088091283E-2</v>
      </c>
      <c r="AE285" s="1">
        <f t="shared" si="57"/>
        <v>1.0314052138263039E-2</v>
      </c>
    </row>
    <row r="286" spans="1:33">
      <c r="A286" t="s">
        <v>65</v>
      </c>
      <c r="B286" s="1">
        <v>0.34349075574430277</v>
      </c>
      <c r="C286" s="1">
        <v>0.89940786999210232</v>
      </c>
      <c r="D286" s="1">
        <v>0.58456818246302633</v>
      </c>
      <c r="E286" s="1">
        <v>0.47058959967932112</v>
      </c>
      <c r="F286" s="1">
        <v>0.5810681734584594</v>
      </c>
      <c r="G286" s="1">
        <f t="shared" si="54"/>
        <v>0.34349075574430277</v>
      </c>
      <c r="H286" s="1">
        <v>5.0000000000000017E-2</v>
      </c>
      <c r="I286" s="1">
        <f t="shared" si="56"/>
        <v>5.0000000000000017E-2</v>
      </c>
      <c r="W286" t="s">
        <v>65</v>
      </c>
      <c r="X286" s="1">
        <v>0.34349075574430277</v>
      </c>
      <c r="Y286" s="1">
        <v>0.89940786999210232</v>
      </c>
      <c r="Z286" s="1">
        <v>0.58456818246302633</v>
      </c>
      <c r="AA286" s="1">
        <v>0.47058959967932112</v>
      </c>
      <c r="AB286" s="1">
        <v>0.5810681734584594</v>
      </c>
      <c r="AC286" s="1">
        <f t="shared" si="55"/>
        <v>0.34349075574430277</v>
      </c>
      <c r="AD286" s="1">
        <v>0.95</v>
      </c>
      <c r="AE286" s="1">
        <f t="shared" si="57"/>
        <v>0.34349075574430277</v>
      </c>
    </row>
    <row r="287" spans="1:33">
      <c r="A287" t="s">
        <v>66</v>
      </c>
      <c r="B287" s="1">
        <v>0.97922495157396472</v>
      </c>
      <c r="C287" s="1">
        <v>3.4935999962474318E-3</v>
      </c>
      <c r="D287" s="1">
        <v>7.4818240579241913E-3</v>
      </c>
      <c r="E287" s="1">
        <v>0.93925077876486562</v>
      </c>
      <c r="F287" s="1">
        <v>0.99266254192933878</v>
      </c>
      <c r="G287" s="1">
        <f t="shared" si="54"/>
        <v>3.4935999962474318E-3</v>
      </c>
      <c r="H287" s="1">
        <v>0.95000000000000062</v>
      </c>
      <c r="I287" s="1">
        <f t="shared" si="56"/>
        <v>3.4935999962474318E-3</v>
      </c>
      <c r="W287" t="s">
        <v>66</v>
      </c>
      <c r="X287" s="1">
        <v>0.97922495157396472</v>
      </c>
      <c r="Y287" s="1">
        <v>3.4935999962474318E-3</v>
      </c>
      <c r="Z287" s="1">
        <v>7.4818240579241913E-3</v>
      </c>
      <c r="AA287" s="1">
        <v>0.93925077876486562</v>
      </c>
      <c r="AB287" s="1">
        <v>0.99266254192933878</v>
      </c>
      <c r="AC287" s="1">
        <f t="shared" si="55"/>
        <v>3.4935999962474318E-3</v>
      </c>
      <c r="AD287" s="1">
        <v>4.9999999999999378E-2</v>
      </c>
      <c r="AE287" s="1">
        <f t="shared" si="57"/>
        <v>3.4935999962474318E-3</v>
      </c>
    </row>
    <row r="288" spans="1:33">
      <c r="A288" t="s">
        <v>94</v>
      </c>
      <c r="B288" s="1">
        <v>1.9342497699835055E-2</v>
      </c>
      <c r="C288" s="1">
        <v>0.82216840935503699</v>
      </c>
      <c r="D288" s="1">
        <v>0.40782542692846746</v>
      </c>
      <c r="E288" s="1">
        <v>3.928562952709329E-3</v>
      </c>
      <c r="F288" s="1">
        <v>2.1150612009820224E-3</v>
      </c>
      <c r="G288" s="1">
        <f t="shared" si="54"/>
        <v>2.1150612009820224E-3</v>
      </c>
      <c r="H288" s="1">
        <v>0.12314713802987559</v>
      </c>
      <c r="I288" s="1">
        <f t="shared" si="56"/>
        <v>2.1150612009820224E-3</v>
      </c>
      <c r="W288" t="s">
        <v>94</v>
      </c>
      <c r="X288" s="1">
        <v>1.9342497699835055E-2</v>
      </c>
      <c r="Y288" s="1">
        <v>0.82216840935503699</v>
      </c>
      <c r="Z288" s="1">
        <v>0.40782542692846746</v>
      </c>
      <c r="AA288" s="1">
        <v>3.928562952709329E-3</v>
      </c>
      <c r="AB288" s="1">
        <v>2.1150612009820224E-3</v>
      </c>
      <c r="AC288" s="1">
        <f t="shared" si="55"/>
        <v>2.1150612009820224E-3</v>
      </c>
      <c r="AD288" s="1">
        <v>0.87685286197012435</v>
      </c>
      <c r="AE288" s="1">
        <f t="shared" si="57"/>
        <v>2.1150612009820224E-3</v>
      </c>
    </row>
    <row r="289" spans="1:32">
      <c r="A289" t="s">
        <v>96</v>
      </c>
      <c r="B289" s="1">
        <v>1.0827211963947477E-2</v>
      </c>
      <c r="C289" s="1">
        <v>0.9834857792181515</v>
      </c>
      <c r="D289" s="1">
        <v>0.98735502395561359</v>
      </c>
      <c r="E289" s="1">
        <v>0.11591839745337426</v>
      </c>
      <c r="F289" s="1">
        <v>6.1456317156798447E-3</v>
      </c>
      <c r="G289" s="1">
        <f t="shared" si="54"/>
        <v>6.1456317156798447E-3</v>
      </c>
      <c r="H289" s="1">
        <v>5.0000000000000017E-2</v>
      </c>
      <c r="I289" s="1">
        <f t="shared" si="56"/>
        <v>6.1456317156798447E-3</v>
      </c>
      <c r="W289" t="s">
        <v>96</v>
      </c>
      <c r="X289" s="1">
        <v>1.0827211963947477E-2</v>
      </c>
      <c r="Y289" s="1">
        <v>0.9834857792181515</v>
      </c>
      <c r="Z289" s="1">
        <v>0.98735502395561359</v>
      </c>
      <c r="AA289" s="1">
        <v>0.11591839745337426</v>
      </c>
      <c r="AB289" s="1">
        <v>6.1456317156798447E-3</v>
      </c>
      <c r="AC289" s="1">
        <f t="shared" si="55"/>
        <v>6.1456317156798447E-3</v>
      </c>
      <c r="AD289" s="1">
        <v>0.95</v>
      </c>
      <c r="AE289" s="1">
        <f t="shared" si="57"/>
        <v>6.1456317156798447E-3</v>
      </c>
    </row>
    <row r="290" spans="1:32">
      <c r="A290" t="s">
        <v>98</v>
      </c>
      <c r="B290" s="1">
        <v>1.3401706499242933E-2</v>
      </c>
      <c r="C290" s="1">
        <v>0.9647549627572285</v>
      </c>
      <c r="D290" s="1">
        <v>0.82558630631238628</v>
      </c>
      <c r="E290" s="1">
        <v>5.2665391540200994E-3</v>
      </c>
      <c r="F290" s="1">
        <v>0.83696255484835158</v>
      </c>
      <c r="G290" s="1">
        <f t="shared" si="54"/>
        <v>5.2665391540200994E-3</v>
      </c>
      <c r="H290" s="1">
        <v>0.21271458630132001</v>
      </c>
      <c r="I290" s="1">
        <f t="shared" si="56"/>
        <v>5.2665391540200994E-3</v>
      </c>
      <c r="W290" t="s">
        <v>98</v>
      </c>
      <c r="X290" s="1">
        <v>1.3401706499242933E-2</v>
      </c>
      <c r="Y290" s="1">
        <v>0.9647549627572285</v>
      </c>
      <c r="Z290" s="1">
        <v>0.82558630631238628</v>
      </c>
      <c r="AA290" s="1">
        <v>5.2665391540200994E-3</v>
      </c>
      <c r="AB290" s="1">
        <v>0.83696255484835158</v>
      </c>
      <c r="AC290" s="1">
        <f t="shared" si="55"/>
        <v>5.2665391540200994E-3</v>
      </c>
      <c r="AD290" s="1">
        <v>0.78728541369867999</v>
      </c>
      <c r="AE290" s="1">
        <f t="shared" si="57"/>
        <v>5.2665391540200994E-3</v>
      </c>
    </row>
    <row r="291" spans="1:32">
      <c r="A291" t="s">
        <v>100</v>
      </c>
      <c r="B291" s="1">
        <v>2.6799274123128491E-2</v>
      </c>
      <c r="C291" s="1">
        <v>0.69517863274349845</v>
      </c>
      <c r="D291" s="1">
        <v>0.90761743126664418</v>
      </c>
      <c r="E291" s="1">
        <v>0.20998803456657261</v>
      </c>
      <c r="F291" s="1">
        <v>0.20777637029862486</v>
      </c>
      <c r="G291" s="1">
        <f t="shared" si="54"/>
        <v>2.6799274123128491E-2</v>
      </c>
      <c r="H291" s="1">
        <v>6.8034612531657782E-2</v>
      </c>
      <c r="I291" s="1">
        <f t="shared" si="56"/>
        <v>2.6799274123128491E-2</v>
      </c>
      <c r="W291" t="s">
        <v>100</v>
      </c>
      <c r="X291" s="1">
        <v>2.6799274123128491E-2</v>
      </c>
      <c r="Y291" s="1">
        <v>0.69517863274349845</v>
      </c>
      <c r="Z291" s="1">
        <v>0.90761743126664418</v>
      </c>
      <c r="AA291" s="1">
        <v>0.20998803456657261</v>
      </c>
      <c r="AB291" s="1">
        <v>0.20777637029862486</v>
      </c>
      <c r="AC291" s="1">
        <f t="shared" si="55"/>
        <v>2.6799274123128491E-2</v>
      </c>
      <c r="AD291" s="1">
        <v>0.93196538746834223</v>
      </c>
      <c r="AE291" s="1">
        <f t="shared" si="57"/>
        <v>2.6799274123128491E-2</v>
      </c>
    </row>
    <row r="292" spans="1:32">
      <c r="A292" t="s">
        <v>102</v>
      </c>
      <c r="B292" s="1">
        <v>0.94878748639613142</v>
      </c>
      <c r="C292" s="1">
        <v>0.86812039050746503</v>
      </c>
      <c r="D292" s="1">
        <v>7.4818240579241913E-3</v>
      </c>
      <c r="E292" s="1">
        <v>0.66311816366696186</v>
      </c>
      <c r="F292" s="1">
        <v>0.90805540315752964</v>
      </c>
      <c r="G292" s="1">
        <f t="shared" si="54"/>
        <v>7.4818240579241913E-3</v>
      </c>
      <c r="H292" s="1">
        <v>0.95000000000000062</v>
      </c>
      <c r="I292" s="1">
        <f t="shared" si="56"/>
        <v>7.4818240579241913E-3</v>
      </c>
      <c r="W292" t="s">
        <v>102</v>
      </c>
      <c r="X292" s="1">
        <v>0.94878748639613142</v>
      </c>
      <c r="Y292" s="1">
        <v>0.86812039050746503</v>
      </c>
      <c r="Z292" s="1">
        <v>7.4818240579241913E-3</v>
      </c>
      <c r="AA292" s="1">
        <v>0.66311816366696186</v>
      </c>
      <c r="AB292" s="1">
        <v>0.90805540315752964</v>
      </c>
      <c r="AC292" s="1">
        <f t="shared" si="55"/>
        <v>7.4818240579241913E-3</v>
      </c>
      <c r="AD292" s="1">
        <v>4.9999999999999378E-2</v>
      </c>
      <c r="AE292" s="1">
        <f t="shared" si="57"/>
        <v>7.4818240579241913E-3</v>
      </c>
    </row>
    <row r="293" spans="1:32">
      <c r="A293" t="s">
        <v>151</v>
      </c>
      <c r="B293" s="1">
        <v>0.98323802780201219</v>
      </c>
      <c r="C293" s="1">
        <v>8.9146703051331544E-3</v>
      </c>
      <c r="D293" s="1">
        <v>7.4818240579241913E-3</v>
      </c>
      <c r="E293" s="1">
        <v>0.99715525647836656</v>
      </c>
      <c r="F293" s="1">
        <v>0.97337085213504804</v>
      </c>
      <c r="G293" s="1">
        <f t="shared" si="54"/>
        <v>7.4818240579241913E-3</v>
      </c>
      <c r="H293" s="1">
        <v>0.95000000000000062</v>
      </c>
      <c r="I293" s="1">
        <f t="shared" si="56"/>
        <v>7.4818240579241913E-3</v>
      </c>
      <c r="W293" t="s">
        <v>151</v>
      </c>
      <c r="X293" s="1">
        <v>0.98323802780201219</v>
      </c>
      <c r="Y293" s="1">
        <v>8.9146703051331544E-3</v>
      </c>
      <c r="Z293" s="1">
        <v>7.4818240579241913E-3</v>
      </c>
      <c r="AA293" s="1">
        <v>0.99715525647836656</v>
      </c>
      <c r="AB293" s="1">
        <v>0.97337085213504804</v>
      </c>
      <c r="AC293" s="1">
        <f t="shared" si="55"/>
        <v>7.4818240579241913E-3</v>
      </c>
      <c r="AD293" s="1">
        <v>4.9999999999999378E-2</v>
      </c>
      <c r="AE293" s="1">
        <f t="shared" si="57"/>
        <v>7.4818240579241913E-3</v>
      </c>
    </row>
    <row r="294" spans="1:32">
      <c r="B294" s="1"/>
      <c r="C294" s="1"/>
      <c r="D294" s="1"/>
      <c r="E294" s="1"/>
      <c r="F294" s="1"/>
      <c r="G294" s="1">
        <f>SUM(G276:G293)</f>
        <v>0.6244219017716941</v>
      </c>
      <c r="H294" s="1"/>
      <c r="I294" s="1">
        <f>SUM(I276:I293)</f>
        <v>0.33093114602739143</v>
      </c>
      <c r="J294">
        <f>+I294/G294</f>
        <v>0.52998004248158004</v>
      </c>
      <c r="X294" s="1"/>
      <c r="Y294" s="1"/>
      <c r="Z294" s="1"/>
      <c r="AA294" s="1"/>
      <c r="AB294" s="1"/>
      <c r="AC294" s="1">
        <f>SUM(AC276:AC293)</f>
        <v>0.6244219017716941</v>
      </c>
      <c r="AD294" s="1"/>
      <c r="AE294" s="1">
        <f>SUM(AE276:AE293)</f>
        <v>0.6244219017716941</v>
      </c>
      <c r="AF294">
        <f>+AE294/AC294</f>
        <v>1</v>
      </c>
    </row>
    <row r="296" spans="1:32">
      <c r="A296" t="s">
        <v>129</v>
      </c>
      <c r="B296" t="s">
        <v>48</v>
      </c>
      <c r="C296" t="s">
        <v>230</v>
      </c>
      <c r="D296" t="s">
        <v>223</v>
      </c>
      <c r="E296" t="s">
        <v>67</v>
      </c>
      <c r="F296" t="s">
        <v>234</v>
      </c>
      <c r="G296" t="str">
        <f>+A296</f>
        <v>A*b*c*D*e</v>
      </c>
      <c r="H296" t="s">
        <v>224</v>
      </c>
      <c r="W296" t="s">
        <v>129</v>
      </c>
      <c r="X296" t="s">
        <v>48</v>
      </c>
      <c r="Y296" t="s">
        <v>230</v>
      </c>
      <c r="Z296" t="s">
        <v>223</v>
      </c>
      <c r="AA296" t="s">
        <v>67</v>
      </c>
      <c r="AB296" t="s">
        <v>234</v>
      </c>
      <c r="AC296" t="str">
        <f>+W296</f>
        <v>A*b*c*D*e</v>
      </c>
      <c r="AD296" t="s">
        <v>236</v>
      </c>
    </row>
    <row r="297" spans="1:32">
      <c r="A297" t="s">
        <v>80</v>
      </c>
      <c r="B297" s="1">
        <v>0.80692563298739306</v>
      </c>
      <c r="C297" s="1">
        <v>0.87600249364173799</v>
      </c>
      <c r="D297" s="1">
        <v>1.0827211963947203E-2</v>
      </c>
      <c r="E297" s="1">
        <v>0.73127661508476538</v>
      </c>
      <c r="F297" s="1">
        <v>0.56652234414582181</v>
      </c>
      <c r="G297" s="1">
        <f t="shared" ref="G297:G314" si="58">MIN(B297:F297)</f>
        <v>1.0827211963947203E-2</v>
      </c>
      <c r="H297" s="1">
        <v>5.0000000000000017E-2</v>
      </c>
      <c r="I297" s="1">
        <f>MIN(G297:H297)</f>
        <v>1.0827211963947203E-2</v>
      </c>
      <c r="W297" t="s">
        <v>80</v>
      </c>
      <c r="X297" s="1">
        <v>0.80692563298739306</v>
      </c>
      <c r="Y297" s="1">
        <v>0.87600249364173799</v>
      </c>
      <c r="Z297" s="1">
        <v>1.0827211963947203E-2</v>
      </c>
      <c r="AA297" s="1">
        <v>0.73127661508476538</v>
      </c>
      <c r="AB297" s="1">
        <v>0.56652234414582181</v>
      </c>
      <c r="AC297" s="1">
        <f t="shared" ref="AC297:AC314" si="59">MIN(X297:AB297)</f>
        <v>1.0827211963947203E-2</v>
      </c>
      <c r="AD297" s="1">
        <v>0.95</v>
      </c>
      <c r="AE297" s="1">
        <f>MIN(AC297:AD297)</f>
        <v>1.0827211963947203E-2</v>
      </c>
    </row>
    <row r="298" spans="1:32">
      <c r="A298" t="s">
        <v>82</v>
      </c>
      <c r="B298" s="1">
        <v>0.99014770955660791</v>
      </c>
      <c r="C298" s="1">
        <v>0.11293485403276571</v>
      </c>
      <c r="D298" s="1">
        <v>2.1707708167517326E-2</v>
      </c>
      <c r="E298" s="1">
        <v>0.99618498993660631</v>
      </c>
      <c r="F298" s="1">
        <v>2.6629147864951963E-2</v>
      </c>
      <c r="G298" s="1">
        <f t="shared" si="58"/>
        <v>2.1707708167517326E-2</v>
      </c>
      <c r="H298" s="1">
        <v>0.95000000000000062</v>
      </c>
      <c r="I298" s="1">
        <f t="shared" ref="I298:I314" si="60">MIN(G298:H298)</f>
        <v>2.1707708167517326E-2</v>
      </c>
      <c r="W298" t="s">
        <v>82</v>
      </c>
      <c r="X298" s="1">
        <v>0.99014770955660791</v>
      </c>
      <c r="Y298" s="1">
        <v>0.11293485403276571</v>
      </c>
      <c r="Z298" s="1">
        <v>2.1707708167517326E-2</v>
      </c>
      <c r="AA298" s="1">
        <v>0.99618498993660631</v>
      </c>
      <c r="AB298" s="1">
        <v>2.6629147864951963E-2</v>
      </c>
      <c r="AC298" s="1">
        <f t="shared" si="59"/>
        <v>2.1707708167517326E-2</v>
      </c>
      <c r="AD298" s="1">
        <v>4.9999999999999378E-2</v>
      </c>
      <c r="AE298" s="1">
        <f t="shared" ref="AE298:AE314" si="61">MIN(AC298:AD298)</f>
        <v>2.1707708167517326E-2</v>
      </c>
    </row>
    <row r="299" spans="1:32">
      <c r="A299" t="s">
        <v>57</v>
      </c>
      <c r="B299" s="1">
        <v>0.5751406827697908</v>
      </c>
      <c r="C299" s="1">
        <v>2.3439302321889399E-2</v>
      </c>
      <c r="D299" s="1">
        <v>1.6261096579381129E-2</v>
      </c>
      <c r="E299" s="1">
        <v>0.89833727306921107</v>
      </c>
      <c r="F299" s="1">
        <v>9.1944596842470361E-2</v>
      </c>
      <c r="G299" s="1">
        <f t="shared" si="58"/>
        <v>1.6261096579381129E-2</v>
      </c>
      <c r="H299" s="1">
        <v>0.88706514596723429</v>
      </c>
      <c r="I299" s="1">
        <f t="shared" si="60"/>
        <v>1.6261096579381129E-2</v>
      </c>
      <c r="W299" t="s">
        <v>57</v>
      </c>
      <c r="X299" s="1">
        <v>0.5751406827697908</v>
      </c>
      <c r="Y299" s="1">
        <v>2.3439302321889399E-2</v>
      </c>
      <c r="Z299" s="1">
        <v>1.6261096579381129E-2</v>
      </c>
      <c r="AA299" s="1">
        <v>0.89833727306921107</v>
      </c>
      <c r="AB299" s="1">
        <v>9.1944596842470361E-2</v>
      </c>
      <c r="AC299" s="1">
        <f t="shared" si="59"/>
        <v>1.6261096579381129E-2</v>
      </c>
      <c r="AD299" s="1">
        <v>0.11293485403276571</v>
      </c>
      <c r="AE299" s="1">
        <f t="shared" si="61"/>
        <v>1.6261096579381129E-2</v>
      </c>
    </row>
    <row r="300" spans="1:32">
      <c r="A300" t="s">
        <v>58</v>
      </c>
      <c r="B300" s="1">
        <v>0.16664045588368551</v>
      </c>
      <c r="C300" s="1">
        <v>0.92636975107831843</v>
      </c>
      <c r="D300" s="1">
        <v>1.934249769983476E-2</v>
      </c>
      <c r="E300" s="1">
        <v>8.91467030513334E-3</v>
      </c>
      <c r="F300" s="1">
        <v>9.1944596842470361E-2</v>
      </c>
      <c r="G300" s="1">
        <f t="shared" si="58"/>
        <v>8.91467030513334E-3</v>
      </c>
      <c r="H300" s="1">
        <v>0.12314713802987559</v>
      </c>
      <c r="I300" s="1">
        <f t="shared" si="60"/>
        <v>8.91467030513334E-3</v>
      </c>
      <c r="W300" t="s">
        <v>58</v>
      </c>
      <c r="X300" s="1">
        <v>0.16664045588368551</v>
      </c>
      <c r="Y300" s="1">
        <v>0.92636975107831843</v>
      </c>
      <c r="Z300" s="1">
        <v>1.934249769983476E-2</v>
      </c>
      <c r="AA300" s="1">
        <v>8.91467030513334E-3</v>
      </c>
      <c r="AB300" s="1">
        <v>9.1944596842470361E-2</v>
      </c>
      <c r="AC300" s="1">
        <f t="shared" si="59"/>
        <v>8.91467030513334E-3</v>
      </c>
      <c r="AD300" s="1">
        <v>0.87685286197012435</v>
      </c>
      <c r="AE300" s="1">
        <f t="shared" si="61"/>
        <v>8.91467030513334E-3</v>
      </c>
    </row>
    <row r="301" spans="1:32">
      <c r="A301" t="s">
        <v>59</v>
      </c>
      <c r="B301" s="1">
        <v>0.58334185855093712</v>
      </c>
      <c r="C301" s="1">
        <v>0.96435228628487957</v>
      </c>
      <c r="D301" s="1">
        <v>8.7429002888037566E-3</v>
      </c>
      <c r="E301" s="1">
        <v>8.6625545088092101E-2</v>
      </c>
      <c r="F301" s="1">
        <v>0.4189318265415406</v>
      </c>
      <c r="G301" s="1">
        <f t="shared" si="58"/>
        <v>8.7429002888037566E-3</v>
      </c>
      <c r="H301" s="1">
        <v>0.76454761353770129</v>
      </c>
      <c r="I301" s="1">
        <f t="shared" si="60"/>
        <v>8.7429002888037566E-3</v>
      </c>
      <c r="W301" t="s">
        <v>59</v>
      </c>
      <c r="X301" s="1">
        <v>0.58334185855093712</v>
      </c>
      <c r="Y301" s="1">
        <v>0.96435228628487957</v>
      </c>
      <c r="Z301" s="1">
        <v>8.7429002888037566E-3</v>
      </c>
      <c r="AA301" s="1">
        <v>8.6625545088092101E-2</v>
      </c>
      <c r="AB301" s="1">
        <v>0.4189318265415406</v>
      </c>
      <c r="AC301" s="1">
        <f t="shared" si="59"/>
        <v>8.7429002888037566E-3</v>
      </c>
      <c r="AD301" s="1">
        <v>0.23545238646229871</v>
      </c>
      <c r="AE301" s="1">
        <f t="shared" si="61"/>
        <v>8.7429002888037566E-3</v>
      </c>
    </row>
    <row r="302" spans="1:32">
      <c r="A302" t="s">
        <v>60</v>
      </c>
      <c r="B302" s="1">
        <v>0.97448621929061496</v>
      </c>
      <c r="C302" s="1">
        <v>0.96745337966372558</v>
      </c>
      <c r="D302" s="1">
        <v>1.5345421270267168E-2</v>
      </c>
      <c r="E302" s="1">
        <v>0.804290752573395</v>
      </c>
      <c r="F302" s="1">
        <v>4.9999999999999378E-2</v>
      </c>
      <c r="G302" s="1">
        <f t="shared" si="58"/>
        <v>1.5345421270267168E-2</v>
      </c>
      <c r="H302" s="1">
        <v>0.95000000000000062</v>
      </c>
      <c r="I302" s="1">
        <f t="shared" si="60"/>
        <v>1.5345421270267168E-2</v>
      </c>
      <c r="W302" t="s">
        <v>60</v>
      </c>
      <c r="X302" s="1">
        <v>0.97448621929061496</v>
      </c>
      <c r="Y302" s="1">
        <v>0.96745337966372558</v>
      </c>
      <c r="Z302" s="1">
        <v>1.5345421270267168E-2</v>
      </c>
      <c r="AA302" s="1">
        <v>0.804290752573395</v>
      </c>
      <c r="AB302" s="1">
        <v>4.9999999999999378E-2</v>
      </c>
      <c r="AC302" s="1">
        <f t="shared" si="59"/>
        <v>1.5345421270267168E-2</v>
      </c>
      <c r="AD302" s="1">
        <v>4.9999999999999378E-2</v>
      </c>
      <c r="AE302" s="1">
        <f t="shared" si="61"/>
        <v>1.5345421270267168E-2</v>
      </c>
    </row>
    <row r="303" spans="1:32">
      <c r="A303" t="s">
        <v>153</v>
      </c>
      <c r="B303" s="1">
        <v>0.88706514596723429</v>
      </c>
      <c r="C303" s="1">
        <v>0.2182449231614636</v>
      </c>
      <c r="D303" s="1">
        <v>1.0827211963947203E-2</v>
      </c>
      <c r="E303" s="1">
        <v>0.95530702874889595</v>
      </c>
      <c r="F303" s="1">
        <v>0.69062200041456967</v>
      </c>
      <c r="G303" s="1">
        <f t="shared" si="58"/>
        <v>1.0827211963947203E-2</v>
      </c>
      <c r="H303" s="1">
        <v>5.0000000000000017E-2</v>
      </c>
      <c r="I303" s="1">
        <f t="shared" si="60"/>
        <v>1.0827211963947203E-2</v>
      </c>
      <c r="W303" t="s">
        <v>153</v>
      </c>
      <c r="X303" s="1">
        <v>0.88706514596723429</v>
      </c>
      <c r="Y303" s="1">
        <v>0.2182449231614636</v>
      </c>
      <c r="Z303" s="1">
        <v>1.0827211963947203E-2</v>
      </c>
      <c r="AA303" s="1">
        <v>0.95530702874889595</v>
      </c>
      <c r="AB303" s="1">
        <v>0.69062200041456967</v>
      </c>
      <c r="AC303" s="1">
        <f t="shared" si="59"/>
        <v>1.0827211963947203E-2</v>
      </c>
      <c r="AD303" s="1">
        <v>0.95</v>
      </c>
      <c r="AE303" s="1">
        <f t="shared" si="61"/>
        <v>1.0827211963947203E-2</v>
      </c>
    </row>
    <row r="304" spans="1:32">
      <c r="A304" t="s">
        <v>62</v>
      </c>
      <c r="B304" s="1">
        <v>4.1457904717496337E-2</v>
      </c>
      <c r="C304" s="1">
        <v>0.90255978033137996</v>
      </c>
      <c r="D304" s="1">
        <v>0.86540011930785754</v>
      </c>
      <c r="E304" s="1">
        <v>0.36367625459897801</v>
      </c>
      <c r="F304" s="1">
        <v>0.56652234414582181</v>
      </c>
      <c r="G304" s="1">
        <f t="shared" si="58"/>
        <v>4.1457904717496337E-2</v>
      </c>
      <c r="H304" s="1">
        <v>6.8034612531657782E-2</v>
      </c>
      <c r="I304" s="1">
        <f t="shared" si="60"/>
        <v>4.1457904717496337E-2</v>
      </c>
      <c r="W304" t="s">
        <v>62</v>
      </c>
      <c r="X304" s="1">
        <v>4.1457904717496337E-2</v>
      </c>
      <c r="Y304" s="1">
        <v>0.90255978033137996</v>
      </c>
      <c r="Z304" s="1">
        <v>0.86540011930785754</v>
      </c>
      <c r="AA304" s="1">
        <v>0.36367625459897801</v>
      </c>
      <c r="AB304" s="1">
        <v>0.56652234414582181</v>
      </c>
      <c r="AC304" s="1">
        <f t="shared" si="59"/>
        <v>4.1457904717496337E-2</v>
      </c>
      <c r="AD304" s="1">
        <v>0.93196538746834223</v>
      </c>
      <c r="AE304" s="1">
        <f t="shared" si="61"/>
        <v>4.1457904717496337E-2</v>
      </c>
    </row>
    <row r="305" spans="1:32">
      <c r="A305" t="s">
        <v>63</v>
      </c>
      <c r="B305" s="1">
        <v>7.7749214326728627E-2</v>
      </c>
      <c r="C305" s="1">
        <v>0.83390402870088109</v>
      </c>
      <c r="D305" s="1">
        <v>0.12314713802987465</v>
      </c>
      <c r="E305" s="1">
        <v>7.7749214326728627E-2</v>
      </c>
      <c r="F305" s="1">
        <v>0.86688972945692855</v>
      </c>
      <c r="G305" s="1">
        <f t="shared" si="58"/>
        <v>7.7749214326728627E-2</v>
      </c>
      <c r="H305" s="1">
        <v>0.41893182654154093</v>
      </c>
      <c r="I305" s="1">
        <f t="shared" si="60"/>
        <v>7.7749214326728627E-2</v>
      </c>
      <c r="W305" t="s">
        <v>63</v>
      </c>
      <c r="X305" s="1">
        <v>7.7749214326728627E-2</v>
      </c>
      <c r="Y305" s="1">
        <v>0.83390402870088109</v>
      </c>
      <c r="Z305" s="1">
        <v>0.12314713802987465</v>
      </c>
      <c r="AA305" s="1">
        <v>7.7749214326728627E-2</v>
      </c>
      <c r="AB305" s="1">
        <v>0.86688972945692855</v>
      </c>
      <c r="AC305" s="1">
        <f t="shared" si="59"/>
        <v>7.7749214326728627E-2</v>
      </c>
      <c r="AD305" s="1">
        <v>0.58106817345845907</v>
      </c>
      <c r="AE305" s="1">
        <f t="shared" si="61"/>
        <v>7.7749214326728627E-2</v>
      </c>
    </row>
    <row r="306" spans="1:32">
      <c r="A306" t="s">
        <v>64</v>
      </c>
      <c r="B306" s="1">
        <v>0.7195479643948034</v>
      </c>
      <c r="C306" s="1">
        <v>0.95</v>
      </c>
      <c r="D306" s="1">
        <v>1.934249769983476E-2</v>
      </c>
      <c r="E306" s="1">
        <v>1.0314052138263039E-2</v>
      </c>
      <c r="F306" s="1">
        <v>4.9999999999999378E-2</v>
      </c>
      <c r="G306" s="1">
        <f t="shared" si="58"/>
        <v>1.0314052138263039E-2</v>
      </c>
      <c r="H306" s="1">
        <v>0.91337445491190872</v>
      </c>
      <c r="I306" s="1">
        <f t="shared" si="60"/>
        <v>1.0314052138263039E-2</v>
      </c>
      <c r="W306" t="s">
        <v>64</v>
      </c>
      <c r="X306" s="1">
        <v>0.7195479643948034</v>
      </c>
      <c r="Y306" s="1">
        <v>0.95</v>
      </c>
      <c r="Z306" s="1">
        <v>1.934249769983476E-2</v>
      </c>
      <c r="AA306" s="1">
        <v>1.0314052138263039E-2</v>
      </c>
      <c r="AB306" s="1">
        <v>4.9999999999999378E-2</v>
      </c>
      <c r="AC306" s="1">
        <f t="shared" si="59"/>
        <v>1.0314052138263039E-2</v>
      </c>
      <c r="AD306" s="1">
        <v>8.6625545088091283E-2</v>
      </c>
      <c r="AE306" s="1">
        <f t="shared" si="61"/>
        <v>1.0314052138263039E-2</v>
      </c>
    </row>
    <row r="307" spans="1:32">
      <c r="A307" t="s">
        <v>65</v>
      </c>
      <c r="B307" s="1">
        <v>0.34349075574430277</v>
      </c>
      <c r="C307" s="1">
        <v>0.89940786999210232</v>
      </c>
      <c r="D307" s="1">
        <v>0.58456818246302633</v>
      </c>
      <c r="E307" s="1">
        <v>0.47058959967932112</v>
      </c>
      <c r="F307" s="1">
        <v>0.4189318265415406</v>
      </c>
      <c r="G307" s="1">
        <f t="shared" si="58"/>
        <v>0.34349075574430277</v>
      </c>
      <c r="H307" s="1">
        <v>5.0000000000000017E-2</v>
      </c>
      <c r="I307" s="1">
        <f t="shared" si="60"/>
        <v>5.0000000000000017E-2</v>
      </c>
      <c r="W307" t="s">
        <v>65</v>
      </c>
      <c r="X307" s="1">
        <v>0.34349075574430277</v>
      </c>
      <c r="Y307" s="1">
        <v>0.89940786999210232</v>
      </c>
      <c r="Z307" s="1">
        <v>0.58456818246302633</v>
      </c>
      <c r="AA307" s="1">
        <v>0.47058959967932112</v>
      </c>
      <c r="AB307" s="1">
        <v>0.4189318265415406</v>
      </c>
      <c r="AC307" s="1">
        <f t="shared" si="59"/>
        <v>0.34349075574430277</v>
      </c>
      <c r="AD307" s="1">
        <v>0.95</v>
      </c>
      <c r="AE307" s="1">
        <f t="shared" si="61"/>
        <v>0.34349075574430277</v>
      </c>
    </row>
    <row r="308" spans="1:32">
      <c r="A308" t="s">
        <v>66</v>
      </c>
      <c r="B308" s="1">
        <v>0.97922495157396472</v>
      </c>
      <c r="C308" s="1">
        <v>3.4935999962474318E-3</v>
      </c>
      <c r="D308" s="1">
        <v>7.4818240579241913E-3</v>
      </c>
      <c r="E308" s="1">
        <v>0.93925077876486562</v>
      </c>
      <c r="F308" s="1">
        <v>7.337458070661218E-3</v>
      </c>
      <c r="G308" s="1">
        <f t="shared" si="58"/>
        <v>3.4935999962474318E-3</v>
      </c>
      <c r="H308" s="1">
        <v>0.95000000000000062</v>
      </c>
      <c r="I308" s="1">
        <f t="shared" si="60"/>
        <v>3.4935999962474318E-3</v>
      </c>
      <c r="W308" t="s">
        <v>66</v>
      </c>
      <c r="X308" s="1">
        <v>0.97922495157396472</v>
      </c>
      <c r="Y308" s="1">
        <v>3.4935999962474318E-3</v>
      </c>
      <c r="Z308" s="1">
        <v>7.4818240579241913E-3</v>
      </c>
      <c r="AA308" s="1">
        <v>0.93925077876486562</v>
      </c>
      <c r="AB308" s="1">
        <v>7.337458070661218E-3</v>
      </c>
      <c r="AC308" s="1">
        <f t="shared" si="59"/>
        <v>3.4935999962474318E-3</v>
      </c>
      <c r="AD308" s="1">
        <v>4.9999999999999378E-2</v>
      </c>
      <c r="AE308" s="1">
        <f t="shared" si="61"/>
        <v>3.4935999962474318E-3</v>
      </c>
    </row>
    <row r="309" spans="1:32">
      <c r="A309" t="s">
        <v>94</v>
      </c>
      <c r="B309" s="1">
        <v>1.9342497699835055E-2</v>
      </c>
      <c r="C309" s="1">
        <v>0.82216840935503699</v>
      </c>
      <c r="D309" s="1">
        <v>0.40782542692846746</v>
      </c>
      <c r="E309" s="1">
        <v>3.928562952709329E-3</v>
      </c>
      <c r="F309" s="1">
        <v>0.99788493879901796</v>
      </c>
      <c r="G309" s="1">
        <f t="shared" si="58"/>
        <v>3.928562952709329E-3</v>
      </c>
      <c r="H309" s="1">
        <v>0.12314713802987559</v>
      </c>
      <c r="I309" s="1">
        <f t="shared" si="60"/>
        <v>3.928562952709329E-3</v>
      </c>
      <c r="W309" t="s">
        <v>94</v>
      </c>
      <c r="X309" s="1">
        <v>1.9342497699835055E-2</v>
      </c>
      <c r="Y309" s="1">
        <v>0.82216840935503699</v>
      </c>
      <c r="Z309" s="1">
        <v>0.40782542692846746</v>
      </c>
      <c r="AA309" s="1">
        <v>3.928562952709329E-3</v>
      </c>
      <c r="AB309" s="1">
        <v>0.99788493879901796</v>
      </c>
      <c r="AC309" s="1">
        <f t="shared" si="59"/>
        <v>3.928562952709329E-3</v>
      </c>
      <c r="AD309" s="1">
        <v>0.87685286197012435</v>
      </c>
      <c r="AE309" s="1">
        <f t="shared" si="61"/>
        <v>3.928562952709329E-3</v>
      </c>
    </row>
    <row r="310" spans="1:32">
      <c r="A310" t="s">
        <v>96</v>
      </c>
      <c r="B310" s="1">
        <v>1.0827211963947477E-2</v>
      </c>
      <c r="C310" s="1">
        <v>0.9834857792181515</v>
      </c>
      <c r="D310" s="1">
        <v>0.98735502395561359</v>
      </c>
      <c r="E310" s="1">
        <v>0.11591839745337426</v>
      </c>
      <c r="F310" s="1">
        <v>0.99385436828432017</v>
      </c>
      <c r="G310" s="1">
        <f t="shared" si="58"/>
        <v>1.0827211963947477E-2</v>
      </c>
      <c r="H310" s="1">
        <v>5.0000000000000017E-2</v>
      </c>
      <c r="I310" s="1">
        <f t="shared" si="60"/>
        <v>1.0827211963947477E-2</v>
      </c>
      <c r="W310" t="s">
        <v>96</v>
      </c>
      <c r="X310" s="1">
        <v>1.0827211963947477E-2</v>
      </c>
      <c r="Y310" s="1">
        <v>0.9834857792181515</v>
      </c>
      <c r="Z310" s="1">
        <v>0.98735502395561359</v>
      </c>
      <c r="AA310" s="1">
        <v>0.11591839745337426</v>
      </c>
      <c r="AB310" s="1">
        <v>0.99385436828432017</v>
      </c>
      <c r="AC310" s="1">
        <f t="shared" si="59"/>
        <v>1.0827211963947477E-2</v>
      </c>
      <c r="AD310" s="1">
        <v>0.95</v>
      </c>
      <c r="AE310" s="1">
        <f t="shared" si="61"/>
        <v>1.0827211963947477E-2</v>
      </c>
    </row>
    <row r="311" spans="1:32">
      <c r="A311" t="s">
        <v>98</v>
      </c>
      <c r="B311" s="1">
        <v>1.3401706499242933E-2</v>
      </c>
      <c r="C311" s="1">
        <v>0.9647549627572285</v>
      </c>
      <c r="D311" s="1">
        <v>0.82558630631238628</v>
      </c>
      <c r="E311" s="1">
        <v>5.2665391540200994E-3</v>
      </c>
      <c r="F311" s="1">
        <v>0.16303744515164842</v>
      </c>
      <c r="G311" s="1">
        <f t="shared" si="58"/>
        <v>5.2665391540200994E-3</v>
      </c>
      <c r="H311" s="1">
        <v>0.21271458630132001</v>
      </c>
      <c r="I311" s="1">
        <f t="shared" si="60"/>
        <v>5.2665391540200994E-3</v>
      </c>
      <c r="W311" t="s">
        <v>98</v>
      </c>
      <c r="X311" s="1">
        <v>1.3401706499242933E-2</v>
      </c>
      <c r="Y311" s="1">
        <v>0.9647549627572285</v>
      </c>
      <c r="Z311" s="1">
        <v>0.82558630631238628</v>
      </c>
      <c r="AA311" s="1">
        <v>5.2665391540200994E-3</v>
      </c>
      <c r="AB311" s="1">
        <v>0.16303744515164842</v>
      </c>
      <c r="AC311" s="1">
        <f t="shared" si="59"/>
        <v>5.2665391540200994E-3</v>
      </c>
      <c r="AD311" s="1">
        <v>0.78728541369867999</v>
      </c>
      <c r="AE311" s="1">
        <f t="shared" si="61"/>
        <v>5.2665391540200994E-3</v>
      </c>
    </row>
    <row r="312" spans="1:32">
      <c r="A312" t="s">
        <v>100</v>
      </c>
      <c r="B312" s="1">
        <v>2.6799274123128491E-2</v>
      </c>
      <c r="C312" s="1">
        <v>0.69517863274349845</v>
      </c>
      <c r="D312" s="1">
        <v>0.90761743126664418</v>
      </c>
      <c r="E312" s="1">
        <v>0.20998803456657261</v>
      </c>
      <c r="F312" s="1">
        <v>0.79222362970137516</v>
      </c>
      <c r="G312" s="1">
        <f t="shared" si="58"/>
        <v>2.6799274123128491E-2</v>
      </c>
      <c r="H312" s="1">
        <v>6.8034612531657782E-2</v>
      </c>
      <c r="I312" s="1">
        <f t="shared" si="60"/>
        <v>2.6799274123128491E-2</v>
      </c>
      <c r="W312" t="s">
        <v>100</v>
      </c>
      <c r="X312" s="1">
        <v>2.6799274123128491E-2</v>
      </c>
      <c r="Y312" s="1">
        <v>0.69517863274349845</v>
      </c>
      <c r="Z312" s="1">
        <v>0.90761743126664418</v>
      </c>
      <c r="AA312" s="1">
        <v>0.20998803456657261</v>
      </c>
      <c r="AB312" s="1">
        <v>0.79222362970137516</v>
      </c>
      <c r="AC312" s="1">
        <f t="shared" si="59"/>
        <v>2.6799274123128491E-2</v>
      </c>
      <c r="AD312" s="1">
        <v>0.93196538746834223</v>
      </c>
      <c r="AE312" s="1">
        <f t="shared" si="61"/>
        <v>2.6799274123128491E-2</v>
      </c>
    </row>
    <row r="313" spans="1:32">
      <c r="A313" t="s">
        <v>102</v>
      </c>
      <c r="B313" s="1">
        <v>0.94878748639613142</v>
      </c>
      <c r="C313" s="1">
        <v>0.86812039050746503</v>
      </c>
      <c r="D313" s="1">
        <v>7.4818240579241913E-3</v>
      </c>
      <c r="E313" s="1">
        <v>0.66311816366696186</v>
      </c>
      <c r="F313" s="1">
        <v>9.1944596842470361E-2</v>
      </c>
      <c r="G313" s="1">
        <f t="shared" si="58"/>
        <v>7.4818240579241913E-3</v>
      </c>
      <c r="H313" s="1">
        <v>0.95000000000000062</v>
      </c>
      <c r="I313" s="1">
        <f t="shared" si="60"/>
        <v>7.4818240579241913E-3</v>
      </c>
      <c r="W313" t="s">
        <v>102</v>
      </c>
      <c r="X313" s="1">
        <v>0.94878748639613142</v>
      </c>
      <c r="Y313" s="1">
        <v>0.86812039050746503</v>
      </c>
      <c r="Z313" s="1">
        <v>7.4818240579241913E-3</v>
      </c>
      <c r="AA313" s="1">
        <v>0.66311816366696186</v>
      </c>
      <c r="AB313" s="1">
        <v>9.1944596842470361E-2</v>
      </c>
      <c r="AC313" s="1">
        <f t="shared" si="59"/>
        <v>7.4818240579241913E-3</v>
      </c>
      <c r="AD313" s="1">
        <v>4.9999999999999378E-2</v>
      </c>
      <c r="AE313" s="1">
        <f t="shared" si="61"/>
        <v>7.4818240579241913E-3</v>
      </c>
    </row>
    <row r="314" spans="1:32">
      <c r="A314" t="s">
        <v>151</v>
      </c>
      <c r="B314" s="1">
        <v>0.98323802780201219</v>
      </c>
      <c r="C314" s="1">
        <v>8.9146703051331544E-3</v>
      </c>
      <c r="D314" s="1">
        <v>7.4818240579241913E-3</v>
      </c>
      <c r="E314" s="1">
        <v>0.99715525647836656</v>
      </c>
      <c r="F314" s="1">
        <v>2.6629147864951963E-2</v>
      </c>
      <c r="G314" s="1">
        <f t="shared" si="58"/>
        <v>7.4818240579241913E-3</v>
      </c>
      <c r="H314" s="1">
        <v>0.95000000000000062</v>
      </c>
      <c r="I314" s="1">
        <f t="shared" si="60"/>
        <v>7.4818240579241913E-3</v>
      </c>
      <c r="W314" t="s">
        <v>151</v>
      </c>
      <c r="X314" s="1">
        <v>0.98323802780201219</v>
      </c>
      <c r="Y314" s="1">
        <v>8.9146703051331544E-3</v>
      </c>
      <c r="Z314" s="1">
        <v>7.4818240579241913E-3</v>
      </c>
      <c r="AA314" s="1">
        <v>0.99715525647836656</v>
      </c>
      <c r="AB314" s="1">
        <v>2.6629147864951963E-2</v>
      </c>
      <c r="AC314" s="1">
        <f t="shared" si="59"/>
        <v>7.4818240579241913E-3</v>
      </c>
      <c r="AD314" s="1">
        <v>4.9999999999999378E-2</v>
      </c>
      <c r="AE314" s="1">
        <f t="shared" si="61"/>
        <v>7.4818240579241913E-3</v>
      </c>
    </row>
    <row r="315" spans="1:32">
      <c r="B315" s="1"/>
      <c r="C315" s="1"/>
      <c r="D315" s="1"/>
      <c r="E315" s="1"/>
      <c r="F315" s="1"/>
      <c r="G315" s="1">
        <f>SUM(G297:G314)</f>
        <v>0.63091698377168903</v>
      </c>
      <c r="H315" s="1"/>
      <c r="I315" s="1">
        <f>SUM(I297:I314)</f>
        <v>0.33742622802738637</v>
      </c>
      <c r="J315">
        <f>+I315/G315</f>
        <v>0.53481874272937835</v>
      </c>
      <c r="X315" s="1"/>
      <c r="Y315" s="1"/>
      <c r="Z315" s="1"/>
      <c r="AA315" s="1"/>
      <c r="AB315" s="1"/>
      <c r="AC315" s="1">
        <f>SUM(AC297:AC314)</f>
        <v>0.63091698377168903</v>
      </c>
      <c r="AD315" s="1"/>
      <c r="AE315" s="1">
        <f>SUM(AE297:AE314)</f>
        <v>0.63091698377168903</v>
      </c>
      <c r="AF315">
        <f>+AE315/AC315</f>
        <v>1</v>
      </c>
    </row>
    <row r="317" spans="1:32">
      <c r="A317" t="s">
        <v>130</v>
      </c>
      <c r="B317" t="s">
        <v>48</v>
      </c>
      <c r="C317" t="s">
        <v>230</v>
      </c>
      <c r="D317" t="s">
        <v>223</v>
      </c>
      <c r="E317" t="s">
        <v>232</v>
      </c>
      <c r="F317" t="s">
        <v>50</v>
      </c>
      <c r="G317" t="str">
        <f>+A317</f>
        <v>A*b*c*d*E</v>
      </c>
      <c r="H317" t="s">
        <v>224</v>
      </c>
      <c r="W317" t="s">
        <v>130</v>
      </c>
      <c r="X317" t="s">
        <v>48</v>
      </c>
      <c r="Y317" t="s">
        <v>230</v>
      </c>
      <c r="Z317" t="s">
        <v>223</v>
      </c>
      <c r="AA317" t="s">
        <v>232</v>
      </c>
      <c r="AB317" t="s">
        <v>50</v>
      </c>
      <c r="AC317" t="str">
        <f>+W317</f>
        <v>A*b*c*d*E</v>
      </c>
      <c r="AD317" t="s">
        <v>236</v>
      </c>
    </row>
    <row r="318" spans="1:32">
      <c r="A318" t="s">
        <v>80</v>
      </c>
      <c r="B318" s="1">
        <v>0.80692563298739306</v>
      </c>
      <c r="C318" s="1">
        <v>0.87600249364173799</v>
      </c>
      <c r="D318" s="1">
        <v>1.0827211963947203E-2</v>
      </c>
      <c r="E318" s="1">
        <v>0.26872338491523462</v>
      </c>
      <c r="F318" s="1">
        <v>0.43347765585417825</v>
      </c>
      <c r="G318" s="1">
        <f t="shared" ref="G318:G335" si="62">MIN(B318:F318)</f>
        <v>1.0827211963947203E-2</v>
      </c>
      <c r="H318" s="1">
        <v>5.0000000000000017E-2</v>
      </c>
      <c r="I318" s="1">
        <f>MIN(G318:H318)</f>
        <v>1.0827211963947203E-2</v>
      </c>
      <c r="W318" t="s">
        <v>80</v>
      </c>
      <c r="X318" s="1">
        <v>0.80692563298739306</v>
      </c>
      <c r="Y318" s="1">
        <v>0.87600249364173799</v>
      </c>
      <c r="Z318" s="1">
        <v>1.0827211963947203E-2</v>
      </c>
      <c r="AA318" s="1">
        <v>0.26872338491523462</v>
      </c>
      <c r="AB318" s="1">
        <v>0.43347765585417825</v>
      </c>
      <c r="AC318" s="1">
        <f t="shared" ref="AC318:AC335" si="63">MIN(X318:AB318)</f>
        <v>1.0827211963947203E-2</v>
      </c>
      <c r="AD318" s="1">
        <v>0.95</v>
      </c>
      <c r="AE318" s="1">
        <f>MIN(AC318:AD318)</f>
        <v>1.0827211963947203E-2</v>
      </c>
    </row>
    <row r="319" spans="1:32">
      <c r="A319" t="s">
        <v>82</v>
      </c>
      <c r="B319" s="1">
        <v>0.99014770955660791</v>
      </c>
      <c r="C319" s="1">
        <v>0.11293485403276571</v>
      </c>
      <c r="D319" s="1">
        <v>2.1707708167517326E-2</v>
      </c>
      <c r="E319" s="1">
        <v>3.8150100633936868E-3</v>
      </c>
      <c r="F319" s="1">
        <v>0.97337085213504804</v>
      </c>
      <c r="G319" s="1">
        <f t="shared" si="62"/>
        <v>3.8150100633936868E-3</v>
      </c>
      <c r="H319" s="1">
        <v>0.95000000000000062</v>
      </c>
      <c r="I319" s="1">
        <f t="shared" ref="I319:I335" si="64">MIN(G319:H319)</f>
        <v>3.8150100633936868E-3</v>
      </c>
      <c r="W319" t="s">
        <v>82</v>
      </c>
      <c r="X319" s="1">
        <v>0.99014770955660791</v>
      </c>
      <c r="Y319" s="1">
        <v>0.11293485403276571</v>
      </c>
      <c r="Z319" s="1">
        <v>2.1707708167517326E-2</v>
      </c>
      <c r="AA319" s="1">
        <v>3.8150100633936868E-3</v>
      </c>
      <c r="AB319" s="1">
        <v>0.97337085213504804</v>
      </c>
      <c r="AC319" s="1">
        <f t="shared" si="63"/>
        <v>3.8150100633936868E-3</v>
      </c>
      <c r="AD319" s="1">
        <v>4.9999999999999378E-2</v>
      </c>
      <c r="AE319" s="1">
        <f t="shared" ref="AE319:AE335" si="65">MIN(AC319:AD319)</f>
        <v>3.8150100633936868E-3</v>
      </c>
    </row>
    <row r="320" spans="1:32">
      <c r="A320" t="s">
        <v>57</v>
      </c>
      <c r="B320" s="1">
        <v>0.5751406827697908</v>
      </c>
      <c r="C320" s="1">
        <v>2.3439302321889399E-2</v>
      </c>
      <c r="D320" s="1">
        <v>1.6261096579381129E-2</v>
      </c>
      <c r="E320" s="1">
        <v>0.10166272693078893</v>
      </c>
      <c r="F320" s="1">
        <v>0.90805540315752964</v>
      </c>
      <c r="G320" s="1">
        <f t="shared" si="62"/>
        <v>1.6261096579381129E-2</v>
      </c>
      <c r="H320" s="1">
        <v>0.88706514596723429</v>
      </c>
      <c r="I320" s="1">
        <f t="shared" si="64"/>
        <v>1.6261096579381129E-2</v>
      </c>
      <c r="W320" t="s">
        <v>57</v>
      </c>
      <c r="X320" s="1">
        <v>0.5751406827697908</v>
      </c>
      <c r="Y320" s="1">
        <v>2.3439302321889399E-2</v>
      </c>
      <c r="Z320" s="1">
        <v>1.6261096579381129E-2</v>
      </c>
      <c r="AA320" s="1">
        <v>0.10166272693078893</v>
      </c>
      <c r="AB320" s="1">
        <v>0.90805540315752964</v>
      </c>
      <c r="AC320" s="1">
        <f t="shared" si="63"/>
        <v>1.6261096579381129E-2</v>
      </c>
      <c r="AD320" s="1">
        <v>0.11293485403276571</v>
      </c>
      <c r="AE320" s="1">
        <f t="shared" si="65"/>
        <v>1.6261096579381129E-2</v>
      </c>
    </row>
    <row r="321" spans="1:33">
      <c r="A321" t="s">
        <v>58</v>
      </c>
      <c r="B321" s="1">
        <v>0.16664045588368551</v>
      </c>
      <c r="C321" s="1">
        <v>0.92636975107831843</v>
      </c>
      <c r="D321" s="1">
        <v>1.934249769983476E-2</v>
      </c>
      <c r="E321" s="1">
        <v>0.99108532969486662</v>
      </c>
      <c r="F321" s="1">
        <v>0.90805540315752964</v>
      </c>
      <c r="G321" s="1">
        <f t="shared" si="62"/>
        <v>1.934249769983476E-2</v>
      </c>
      <c r="H321" s="1">
        <v>0.12314713802987559</v>
      </c>
      <c r="I321" s="1">
        <f t="shared" si="64"/>
        <v>1.934249769983476E-2</v>
      </c>
      <c r="W321" t="s">
        <v>58</v>
      </c>
      <c r="X321" s="1">
        <v>0.16664045588368551</v>
      </c>
      <c r="Y321" s="1">
        <v>0.92636975107831843</v>
      </c>
      <c r="Z321" s="1">
        <v>1.934249769983476E-2</v>
      </c>
      <c r="AA321" s="1">
        <v>0.99108532969486662</v>
      </c>
      <c r="AB321" s="1">
        <v>0.90805540315752964</v>
      </c>
      <c r="AC321" s="1">
        <f t="shared" si="63"/>
        <v>1.934249769983476E-2</v>
      </c>
      <c r="AD321" s="1">
        <v>0.87685286197012435</v>
      </c>
      <c r="AE321" s="1">
        <f t="shared" si="65"/>
        <v>1.934249769983476E-2</v>
      </c>
    </row>
    <row r="322" spans="1:33">
      <c r="A322" t="s">
        <v>59</v>
      </c>
      <c r="B322" s="1">
        <v>0.58334185855093712</v>
      </c>
      <c r="C322" s="1">
        <v>0.96435228628487957</v>
      </c>
      <c r="D322" s="1">
        <v>8.7429002888037566E-3</v>
      </c>
      <c r="E322" s="1">
        <v>0.91337445491190794</v>
      </c>
      <c r="F322" s="1">
        <v>0.5810681734584594</v>
      </c>
      <c r="G322" s="1">
        <f t="shared" si="62"/>
        <v>8.7429002888037566E-3</v>
      </c>
      <c r="H322" s="1">
        <v>0.76454761353770129</v>
      </c>
      <c r="I322" s="1">
        <f t="shared" si="64"/>
        <v>8.7429002888037566E-3</v>
      </c>
      <c r="W322" t="s">
        <v>59</v>
      </c>
      <c r="X322" s="1">
        <v>0.58334185855093712</v>
      </c>
      <c r="Y322" s="1">
        <v>0.96435228628487957</v>
      </c>
      <c r="Z322" s="1">
        <v>8.7429002888037566E-3</v>
      </c>
      <c r="AA322" s="1">
        <v>0.91337445491190794</v>
      </c>
      <c r="AB322" s="1">
        <v>0.5810681734584594</v>
      </c>
      <c r="AC322" s="1">
        <f t="shared" si="63"/>
        <v>8.7429002888037566E-3</v>
      </c>
      <c r="AD322" s="1">
        <v>0.23545238646229871</v>
      </c>
      <c r="AE322" s="1">
        <f t="shared" si="65"/>
        <v>8.7429002888037566E-3</v>
      </c>
    </row>
    <row r="323" spans="1:33">
      <c r="A323" t="s">
        <v>60</v>
      </c>
      <c r="B323" s="1">
        <v>0.97448621929061496</v>
      </c>
      <c r="C323" s="1">
        <v>0.96745337966372558</v>
      </c>
      <c r="D323" s="1">
        <v>1.5345421270267168E-2</v>
      </c>
      <c r="E323" s="1">
        <v>0.195709247426605</v>
      </c>
      <c r="F323" s="1">
        <v>0.95000000000000062</v>
      </c>
      <c r="G323" s="1">
        <f t="shared" si="62"/>
        <v>1.5345421270267168E-2</v>
      </c>
      <c r="H323" s="1">
        <v>0.95000000000000062</v>
      </c>
      <c r="I323" s="1">
        <f t="shared" si="64"/>
        <v>1.5345421270267168E-2</v>
      </c>
      <c r="W323" t="s">
        <v>60</v>
      </c>
      <c r="X323" s="1">
        <v>0.97448621929061496</v>
      </c>
      <c r="Y323" s="1">
        <v>0.96745337966372558</v>
      </c>
      <c r="Z323" s="1">
        <v>1.5345421270267168E-2</v>
      </c>
      <c r="AA323" s="1">
        <v>0.195709247426605</v>
      </c>
      <c r="AB323" s="1">
        <v>0.95000000000000062</v>
      </c>
      <c r="AC323" s="1">
        <f t="shared" si="63"/>
        <v>1.5345421270267168E-2</v>
      </c>
      <c r="AD323" s="1">
        <v>4.9999999999999378E-2</v>
      </c>
      <c r="AE323" s="1">
        <f t="shared" si="65"/>
        <v>1.5345421270267168E-2</v>
      </c>
    </row>
    <row r="324" spans="1:33">
      <c r="A324" t="s">
        <v>153</v>
      </c>
      <c r="B324" s="1">
        <v>0.88706514596723429</v>
      </c>
      <c r="C324" s="1">
        <v>0.2182449231614636</v>
      </c>
      <c r="D324" s="1">
        <v>1.0827211963947203E-2</v>
      </c>
      <c r="E324" s="1">
        <v>4.4692971251104052E-2</v>
      </c>
      <c r="F324" s="1">
        <v>0.30937799958543033</v>
      </c>
      <c r="G324" s="1">
        <f t="shared" si="62"/>
        <v>1.0827211963947203E-2</v>
      </c>
      <c r="H324" s="1">
        <v>5.0000000000000017E-2</v>
      </c>
      <c r="I324" s="1">
        <f t="shared" si="64"/>
        <v>1.0827211963947203E-2</v>
      </c>
      <c r="W324" t="s">
        <v>153</v>
      </c>
      <c r="X324" s="1">
        <v>0.88706514596723429</v>
      </c>
      <c r="Y324" s="1">
        <v>0.2182449231614636</v>
      </c>
      <c r="Z324" s="1">
        <v>1.0827211963947203E-2</v>
      </c>
      <c r="AA324" s="1">
        <v>4.4692971251104052E-2</v>
      </c>
      <c r="AB324" s="1">
        <v>0.30937799958543033</v>
      </c>
      <c r="AC324" s="1">
        <f t="shared" si="63"/>
        <v>1.0827211963947203E-2</v>
      </c>
      <c r="AD324" s="1">
        <v>0.95</v>
      </c>
      <c r="AE324" s="1">
        <f t="shared" si="65"/>
        <v>1.0827211963947203E-2</v>
      </c>
    </row>
    <row r="325" spans="1:33">
      <c r="A325" t="s">
        <v>62</v>
      </c>
      <c r="B325" s="1">
        <v>4.1457904717496337E-2</v>
      </c>
      <c r="C325" s="1">
        <v>0.90255978033137996</v>
      </c>
      <c r="D325" s="1">
        <v>0.86540011930785754</v>
      </c>
      <c r="E325" s="1">
        <v>0.63632374540102199</v>
      </c>
      <c r="F325" s="1">
        <v>0.43347765585417825</v>
      </c>
      <c r="G325" s="1">
        <f t="shared" si="62"/>
        <v>4.1457904717496337E-2</v>
      </c>
      <c r="H325" s="1">
        <v>6.8034612531657782E-2</v>
      </c>
      <c r="I325" s="1">
        <f t="shared" si="64"/>
        <v>4.1457904717496337E-2</v>
      </c>
      <c r="W325" t="s">
        <v>62</v>
      </c>
      <c r="X325" s="1">
        <v>4.1457904717496337E-2</v>
      </c>
      <c r="Y325" s="1">
        <v>0.90255978033137996</v>
      </c>
      <c r="Z325" s="1">
        <v>0.86540011930785754</v>
      </c>
      <c r="AA325" s="1">
        <v>0.63632374540102199</v>
      </c>
      <c r="AB325" s="1">
        <v>0.43347765585417825</v>
      </c>
      <c r="AC325" s="1">
        <f t="shared" si="63"/>
        <v>4.1457904717496337E-2</v>
      </c>
      <c r="AD325" s="1">
        <v>0.93196538746834223</v>
      </c>
      <c r="AE325" s="1">
        <f t="shared" si="65"/>
        <v>4.1457904717496337E-2</v>
      </c>
    </row>
    <row r="326" spans="1:33">
      <c r="A326" t="s">
        <v>63</v>
      </c>
      <c r="B326" s="1">
        <v>7.7749214326728627E-2</v>
      </c>
      <c r="C326" s="1">
        <v>0.83390402870088109</v>
      </c>
      <c r="D326" s="1">
        <v>0.12314713802987465</v>
      </c>
      <c r="E326" s="1">
        <v>0.92225078567327134</v>
      </c>
      <c r="F326" s="1">
        <v>0.13311027054307142</v>
      </c>
      <c r="G326" s="1">
        <f t="shared" si="62"/>
        <v>7.7749214326728627E-2</v>
      </c>
      <c r="H326" s="1">
        <v>0.41893182654154093</v>
      </c>
      <c r="I326" s="1">
        <f t="shared" si="64"/>
        <v>7.7749214326728627E-2</v>
      </c>
      <c r="W326" t="s">
        <v>63</v>
      </c>
      <c r="X326" s="1">
        <v>7.7749214326728627E-2</v>
      </c>
      <c r="Y326" s="1">
        <v>0.83390402870088109</v>
      </c>
      <c r="Z326" s="1">
        <v>0.12314713802987465</v>
      </c>
      <c r="AA326" s="1">
        <v>0.92225078567327134</v>
      </c>
      <c r="AB326" s="1">
        <v>0.13311027054307142</v>
      </c>
      <c r="AC326" s="1">
        <f t="shared" si="63"/>
        <v>7.7749214326728627E-2</v>
      </c>
      <c r="AD326" s="1">
        <v>0.58106817345845907</v>
      </c>
      <c r="AE326" s="1">
        <f t="shared" si="65"/>
        <v>7.7749214326728627E-2</v>
      </c>
    </row>
    <row r="327" spans="1:33">
      <c r="A327" t="s">
        <v>64</v>
      </c>
      <c r="B327" s="1">
        <v>0.7195479643948034</v>
      </c>
      <c r="C327" s="1">
        <v>0.95</v>
      </c>
      <c r="D327" s="1">
        <v>1.934249769983476E-2</v>
      </c>
      <c r="E327" s="1">
        <v>0.98968594786173691</v>
      </c>
      <c r="F327" s="1">
        <v>0.95000000000000062</v>
      </c>
      <c r="G327" s="61">
        <f t="shared" si="62"/>
        <v>1.934249769983476E-2</v>
      </c>
      <c r="H327" s="1">
        <v>0.91337445491190872</v>
      </c>
      <c r="I327" s="1">
        <f t="shared" si="64"/>
        <v>1.934249769983476E-2</v>
      </c>
      <c r="W327" t="s">
        <v>64</v>
      </c>
      <c r="X327" s="1">
        <v>0.7195479643948034</v>
      </c>
      <c r="Y327" s="1">
        <v>0.95</v>
      </c>
      <c r="Z327" s="1">
        <v>1.934249769983476E-2</v>
      </c>
      <c r="AA327" s="1">
        <v>0.98968594786173691</v>
      </c>
      <c r="AB327" s="1">
        <v>0.95000000000000062</v>
      </c>
      <c r="AC327" s="61">
        <f t="shared" si="63"/>
        <v>1.934249769983476E-2</v>
      </c>
      <c r="AD327" s="1">
        <v>8.6625545088091283E-2</v>
      </c>
      <c r="AE327" s="1">
        <f t="shared" si="65"/>
        <v>1.934249769983476E-2</v>
      </c>
    </row>
    <row r="328" spans="1:33">
      <c r="A328" t="s">
        <v>65</v>
      </c>
      <c r="B328" s="1">
        <v>0.34349075574430277</v>
      </c>
      <c r="C328" s="1">
        <v>0.89940786999210232</v>
      </c>
      <c r="D328" s="1">
        <v>0.58456818246302633</v>
      </c>
      <c r="E328" s="1">
        <v>0.52941040032067888</v>
      </c>
      <c r="F328" s="1">
        <v>0.5810681734584594</v>
      </c>
      <c r="G328" s="1">
        <f t="shared" si="62"/>
        <v>0.34349075574430277</v>
      </c>
      <c r="H328" s="1">
        <v>5.0000000000000017E-2</v>
      </c>
      <c r="I328" s="1">
        <f t="shared" si="64"/>
        <v>5.0000000000000017E-2</v>
      </c>
      <c r="W328" t="s">
        <v>65</v>
      </c>
      <c r="X328" s="1">
        <v>0.34349075574430277</v>
      </c>
      <c r="Y328" s="1">
        <v>0.89940786999210232</v>
      </c>
      <c r="Z328" s="1">
        <v>0.58456818246302633</v>
      </c>
      <c r="AA328" s="1">
        <v>0.52941040032067888</v>
      </c>
      <c r="AB328" s="1">
        <v>0.5810681734584594</v>
      </c>
      <c r="AC328" s="1">
        <f t="shared" si="63"/>
        <v>0.34349075574430277</v>
      </c>
      <c r="AD328" s="1">
        <v>0.95</v>
      </c>
      <c r="AE328" s="1">
        <f t="shared" si="65"/>
        <v>0.34349075574430277</v>
      </c>
    </row>
    <row r="329" spans="1:33">
      <c r="A329" t="s">
        <v>66</v>
      </c>
      <c r="B329" s="1">
        <v>0.97922495157396472</v>
      </c>
      <c r="C329" s="1">
        <v>3.4935999962474318E-3</v>
      </c>
      <c r="D329" s="1">
        <v>7.4818240579241913E-3</v>
      </c>
      <c r="E329" s="1">
        <v>6.0749221235134376E-2</v>
      </c>
      <c r="F329" s="1">
        <v>0.99266254192933878</v>
      </c>
      <c r="G329" s="1">
        <f t="shared" si="62"/>
        <v>3.4935999962474318E-3</v>
      </c>
      <c r="H329" s="1">
        <v>0.95000000000000062</v>
      </c>
      <c r="I329" s="1">
        <f t="shared" si="64"/>
        <v>3.4935999962474318E-3</v>
      </c>
      <c r="W329" t="s">
        <v>66</v>
      </c>
      <c r="X329" s="1">
        <v>0.97922495157396472</v>
      </c>
      <c r="Y329" s="1">
        <v>3.4935999962474318E-3</v>
      </c>
      <c r="Z329" s="1">
        <v>7.4818240579241913E-3</v>
      </c>
      <c r="AA329" s="1">
        <v>6.0749221235134376E-2</v>
      </c>
      <c r="AB329" s="1">
        <v>0.99266254192933878</v>
      </c>
      <c r="AC329" s="1">
        <f t="shared" si="63"/>
        <v>3.4935999962474318E-3</v>
      </c>
      <c r="AD329" s="1">
        <v>4.9999999999999378E-2</v>
      </c>
      <c r="AE329" s="1">
        <f t="shared" si="65"/>
        <v>3.4935999962474318E-3</v>
      </c>
    </row>
    <row r="330" spans="1:33">
      <c r="A330" t="s">
        <v>94</v>
      </c>
      <c r="B330" s="1">
        <v>1.9342497699835055E-2</v>
      </c>
      <c r="C330" s="1">
        <v>0.82216840935503699</v>
      </c>
      <c r="D330" s="1">
        <v>0.40782542692846746</v>
      </c>
      <c r="E330" s="1">
        <v>0.99607143704729062</v>
      </c>
      <c r="F330" s="1">
        <v>2.1150612009820224E-3</v>
      </c>
      <c r="G330" s="1">
        <f t="shared" si="62"/>
        <v>2.1150612009820224E-3</v>
      </c>
      <c r="H330" s="1">
        <v>0.12314713802987559</v>
      </c>
      <c r="I330" s="1">
        <f t="shared" si="64"/>
        <v>2.1150612009820224E-3</v>
      </c>
      <c r="W330" t="s">
        <v>94</v>
      </c>
      <c r="X330" s="1">
        <v>1.9342497699835055E-2</v>
      </c>
      <c r="Y330" s="1">
        <v>0.82216840935503699</v>
      </c>
      <c r="Z330" s="1">
        <v>0.40782542692846746</v>
      </c>
      <c r="AA330" s="1">
        <v>0.99607143704729062</v>
      </c>
      <c r="AB330" s="1">
        <v>2.1150612009820224E-3</v>
      </c>
      <c r="AC330" s="1">
        <f t="shared" si="63"/>
        <v>2.1150612009820224E-3</v>
      </c>
      <c r="AD330" s="1">
        <v>0.87685286197012435</v>
      </c>
      <c r="AE330" s="1">
        <f t="shared" si="65"/>
        <v>2.1150612009820224E-3</v>
      </c>
    </row>
    <row r="331" spans="1:33">
      <c r="A331" t="s">
        <v>96</v>
      </c>
      <c r="B331" s="1">
        <v>1.0827211963947477E-2</v>
      </c>
      <c r="C331" s="1">
        <v>0.9834857792181515</v>
      </c>
      <c r="D331" s="1">
        <v>0.98735502395561359</v>
      </c>
      <c r="E331" s="1">
        <v>0.88408160254662571</v>
      </c>
      <c r="F331" s="1">
        <v>6.1456317156798447E-3</v>
      </c>
      <c r="G331" s="1">
        <f t="shared" si="62"/>
        <v>6.1456317156798447E-3</v>
      </c>
      <c r="H331" s="1">
        <v>5.0000000000000017E-2</v>
      </c>
      <c r="I331" s="1">
        <f t="shared" si="64"/>
        <v>6.1456317156798447E-3</v>
      </c>
      <c r="W331" t="s">
        <v>96</v>
      </c>
      <c r="X331" s="1">
        <v>1.0827211963947477E-2</v>
      </c>
      <c r="Y331" s="1">
        <v>0.9834857792181515</v>
      </c>
      <c r="Z331" s="1">
        <v>0.98735502395561359</v>
      </c>
      <c r="AA331" s="1">
        <v>0.88408160254662571</v>
      </c>
      <c r="AB331" s="1">
        <v>6.1456317156798447E-3</v>
      </c>
      <c r="AC331" s="1">
        <f t="shared" si="63"/>
        <v>6.1456317156798447E-3</v>
      </c>
      <c r="AD331" s="1">
        <v>0.95</v>
      </c>
      <c r="AE331" s="1">
        <f t="shared" si="65"/>
        <v>6.1456317156798447E-3</v>
      </c>
    </row>
    <row r="332" spans="1:33">
      <c r="A332" t="s">
        <v>98</v>
      </c>
      <c r="B332" s="1">
        <v>1.3401706499242933E-2</v>
      </c>
      <c r="C332" s="1">
        <v>0.9647549627572285</v>
      </c>
      <c r="D332" s="1">
        <v>0.82558630631238628</v>
      </c>
      <c r="E332" s="1">
        <v>0.99473346084597991</v>
      </c>
      <c r="F332" s="1">
        <v>0.83696255484835158</v>
      </c>
      <c r="G332" s="1">
        <f t="shared" si="62"/>
        <v>1.3401706499242933E-2</v>
      </c>
      <c r="H332" s="1">
        <v>0.21271458630132001</v>
      </c>
      <c r="I332" s="1">
        <f t="shared" si="64"/>
        <v>1.3401706499242933E-2</v>
      </c>
      <c r="W332" t="s">
        <v>98</v>
      </c>
      <c r="X332" s="1">
        <v>1.3401706499242933E-2</v>
      </c>
      <c r="Y332" s="1">
        <v>0.9647549627572285</v>
      </c>
      <c r="Z332" s="1">
        <v>0.82558630631238628</v>
      </c>
      <c r="AA332" s="1">
        <v>0.99473346084597991</v>
      </c>
      <c r="AB332" s="1">
        <v>0.83696255484835158</v>
      </c>
      <c r="AC332" s="1">
        <f t="shared" si="63"/>
        <v>1.3401706499242933E-2</v>
      </c>
      <c r="AD332" s="1">
        <v>0.78728541369867999</v>
      </c>
      <c r="AE332" s="1">
        <f t="shared" si="65"/>
        <v>1.3401706499242933E-2</v>
      </c>
    </row>
    <row r="333" spans="1:33">
      <c r="A333" t="s">
        <v>100</v>
      </c>
      <c r="B333" s="1">
        <v>2.6799274123128491E-2</v>
      </c>
      <c r="C333" s="1">
        <v>0.69517863274349845</v>
      </c>
      <c r="D333" s="1">
        <v>0.90761743126664418</v>
      </c>
      <c r="E333" s="1">
        <v>0.79001196543342744</v>
      </c>
      <c r="F333" s="1">
        <v>0.20777637029862486</v>
      </c>
      <c r="G333" s="1">
        <f t="shared" si="62"/>
        <v>2.6799274123128491E-2</v>
      </c>
      <c r="H333" s="1">
        <v>6.8034612531657782E-2</v>
      </c>
      <c r="I333" s="1">
        <f t="shared" si="64"/>
        <v>2.6799274123128491E-2</v>
      </c>
      <c r="W333" t="s">
        <v>100</v>
      </c>
      <c r="X333" s="1">
        <v>2.6799274123128491E-2</v>
      </c>
      <c r="Y333" s="1">
        <v>0.69517863274349845</v>
      </c>
      <c r="Z333" s="1">
        <v>0.90761743126664418</v>
      </c>
      <c r="AA333" s="1">
        <v>0.79001196543342744</v>
      </c>
      <c r="AB333" s="1">
        <v>0.20777637029862486</v>
      </c>
      <c r="AC333" s="1">
        <f t="shared" si="63"/>
        <v>2.6799274123128491E-2</v>
      </c>
      <c r="AD333" s="1">
        <v>0.93196538746834223</v>
      </c>
      <c r="AE333" s="1">
        <f t="shared" si="65"/>
        <v>2.6799274123128491E-2</v>
      </c>
    </row>
    <row r="334" spans="1:33">
      <c r="A334" t="s">
        <v>102</v>
      </c>
      <c r="B334" s="1">
        <v>0.94878748639613142</v>
      </c>
      <c r="C334" s="1">
        <v>0.86812039050746503</v>
      </c>
      <c r="D334" s="1">
        <v>7.4818240579241913E-3</v>
      </c>
      <c r="E334" s="1">
        <v>0.33688183633303814</v>
      </c>
      <c r="F334" s="1">
        <v>0.90805540315752964</v>
      </c>
      <c r="G334" s="1">
        <f t="shared" si="62"/>
        <v>7.4818240579241913E-3</v>
      </c>
      <c r="H334" s="1">
        <v>0.95000000000000062</v>
      </c>
      <c r="I334" s="1">
        <f t="shared" si="64"/>
        <v>7.4818240579241913E-3</v>
      </c>
      <c r="W334" t="s">
        <v>102</v>
      </c>
      <c r="X334" s="1">
        <v>0.94878748639613142</v>
      </c>
      <c r="Y334" s="1">
        <v>0.86812039050746503</v>
      </c>
      <c r="Z334" s="1">
        <v>7.4818240579241913E-3</v>
      </c>
      <c r="AA334" s="1">
        <v>0.33688183633303814</v>
      </c>
      <c r="AB334" s="1">
        <v>0.90805540315752964</v>
      </c>
      <c r="AC334" s="1">
        <f t="shared" si="63"/>
        <v>7.4818240579241913E-3</v>
      </c>
      <c r="AD334" s="1">
        <v>4.9999999999999378E-2</v>
      </c>
      <c r="AE334" s="1">
        <f t="shared" si="65"/>
        <v>7.4818240579241913E-3</v>
      </c>
    </row>
    <row r="335" spans="1:33">
      <c r="A335" t="s">
        <v>151</v>
      </c>
      <c r="B335" s="1">
        <v>0.98323802780201219</v>
      </c>
      <c r="C335" s="1">
        <v>8.9146703051331544E-3</v>
      </c>
      <c r="D335" s="1">
        <v>7.4818240579241913E-3</v>
      </c>
      <c r="E335" s="1">
        <v>2.8447435216334416E-3</v>
      </c>
      <c r="F335" s="1">
        <v>0.97337085213504804</v>
      </c>
      <c r="G335" s="1">
        <f t="shared" si="62"/>
        <v>2.8447435216334416E-3</v>
      </c>
      <c r="H335" s="1">
        <v>0.95000000000000062</v>
      </c>
      <c r="I335" s="1">
        <f t="shared" si="64"/>
        <v>2.8447435216334416E-3</v>
      </c>
      <c r="W335" t="s">
        <v>151</v>
      </c>
      <c r="X335" s="1">
        <v>0.98323802780201219</v>
      </c>
      <c r="Y335" s="1">
        <v>8.9146703051331544E-3</v>
      </c>
      <c r="Z335" s="1">
        <v>7.4818240579241913E-3</v>
      </c>
      <c r="AA335" s="1">
        <v>2.8447435216334416E-3</v>
      </c>
      <c r="AB335" s="1">
        <v>0.97337085213504804</v>
      </c>
      <c r="AC335" s="1">
        <f t="shared" si="63"/>
        <v>2.8447435216334416E-3</v>
      </c>
      <c r="AD335" s="1">
        <v>4.9999999999999378E-2</v>
      </c>
      <c r="AE335" s="1">
        <f t="shared" si="65"/>
        <v>2.8447435216334416E-3</v>
      </c>
    </row>
    <row r="336" spans="1:33">
      <c r="G336">
        <f>SUM(G318:G335)</f>
        <v>0.62948356343277578</v>
      </c>
      <c r="I336">
        <f>SUM(I318:I335)</f>
        <v>0.33599280768847301</v>
      </c>
      <c r="J336" s="38">
        <f>+I336/G336</f>
        <v>0.53375946125772766</v>
      </c>
      <c r="K336" s="18" t="s">
        <v>71</v>
      </c>
      <c r="AC336">
        <f>SUM(AC318:AC335)</f>
        <v>0.62948356343277578</v>
      </c>
      <c r="AE336">
        <f>SUM(AE318:AE335)</f>
        <v>0.62948356343277578</v>
      </c>
      <c r="AF336" s="38">
        <f>+AE336/AC336</f>
        <v>1</v>
      </c>
      <c r="AG336" s="18" t="s">
        <v>71</v>
      </c>
    </row>
    <row r="338" spans="1:31">
      <c r="A338" t="s">
        <v>131</v>
      </c>
      <c r="B338" t="s">
        <v>48</v>
      </c>
      <c r="C338" t="s">
        <v>230</v>
      </c>
      <c r="D338" t="s">
        <v>223</v>
      </c>
      <c r="E338" t="s">
        <v>232</v>
      </c>
      <c r="F338" t="s">
        <v>234</v>
      </c>
      <c r="G338" t="str">
        <f>+A338</f>
        <v>A*b*c*d*e</v>
      </c>
      <c r="H338" t="s">
        <v>224</v>
      </c>
      <c r="W338" t="s">
        <v>131</v>
      </c>
      <c r="X338" t="s">
        <v>48</v>
      </c>
      <c r="Y338" t="s">
        <v>230</v>
      </c>
      <c r="Z338" t="s">
        <v>223</v>
      </c>
      <c r="AA338" t="s">
        <v>232</v>
      </c>
      <c r="AB338" t="s">
        <v>234</v>
      </c>
      <c r="AC338" t="str">
        <f>+W338</f>
        <v>A*b*c*d*e</v>
      </c>
      <c r="AD338" t="s">
        <v>236</v>
      </c>
    </row>
    <row r="339" spans="1:31">
      <c r="A339" t="s">
        <v>80</v>
      </c>
      <c r="B339" s="1">
        <v>0.80692563298739306</v>
      </c>
      <c r="C339" s="1">
        <v>0.87600249364173799</v>
      </c>
      <c r="D339" s="1">
        <v>1.0827211963947203E-2</v>
      </c>
      <c r="E339" s="1">
        <v>0.26872338491523462</v>
      </c>
      <c r="F339" s="1">
        <v>0.56652234414582181</v>
      </c>
      <c r="G339" s="1">
        <f t="shared" ref="G339:G356" si="66">MIN(B339:F339)</f>
        <v>1.0827211963947203E-2</v>
      </c>
      <c r="H339" s="1">
        <v>5.0000000000000017E-2</v>
      </c>
      <c r="I339" s="1">
        <f>MIN(G339:H339)</f>
        <v>1.0827211963947203E-2</v>
      </c>
      <c r="W339" t="s">
        <v>80</v>
      </c>
      <c r="X339" s="1">
        <v>0.80692563298739306</v>
      </c>
      <c r="Y339" s="1">
        <v>0.87600249364173799</v>
      </c>
      <c r="Z339" s="1">
        <v>1.0827211963947203E-2</v>
      </c>
      <c r="AA339" s="1">
        <v>0.26872338491523462</v>
      </c>
      <c r="AB339" s="1">
        <v>0.56652234414582181</v>
      </c>
      <c r="AC339" s="1">
        <f t="shared" ref="AC339:AC356" si="67">MIN(X339:AB339)</f>
        <v>1.0827211963947203E-2</v>
      </c>
      <c r="AD339" s="1">
        <v>0.95</v>
      </c>
      <c r="AE339" s="1">
        <f>MIN(AC339:AD339)</f>
        <v>1.0827211963947203E-2</v>
      </c>
    </row>
    <row r="340" spans="1:31">
      <c r="A340" t="s">
        <v>82</v>
      </c>
      <c r="B340" s="1">
        <v>0.99014770955660791</v>
      </c>
      <c r="C340" s="1">
        <v>0.11293485403276571</v>
      </c>
      <c r="D340" s="1">
        <v>2.1707708167517326E-2</v>
      </c>
      <c r="E340" s="1">
        <v>3.8150100633936868E-3</v>
      </c>
      <c r="F340" s="1">
        <v>2.6629147864951963E-2</v>
      </c>
      <c r="G340" s="1">
        <f t="shared" si="66"/>
        <v>3.8150100633936868E-3</v>
      </c>
      <c r="H340" s="1">
        <v>0.95000000000000062</v>
      </c>
      <c r="I340" s="1">
        <f t="shared" ref="I340:I356" si="68">MIN(G340:H340)</f>
        <v>3.8150100633936868E-3</v>
      </c>
      <c r="W340" t="s">
        <v>82</v>
      </c>
      <c r="X340" s="1">
        <v>0.99014770955660791</v>
      </c>
      <c r="Y340" s="1">
        <v>0.11293485403276571</v>
      </c>
      <c r="Z340" s="1">
        <v>2.1707708167517326E-2</v>
      </c>
      <c r="AA340" s="1">
        <v>3.8150100633936868E-3</v>
      </c>
      <c r="AB340" s="1">
        <v>2.6629147864951963E-2</v>
      </c>
      <c r="AC340" s="1">
        <f t="shared" si="67"/>
        <v>3.8150100633936868E-3</v>
      </c>
      <c r="AD340" s="1">
        <v>4.9999999999999378E-2</v>
      </c>
      <c r="AE340" s="1">
        <f t="shared" ref="AE340:AE356" si="69">MIN(AC340:AD340)</f>
        <v>3.8150100633936868E-3</v>
      </c>
    </row>
    <row r="341" spans="1:31">
      <c r="A341" t="s">
        <v>57</v>
      </c>
      <c r="B341" s="1">
        <v>0.5751406827697908</v>
      </c>
      <c r="C341" s="1">
        <v>2.3439302321889399E-2</v>
      </c>
      <c r="D341" s="1">
        <v>1.6261096579381129E-2</v>
      </c>
      <c r="E341" s="1">
        <v>0.10166272693078893</v>
      </c>
      <c r="F341" s="1">
        <v>9.1944596842470361E-2</v>
      </c>
      <c r="G341" s="1">
        <f t="shared" si="66"/>
        <v>1.6261096579381129E-2</v>
      </c>
      <c r="H341" s="1">
        <v>0.88706514596723429</v>
      </c>
      <c r="I341" s="1">
        <f t="shared" si="68"/>
        <v>1.6261096579381129E-2</v>
      </c>
      <c r="W341" t="s">
        <v>57</v>
      </c>
      <c r="X341" s="1">
        <v>0.5751406827697908</v>
      </c>
      <c r="Y341" s="1">
        <v>2.3439302321889399E-2</v>
      </c>
      <c r="Z341" s="1">
        <v>1.6261096579381129E-2</v>
      </c>
      <c r="AA341" s="1">
        <v>0.10166272693078893</v>
      </c>
      <c r="AB341" s="1">
        <v>9.1944596842470361E-2</v>
      </c>
      <c r="AC341" s="1">
        <f t="shared" si="67"/>
        <v>1.6261096579381129E-2</v>
      </c>
      <c r="AD341" s="1">
        <v>0.11293485403276571</v>
      </c>
      <c r="AE341" s="1">
        <f t="shared" si="69"/>
        <v>1.6261096579381129E-2</v>
      </c>
    </row>
    <row r="342" spans="1:31">
      <c r="A342" t="s">
        <v>58</v>
      </c>
      <c r="B342" s="1">
        <v>0.16664045588368551</v>
      </c>
      <c r="C342" s="1">
        <v>0.92636975107831843</v>
      </c>
      <c r="D342" s="1">
        <v>1.934249769983476E-2</v>
      </c>
      <c r="E342" s="1">
        <v>0.99108532969486662</v>
      </c>
      <c r="F342" s="1">
        <v>9.1944596842470361E-2</v>
      </c>
      <c r="G342" s="1">
        <f t="shared" si="66"/>
        <v>1.934249769983476E-2</v>
      </c>
      <c r="H342" s="1">
        <v>0.12314713802987559</v>
      </c>
      <c r="I342" s="1">
        <f t="shared" si="68"/>
        <v>1.934249769983476E-2</v>
      </c>
      <c r="W342" t="s">
        <v>58</v>
      </c>
      <c r="X342" s="1">
        <v>0.16664045588368551</v>
      </c>
      <c r="Y342" s="1">
        <v>0.92636975107831843</v>
      </c>
      <c r="Z342" s="1">
        <v>1.934249769983476E-2</v>
      </c>
      <c r="AA342" s="1">
        <v>0.99108532969486662</v>
      </c>
      <c r="AB342" s="1">
        <v>9.1944596842470361E-2</v>
      </c>
      <c r="AC342" s="1">
        <f t="shared" si="67"/>
        <v>1.934249769983476E-2</v>
      </c>
      <c r="AD342" s="1">
        <v>0.87685286197012435</v>
      </c>
      <c r="AE342" s="1">
        <f t="shared" si="69"/>
        <v>1.934249769983476E-2</v>
      </c>
    </row>
    <row r="343" spans="1:31">
      <c r="A343" t="s">
        <v>59</v>
      </c>
      <c r="B343" s="1">
        <v>0.58334185855093712</v>
      </c>
      <c r="C343" s="1">
        <v>0.96435228628487957</v>
      </c>
      <c r="D343" s="1">
        <v>8.7429002888037566E-3</v>
      </c>
      <c r="E343" s="1">
        <v>0.91337445491190794</v>
      </c>
      <c r="F343" s="1">
        <v>0.4189318265415406</v>
      </c>
      <c r="G343" s="1">
        <f t="shared" si="66"/>
        <v>8.7429002888037566E-3</v>
      </c>
      <c r="H343" s="1">
        <v>0.76454761353770129</v>
      </c>
      <c r="I343" s="1">
        <f t="shared" si="68"/>
        <v>8.7429002888037566E-3</v>
      </c>
      <c r="W343" t="s">
        <v>59</v>
      </c>
      <c r="X343" s="1">
        <v>0.58334185855093712</v>
      </c>
      <c r="Y343" s="1">
        <v>0.96435228628487957</v>
      </c>
      <c r="Z343" s="1">
        <v>8.7429002888037566E-3</v>
      </c>
      <c r="AA343" s="1">
        <v>0.91337445491190794</v>
      </c>
      <c r="AB343" s="1">
        <v>0.4189318265415406</v>
      </c>
      <c r="AC343" s="1">
        <f t="shared" si="67"/>
        <v>8.7429002888037566E-3</v>
      </c>
      <c r="AD343" s="1">
        <v>0.23545238646229871</v>
      </c>
      <c r="AE343" s="1">
        <f t="shared" si="69"/>
        <v>8.7429002888037566E-3</v>
      </c>
    </row>
    <row r="344" spans="1:31">
      <c r="A344" t="s">
        <v>60</v>
      </c>
      <c r="B344" s="1">
        <v>0.97448621929061496</v>
      </c>
      <c r="C344" s="1">
        <v>0.96745337966372558</v>
      </c>
      <c r="D344" s="1">
        <v>1.5345421270267168E-2</v>
      </c>
      <c r="E344" s="1">
        <v>0.195709247426605</v>
      </c>
      <c r="F344" s="1">
        <v>4.9999999999999378E-2</v>
      </c>
      <c r="G344" s="1">
        <f t="shared" si="66"/>
        <v>1.5345421270267168E-2</v>
      </c>
      <c r="H344" s="1">
        <v>0.95000000000000062</v>
      </c>
      <c r="I344" s="1">
        <f t="shared" si="68"/>
        <v>1.5345421270267168E-2</v>
      </c>
      <c r="W344" t="s">
        <v>60</v>
      </c>
      <c r="X344" s="1">
        <v>0.97448621929061496</v>
      </c>
      <c r="Y344" s="1">
        <v>0.96745337966372558</v>
      </c>
      <c r="Z344" s="1">
        <v>1.5345421270267168E-2</v>
      </c>
      <c r="AA344" s="1">
        <v>0.195709247426605</v>
      </c>
      <c r="AB344" s="1">
        <v>4.9999999999999378E-2</v>
      </c>
      <c r="AC344" s="1">
        <f t="shared" si="67"/>
        <v>1.5345421270267168E-2</v>
      </c>
      <c r="AD344" s="1">
        <v>4.9999999999999378E-2</v>
      </c>
      <c r="AE344" s="1">
        <f t="shared" si="69"/>
        <v>1.5345421270267168E-2</v>
      </c>
    </row>
    <row r="345" spans="1:31">
      <c r="A345" t="s">
        <v>153</v>
      </c>
      <c r="B345" s="1">
        <v>0.88706514596723429</v>
      </c>
      <c r="C345" s="1">
        <v>0.2182449231614636</v>
      </c>
      <c r="D345" s="1">
        <v>1.0827211963947203E-2</v>
      </c>
      <c r="E345" s="1">
        <v>4.4692971251104052E-2</v>
      </c>
      <c r="F345" s="1">
        <v>0.69062200041456967</v>
      </c>
      <c r="G345" s="1">
        <f t="shared" si="66"/>
        <v>1.0827211963947203E-2</v>
      </c>
      <c r="H345" s="1">
        <v>5.0000000000000017E-2</v>
      </c>
      <c r="I345" s="1">
        <f t="shared" si="68"/>
        <v>1.0827211963947203E-2</v>
      </c>
      <c r="W345" t="s">
        <v>153</v>
      </c>
      <c r="X345" s="1">
        <v>0.88706514596723429</v>
      </c>
      <c r="Y345" s="1">
        <v>0.2182449231614636</v>
      </c>
      <c r="Z345" s="1">
        <v>1.0827211963947203E-2</v>
      </c>
      <c r="AA345" s="1">
        <v>4.4692971251104052E-2</v>
      </c>
      <c r="AB345" s="1">
        <v>0.69062200041456967</v>
      </c>
      <c r="AC345" s="1">
        <f t="shared" si="67"/>
        <v>1.0827211963947203E-2</v>
      </c>
      <c r="AD345" s="1">
        <v>0.95</v>
      </c>
      <c r="AE345" s="1">
        <f t="shared" si="69"/>
        <v>1.0827211963947203E-2</v>
      </c>
    </row>
    <row r="346" spans="1:31">
      <c r="A346" t="s">
        <v>62</v>
      </c>
      <c r="B346" s="1">
        <v>4.1457904717496337E-2</v>
      </c>
      <c r="C346" s="1">
        <v>0.90255978033137996</v>
      </c>
      <c r="D346" s="1">
        <v>0.86540011930785754</v>
      </c>
      <c r="E346" s="1">
        <v>0.63632374540102199</v>
      </c>
      <c r="F346" s="1">
        <v>0.56652234414582181</v>
      </c>
      <c r="G346" s="1">
        <f t="shared" si="66"/>
        <v>4.1457904717496337E-2</v>
      </c>
      <c r="H346" s="1">
        <v>6.8034612531657782E-2</v>
      </c>
      <c r="I346" s="1">
        <f t="shared" si="68"/>
        <v>4.1457904717496337E-2</v>
      </c>
      <c r="W346" t="s">
        <v>62</v>
      </c>
      <c r="X346" s="1">
        <v>4.1457904717496337E-2</v>
      </c>
      <c r="Y346" s="1">
        <v>0.90255978033137996</v>
      </c>
      <c r="Z346" s="1">
        <v>0.86540011930785754</v>
      </c>
      <c r="AA346" s="1">
        <v>0.63632374540102199</v>
      </c>
      <c r="AB346" s="1">
        <v>0.56652234414582181</v>
      </c>
      <c r="AC346" s="1">
        <f t="shared" si="67"/>
        <v>4.1457904717496337E-2</v>
      </c>
      <c r="AD346" s="1">
        <v>0.93196538746834223</v>
      </c>
      <c r="AE346" s="1">
        <f t="shared" si="69"/>
        <v>4.1457904717496337E-2</v>
      </c>
    </row>
    <row r="347" spans="1:31">
      <c r="A347" t="s">
        <v>63</v>
      </c>
      <c r="B347" s="1">
        <v>7.7749214326728627E-2</v>
      </c>
      <c r="C347" s="1">
        <v>0.83390402870088109</v>
      </c>
      <c r="D347" s="1">
        <v>0.12314713802987465</v>
      </c>
      <c r="E347" s="1">
        <v>0.92225078567327134</v>
      </c>
      <c r="F347" s="1">
        <v>0.86688972945692855</v>
      </c>
      <c r="G347" s="1">
        <f t="shared" si="66"/>
        <v>7.7749214326728627E-2</v>
      </c>
      <c r="H347" s="1">
        <v>0.41893182654154093</v>
      </c>
      <c r="I347" s="1">
        <f t="shared" si="68"/>
        <v>7.7749214326728627E-2</v>
      </c>
      <c r="W347" t="s">
        <v>63</v>
      </c>
      <c r="X347" s="1">
        <v>7.7749214326728627E-2</v>
      </c>
      <c r="Y347" s="1">
        <v>0.83390402870088109</v>
      </c>
      <c r="Z347" s="1">
        <v>0.12314713802987465</v>
      </c>
      <c r="AA347" s="1">
        <v>0.92225078567327134</v>
      </c>
      <c r="AB347" s="1">
        <v>0.86688972945692855</v>
      </c>
      <c r="AC347" s="1">
        <f t="shared" si="67"/>
        <v>7.7749214326728627E-2</v>
      </c>
      <c r="AD347" s="1">
        <v>0.58106817345845907</v>
      </c>
      <c r="AE347" s="1">
        <f t="shared" si="69"/>
        <v>7.7749214326728627E-2</v>
      </c>
    </row>
    <row r="348" spans="1:31">
      <c r="A348" t="s">
        <v>64</v>
      </c>
      <c r="B348" s="1">
        <v>0.7195479643948034</v>
      </c>
      <c r="C348" s="1">
        <v>0.95</v>
      </c>
      <c r="D348" s="1">
        <v>1.934249769983476E-2</v>
      </c>
      <c r="E348" s="1">
        <v>0.98968594786173691</v>
      </c>
      <c r="F348" s="1">
        <v>4.9999999999999378E-2</v>
      </c>
      <c r="G348" s="1">
        <f t="shared" si="66"/>
        <v>1.934249769983476E-2</v>
      </c>
      <c r="H348" s="1">
        <v>0.91337445491190872</v>
      </c>
      <c r="I348" s="1">
        <f t="shared" si="68"/>
        <v>1.934249769983476E-2</v>
      </c>
      <c r="W348" t="s">
        <v>64</v>
      </c>
      <c r="X348" s="1">
        <v>0.7195479643948034</v>
      </c>
      <c r="Y348" s="1">
        <v>0.95</v>
      </c>
      <c r="Z348" s="1">
        <v>1.934249769983476E-2</v>
      </c>
      <c r="AA348" s="1">
        <v>0.98968594786173691</v>
      </c>
      <c r="AB348" s="1">
        <v>4.9999999999999378E-2</v>
      </c>
      <c r="AC348" s="1">
        <f t="shared" si="67"/>
        <v>1.934249769983476E-2</v>
      </c>
      <c r="AD348" s="1">
        <v>8.6625545088091283E-2</v>
      </c>
      <c r="AE348" s="1">
        <f t="shared" si="69"/>
        <v>1.934249769983476E-2</v>
      </c>
    </row>
    <row r="349" spans="1:31">
      <c r="A349" t="s">
        <v>65</v>
      </c>
      <c r="B349" s="1">
        <v>0.34349075574430277</v>
      </c>
      <c r="C349" s="1">
        <v>0.89940786999210232</v>
      </c>
      <c r="D349" s="1">
        <v>0.58456818246302633</v>
      </c>
      <c r="E349" s="1">
        <v>0.52941040032067888</v>
      </c>
      <c r="F349" s="1">
        <v>0.4189318265415406</v>
      </c>
      <c r="G349" s="1">
        <f t="shared" si="66"/>
        <v>0.34349075574430277</v>
      </c>
      <c r="H349" s="1">
        <v>5.0000000000000017E-2</v>
      </c>
      <c r="I349" s="1">
        <f t="shared" si="68"/>
        <v>5.0000000000000017E-2</v>
      </c>
      <c r="W349" t="s">
        <v>65</v>
      </c>
      <c r="X349" s="1">
        <v>0.34349075574430277</v>
      </c>
      <c r="Y349" s="1">
        <v>0.89940786999210232</v>
      </c>
      <c r="Z349" s="1">
        <v>0.58456818246302633</v>
      </c>
      <c r="AA349" s="1">
        <v>0.52941040032067888</v>
      </c>
      <c r="AB349" s="1">
        <v>0.4189318265415406</v>
      </c>
      <c r="AC349" s="1">
        <f t="shared" si="67"/>
        <v>0.34349075574430277</v>
      </c>
      <c r="AD349" s="1">
        <v>0.95</v>
      </c>
      <c r="AE349" s="1">
        <f t="shared" si="69"/>
        <v>0.34349075574430277</v>
      </c>
    </row>
    <row r="350" spans="1:31">
      <c r="A350" t="s">
        <v>66</v>
      </c>
      <c r="B350" s="1">
        <v>0.97922495157396472</v>
      </c>
      <c r="C350" s="1">
        <v>3.4935999962474318E-3</v>
      </c>
      <c r="D350" s="1">
        <v>7.4818240579241913E-3</v>
      </c>
      <c r="E350" s="1">
        <v>6.0749221235134376E-2</v>
      </c>
      <c r="F350" s="1">
        <v>7.337458070661218E-3</v>
      </c>
      <c r="G350" s="1">
        <f t="shared" si="66"/>
        <v>3.4935999962474318E-3</v>
      </c>
      <c r="H350" s="1">
        <v>0.95000000000000062</v>
      </c>
      <c r="I350" s="1">
        <f t="shared" si="68"/>
        <v>3.4935999962474318E-3</v>
      </c>
      <c r="W350" t="s">
        <v>66</v>
      </c>
      <c r="X350" s="1">
        <v>0.97922495157396472</v>
      </c>
      <c r="Y350" s="1">
        <v>3.4935999962474318E-3</v>
      </c>
      <c r="Z350" s="1">
        <v>7.4818240579241913E-3</v>
      </c>
      <c r="AA350" s="1">
        <v>6.0749221235134376E-2</v>
      </c>
      <c r="AB350" s="1">
        <v>7.337458070661218E-3</v>
      </c>
      <c r="AC350" s="1">
        <f t="shared" si="67"/>
        <v>3.4935999962474318E-3</v>
      </c>
      <c r="AD350" s="1">
        <v>4.9999999999999378E-2</v>
      </c>
      <c r="AE350" s="1">
        <f t="shared" si="69"/>
        <v>3.4935999962474318E-3</v>
      </c>
    </row>
    <row r="351" spans="1:31">
      <c r="A351" t="s">
        <v>94</v>
      </c>
      <c r="B351" s="1">
        <v>1.9342497699835055E-2</v>
      </c>
      <c r="C351" s="1">
        <v>0.82216840935503699</v>
      </c>
      <c r="D351" s="1">
        <v>0.40782542692846746</v>
      </c>
      <c r="E351" s="1">
        <v>0.99607143704729062</v>
      </c>
      <c r="F351" s="1">
        <v>0.99788493879901796</v>
      </c>
      <c r="G351" s="1">
        <f t="shared" si="66"/>
        <v>1.9342497699835055E-2</v>
      </c>
      <c r="H351" s="1">
        <v>0.12314713802987559</v>
      </c>
      <c r="I351" s="1">
        <f t="shared" si="68"/>
        <v>1.9342497699835055E-2</v>
      </c>
      <c r="W351" t="s">
        <v>94</v>
      </c>
      <c r="X351" s="1">
        <v>1.9342497699835055E-2</v>
      </c>
      <c r="Y351" s="1">
        <v>0.82216840935503699</v>
      </c>
      <c r="Z351" s="1">
        <v>0.40782542692846746</v>
      </c>
      <c r="AA351" s="1">
        <v>0.99607143704729062</v>
      </c>
      <c r="AB351" s="1">
        <v>0.99788493879901796</v>
      </c>
      <c r="AC351" s="1">
        <f t="shared" si="67"/>
        <v>1.9342497699835055E-2</v>
      </c>
      <c r="AD351" s="1">
        <v>0.87685286197012435</v>
      </c>
      <c r="AE351" s="1">
        <f t="shared" si="69"/>
        <v>1.9342497699835055E-2</v>
      </c>
    </row>
    <row r="352" spans="1:31">
      <c r="A352" t="s">
        <v>96</v>
      </c>
      <c r="B352" s="1">
        <v>1.0827211963947477E-2</v>
      </c>
      <c r="C352" s="1">
        <v>0.9834857792181515</v>
      </c>
      <c r="D352" s="1">
        <v>0.98735502395561359</v>
      </c>
      <c r="E352" s="1">
        <v>0.88408160254662571</v>
      </c>
      <c r="F352" s="1">
        <v>0.99385436828432017</v>
      </c>
      <c r="G352" s="1">
        <f t="shared" si="66"/>
        <v>1.0827211963947477E-2</v>
      </c>
      <c r="H352" s="1">
        <v>5.0000000000000017E-2</v>
      </c>
      <c r="I352" s="1">
        <f t="shared" si="68"/>
        <v>1.0827211963947477E-2</v>
      </c>
      <c r="W352" t="s">
        <v>96</v>
      </c>
      <c r="X352" s="1">
        <v>1.0827211963947477E-2</v>
      </c>
      <c r="Y352" s="1">
        <v>0.9834857792181515</v>
      </c>
      <c r="Z352" s="1">
        <v>0.98735502395561359</v>
      </c>
      <c r="AA352" s="1">
        <v>0.88408160254662571</v>
      </c>
      <c r="AB352" s="1">
        <v>0.99385436828432017</v>
      </c>
      <c r="AC352" s="1">
        <f t="shared" si="67"/>
        <v>1.0827211963947477E-2</v>
      </c>
      <c r="AD352" s="1">
        <v>0.95</v>
      </c>
      <c r="AE352" s="1">
        <f t="shared" si="69"/>
        <v>1.0827211963947477E-2</v>
      </c>
    </row>
    <row r="353" spans="1:32">
      <c r="A353" t="s">
        <v>98</v>
      </c>
      <c r="B353" s="1">
        <v>1.3401706499242933E-2</v>
      </c>
      <c r="C353" s="1">
        <v>0.9647549627572285</v>
      </c>
      <c r="D353" s="1">
        <v>0.82558630631238628</v>
      </c>
      <c r="E353" s="1">
        <v>0.99473346084597991</v>
      </c>
      <c r="F353" s="1">
        <v>0.16303744515164842</v>
      </c>
      <c r="G353" s="1">
        <f t="shared" si="66"/>
        <v>1.3401706499242933E-2</v>
      </c>
      <c r="H353" s="1">
        <v>0.21271458630132001</v>
      </c>
      <c r="I353" s="1">
        <f t="shared" si="68"/>
        <v>1.3401706499242933E-2</v>
      </c>
      <c r="W353" t="s">
        <v>98</v>
      </c>
      <c r="X353" s="1">
        <v>1.3401706499242933E-2</v>
      </c>
      <c r="Y353" s="1">
        <v>0.9647549627572285</v>
      </c>
      <c r="Z353" s="1">
        <v>0.82558630631238628</v>
      </c>
      <c r="AA353" s="1">
        <v>0.99473346084597991</v>
      </c>
      <c r="AB353" s="1">
        <v>0.16303744515164842</v>
      </c>
      <c r="AC353" s="1">
        <f t="shared" si="67"/>
        <v>1.3401706499242933E-2</v>
      </c>
      <c r="AD353" s="1">
        <v>0.78728541369867999</v>
      </c>
      <c r="AE353" s="1">
        <f t="shared" si="69"/>
        <v>1.3401706499242933E-2</v>
      </c>
    </row>
    <row r="354" spans="1:32">
      <c r="A354" t="s">
        <v>100</v>
      </c>
      <c r="B354" s="1">
        <v>2.6799274123128491E-2</v>
      </c>
      <c r="C354" s="1">
        <v>0.69517863274349845</v>
      </c>
      <c r="D354" s="1">
        <v>0.90761743126664418</v>
      </c>
      <c r="E354" s="1">
        <v>0.79001196543342744</v>
      </c>
      <c r="F354" s="1">
        <v>0.79222362970137516</v>
      </c>
      <c r="G354" s="1">
        <f t="shared" si="66"/>
        <v>2.6799274123128491E-2</v>
      </c>
      <c r="H354" s="1">
        <v>6.8034612531657782E-2</v>
      </c>
      <c r="I354" s="1">
        <f t="shared" si="68"/>
        <v>2.6799274123128491E-2</v>
      </c>
      <c r="W354" t="s">
        <v>100</v>
      </c>
      <c r="X354" s="1">
        <v>2.6799274123128491E-2</v>
      </c>
      <c r="Y354" s="1">
        <v>0.69517863274349845</v>
      </c>
      <c r="Z354" s="1">
        <v>0.90761743126664418</v>
      </c>
      <c r="AA354" s="1">
        <v>0.79001196543342744</v>
      </c>
      <c r="AB354" s="1">
        <v>0.79222362970137516</v>
      </c>
      <c r="AC354" s="1">
        <f t="shared" si="67"/>
        <v>2.6799274123128491E-2</v>
      </c>
      <c r="AD354" s="1">
        <v>0.93196538746834223</v>
      </c>
      <c r="AE354" s="1">
        <f t="shared" si="69"/>
        <v>2.6799274123128491E-2</v>
      </c>
    </row>
    <row r="355" spans="1:32">
      <c r="A355" t="s">
        <v>102</v>
      </c>
      <c r="B355" s="1">
        <v>0.94878748639613142</v>
      </c>
      <c r="C355" s="1">
        <v>0.86812039050746503</v>
      </c>
      <c r="D355" s="1">
        <v>7.4818240579241913E-3</v>
      </c>
      <c r="E355" s="1">
        <v>0.33688183633303814</v>
      </c>
      <c r="F355" s="1">
        <v>9.1944596842470361E-2</v>
      </c>
      <c r="G355" s="1">
        <f t="shared" si="66"/>
        <v>7.4818240579241913E-3</v>
      </c>
      <c r="H355" s="1">
        <v>0.95000000000000062</v>
      </c>
      <c r="I355" s="1">
        <f t="shared" si="68"/>
        <v>7.4818240579241913E-3</v>
      </c>
      <c r="W355" t="s">
        <v>102</v>
      </c>
      <c r="X355" s="1">
        <v>0.94878748639613142</v>
      </c>
      <c r="Y355" s="1">
        <v>0.86812039050746503</v>
      </c>
      <c r="Z355" s="1">
        <v>7.4818240579241913E-3</v>
      </c>
      <c r="AA355" s="1">
        <v>0.33688183633303814</v>
      </c>
      <c r="AB355" s="1">
        <v>9.1944596842470361E-2</v>
      </c>
      <c r="AC355" s="1">
        <f t="shared" si="67"/>
        <v>7.4818240579241913E-3</v>
      </c>
      <c r="AD355" s="1">
        <v>4.9999999999999378E-2</v>
      </c>
      <c r="AE355" s="1">
        <f t="shared" si="69"/>
        <v>7.4818240579241913E-3</v>
      </c>
    </row>
    <row r="356" spans="1:32">
      <c r="A356" t="s">
        <v>151</v>
      </c>
      <c r="B356" s="1">
        <v>0.98323802780201219</v>
      </c>
      <c r="C356" s="1">
        <v>8.9146703051331544E-3</v>
      </c>
      <c r="D356" s="1">
        <v>7.4818240579241913E-3</v>
      </c>
      <c r="E356" s="1">
        <v>2.8447435216334416E-3</v>
      </c>
      <c r="F356" s="1">
        <v>2.6629147864951963E-2</v>
      </c>
      <c r="G356" s="1">
        <f t="shared" si="66"/>
        <v>2.8447435216334416E-3</v>
      </c>
      <c r="H356" s="1">
        <v>0.95000000000000062</v>
      </c>
      <c r="I356" s="1">
        <f t="shared" si="68"/>
        <v>2.8447435216334416E-3</v>
      </c>
      <c r="W356" t="s">
        <v>151</v>
      </c>
      <c r="X356" s="1">
        <v>0.98323802780201219</v>
      </c>
      <c r="Y356" s="1">
        <v>8.9146703051331544E-3</v>
      </c>
      <c r="Z356" s="1">
        <v>7.4818240579241913E-3</v>
      </c>
      <c r="AA356" s="1">
        <v>2.8447435216334416E-3</v>
      </c>
      <c r="AB356" s="1">
        <v>2.6629147864951963E-2</v>
      </c>
      <c r="AC356" s="1">
        <f t="shared" si="67"/>
        <v>2.8447435216334416E-3</v>
      </c>
      <c r="AD356" s="1">
        <v>4.9999999999999378E-2</v>
      </c>
      <c r="AE356" s="1">
        <f t="shared" si="69"/>
        <v>2.8447435216334416E-3</v>
      </c>
    </row>
    <row r="357" spans="1:32">
      <c r="G357">
        <f>SUM(G339:G356)</f>
        <v>0.65139258017989632</v>
      </c>
      <c r="I357">
        <f>SUM(I339:I356)</f>
        <v>0.35790182443559365</v>
      </c>
      <c r="J357">
        <f>+I357/G357</f>
        <v>0.54944105187190073</v>
      </c>
      <c r="AC357">
        <f>SUM(AC339:AC356)</f>
        <v>0.65139258017989632</v>
      </c>
      <c r="AE357">
        <f>SUM(AE339:AE356)</f>
        <v>0.65139258017989632</v>
      </c>
      <c r="AF357">
        <f>+AE357/AC357</f>
        <v>1</v>
      </c>
    </row>
    <row r="359" spans="1:32">
      <c r="A359" t="s">
        <v>132</v>
      </c>
      <c r="B359" t="s">
        <v>228</v>
      </c>
      <c r="C359" t="s">
        <v>51</v>
      </c>
      <c r="D359" t="s">
        <v>54</v>
      </c>
      <c r="E359" t="s">
        <v>67</v>
      </c>
      <c r="F359" t="s">
        <v>50</v>
      </c>
      <c r="G359" t="str">
        <f>+A359</f>
        <v>a*B*C*D*E</v>
      </c>
      <c r="H359" t="s">
        <v>224</v>
      </c>
      <c r="W359" t="s">
        <v>132</v>
      </c>
      <c r="X359" t="s">
        <v>228</v>
      </c>
      <c r="Y359" t="s">
        <v>51</v>
      </c>
      <c r="Z359" t="s">
        <v>54</v>
      </c>
      <c r="AA359" t="s">
        <v>67</v>
      </c>
      <c r="AB359" t="s">
        <v>50</v>
      </c>
      <c r="AC359" t="str">
        <f>+W359</f>
        <v>a*B*C*D*E</v>
      </c>
      <c r="AD359" t="s">
        <v>236</v>
      </c>
    </row>
    <row r="360" spans="1:32">
      <c r="A360" t="s">
        <v>80</v>
      </c>
      <c r="B360" s="1">
        <v>0.19307436701260694</v>
      </c>
      <c r="C360" s="1">
        <v>0.12399750635826204</v>
      </c>
      <c r="D360" s="1">
        <v>0.9891727880360528</v>
      </c>
      <c r="E360" s="1">
        <v>0.73127661508476538</v>
      </c>
      <c r="F360" s="1">
        <v>0.43347765585417825</v>
      </c>
      <c r="G360" s="1">
        <f t="shared" ref="G360:G377" si="70">MIN(B360:F360)</f>
        <v>0.12399750635826204</v>
      </c>
      <c r="H360" s="1">
        <v>5.0000000000000017E-2</v>
      </c>
      <c r="I360" s="1">
        <f>MIN(G360:H360)</f>
        <v>5.0000000000000017E-2</v>
      </c>
      <c r="W360" t="s">
        <v>80</v>
      </c>
      <c r="X360" s="1">
        <v>0.19307436701260694</v>
      </c>
      <c r="Y360" s="1">
        <v>0.12399750635826204</v>
      </c>
      <c r="Z360" s="1">
        <v>0.9891727880360528</v>
      </c>
      <c r="AA360" s="1">
        <v>0.73127661508476538</v>
      </c>
      <c r="AB360" s="1">
        <v>0.43347765585417825</v>
      </c>
      <c r="AC360" s="1">
        <f t="shared" ref="AC360:AC377" si="71">MIN(X360:AB360)</f>
        <v>0.12399750635826204</v>
      </c>
      <c r="AD360" s="1">
        <v>0.95</v>
      </c>
      <c r="AE360" s="1">
        <f>MIN(AC360:AD360)</f>
        <v>0.12399750635826204</v>
      </c>
    </row>
    <row r="361" spans="1:32">
      <c r="A361" t="s">
        <v>82</v>
      </c>
      <c r="B361" s="1">
        <v>9.8522904433920866E-3</v>
      </c>
      <c r="C361" s="1">
        <v>0.88706514596723429</v>
      </c>
      <c r="D361" s="1">
        <v>0.97829229183248267</v>
      </c>
      <c r="E361" s="1">
        <v>0.99618498993660631</v>
      </c>
      <c r="F361" s="1">
        <v>0.97337085213504804</v>
      </c>
      <c r="G361" s="1">
        <f t="shared" si="70"/>
        <v>9.8522904433920866E-3</v>
      </c>
      <c r="H361" s="1">
        <v>0.95000000000000062</v>
      </c>
      <c r="I361" s="1">
        <f t="shared" ref="I361:I377" si="72">MIN(G361:H361)</f>
        <v>9.8522904433920866E-3</v>
      </c>
      <c r="W361" t="s">
        <v>82</v>
      </c>
      <c r="X361" s="1">
        <v>9.8522904433920866E-3</v>
      </c>
      <c r="Y361" s="1">
        <v>0.88706514596723429</v>
      </c>
      <c r="Z361" s="1">
        <v>0.97829229183248267</v>
      </c>
      <c r="AA361" s="1">
        <v>0.99618498993660631</v>
      </c>
      <c r="AB361" s="1">
        <v>0.97337085213504804</v>
      </c>
      <c r="AC361" s="1">
        <f t="shared" si="71"/>
        <v>9.8522904433920866E-3</v>
      </c>
      <c r="AD361" s="1">
        <v>4.9999999999999378E-2</v>
      </c>
      <c r="AE361" s="1">
        <f t="shared" ref="AE361:AE377" si="73">MIN(AC361:AD361)</f>
        <v>9.8522904433920866E-3</v>
      </c>
    </row>
    <row r="362" spans="1:32">
      <c r="A362" t="s">
        <v>57</v>
      </c>
      <c r="B362" s="1">
        <v>0.4248593172302092</v>
      </c>
      <c r="C362" s="1">
        <v>0.9765606976781106</v>
      </c>
      <c r="D362" s="1">
        <v>0.98373890342061887</v>
      </c>
      <c r="E362" s="1">
        <v>0.89833727306921107</v>
      </c>
      <c r="F362" s="1">
        <v>0.90805540315752964</v>
      </c>
      <c r="G362" s="1">
        <f t="shared" si="70"/>
        <v>0.4248593172302092</v>
      </c>
      <c r="H362" s="1">
        <v>0.88706514596723429</v>
      </c>
      <c r="I362" s="1">
        <f t="shared" si="72"/>
        <v>0.4248593172302092</v>
      </c>
      <c r="W362" t="s">
        <v>57</v>
      </c>
      <c r="X362" s="1">
        <v>0.4248593172302092</v>
      </c>
      <c r="Y362" s="1">
        <v>0.9765606976781106</v>
      </c>
      <c r="Z362" s="1">
        <v>0.98373890342061887</v>
      </c>
      <c r="AA362" s="1">
        <v>0.89833727306921107</v>
      </c>
      <c r="AB362" s="1">
        <v>0.90805540315752964</v>
      </c>
      <c r="AC362" s="1">
        <f t="shared" si="71"/>
        <v>0.4248593172302092</v>
      </c>
      <c r="AD362" s="1">
        <v>0.11293485403276571</v>
      </c>
      <c r="AE362" s="1">
        <f t="shared" si="73"/>
        <v>0.11293485403276571</v>
      </c>
    </row>
    <row r="363" spans="1:32">
      <c r="A363" t="s">
        <v>58</v>
      </c>
      <c r="B363" s="1">
        <v>0.83335954411631452</v>
      </c>
      <c r="C363" s="1">
        <v>7.3630248921681532E-2</v>
      </c>
      <c r="D363" s="1">
        <v>0.98065750230016524</v>
      </c>
      <c r="E363" s="1">
        <v>8.91467030513334E-3</v>
      </c>
      <c r="F363" s="1">
        <v>0.90805540315752964</v>
      </c>
      <c r="G363" s="1">
        <f t="shared" si="70"/>
        <v>8.91467030513334E-3</v>
      </c>
      <c r="H363" s="1">
        <v>0.12314713802987559</v>
      </c>
      <c r="I363" s="1">
        <f t="shared" si="72"/>
        <v>8.91467030513334E-3</v>
      </c>
      <c r="W363" t="s">
        <v>58</v>
      </c>
      <c r="X363" s="1">
        <v>0.83335954411631452</v>
      </c>
      <c r="Y363" s="1">
        <v>7.3630248921681532E-2</v>
      </c>
      <c r="Z363" s="1">
        <v>0.98065750230016524</v>
      </c>
      <c r="AA363" s="1">
        <v>8.91467030513334E-3</v>
      </c>
      <c r="AB363" s="1">
        <v>0.90805540315752964</v>
      </c>
      <c r="AC363" s="1">
        <f t="shared" si="71"/>
        <v>8.91467030513334E-3</v>
      </c>
      <c r="AD363" s="1">
        <v>0.87685286197012435</v>
      </c>
      <c r="AE363" s="1">
        <f t="shared" si="73"/>
        <v>8.91467030513334E-3</v>
      </c>
    </row>
    <row r="364" spans="1:32">
      <c r="A364" t="s">
        <v>59</v>
      </c>
      <c r="B364" s="1">
        <v>0.41665814144906288</v>
      </c>
      <c r="C364" s="1">
        <v>3.5647713715120419E-2</v>
      </c>
      <c r="D364" s="1">
        <v>0.99125709971119624</v>
      </c>
      <c r="E364" s="1">
        <v>8.6625545088092101E-2</v>
      </c>
      <c r="F364" s="1">
        <v>0.5810681734584594</v>
      </c>
      <c r="G364" s="1">
        <f t="shared" si="70"/>
        <v>3.5647713715120419E-2</v>
      </c>
      <c r="H364" s="1">
        <v>0.76454761353770129</v>
      </c>
      <c r="I364" s="1">
        <f t="shared" si="72"/>
        <v>3.5647713715120419E-2</v>
      </c>
      <c r="W364" t="s">
        <v>59</v>
      </c>
      <c r="X364" s="1">
        <v>0.41665814144906288</v>
      </c>
      <c r="Y364" s="1">
        <v>3.5647713715120419E-2</v>
      </c>
      <c r="Z364" s="1">
        <v>0.99125709971119624</v>
      </c>
      <c r="AA364" s="1">
        <v>8.6625545088092101E-2</v>
      </c>
      <c r="AB364" s="1">
        <v>0.5810681734584594</v>
      </c>
      <c r="AC364" s="1">
        <f t="shared" si="71"/>
        <v>3.5647713715120419E-2</v>
      </c>
      <c r="AD364" s="1">
        <v>0.23545238646229871</v>
      </c>
      <c r="AE364" s="1">
        <f t="shared" si="73"/>
        <v>3.5647713715120419E-2</v>
      </c>
    </row>
    <row r="365" spans="1:32">
      <c r="A365" t="s">
        <v>60</v>
      </c>
      <c r="B365" s="1">
        <v>2.5513780709385037E-2</v>
      </c>
      <c r="C365" s="1">
        <v>3.2546620336274389E-2</v>
      </c>
      <c r="D365" s="1">
        <v>0.98465457872973283</v>
      </c>
      <c r="E365" s="1">
        <v>0.804290752573395</v>
      </c>
      <c r="F365" s="1">
        <v>0.95000000000000062</v>
      </c>
      <c r="G365" s="1">
        <f t="shared" si="70"/>
        <v>2.5513780709385037E-2</v>
      </c>
      <c r="H365" s="1">
        <v>0.95000000000000062</v>
      </c>
      <c r="I365" s="1">
        <f t="shared" si="72"/>
        <v>2.5513780709385037E-2</v>
      </c>
      <c r="W365" t="s">
        <v>60</v>
      </c>
      <c r="X365" s="1">
        <v>2.5513780709385037E-2</v>
      </c>
      <c r="Y365" s="1">
        <v>3.2546620336274389E-2</v>
      </c>
      <c r="Z365" s="1">
        <v>0.98465457872973283</v>
      </c>
      <c r="AA365" s="1">
        <v>0.804290752573395</v>
      </c>
      <c r="AB365" s="1">
        <v>0.95000000000000062</v>
      </c>
      <c r="AC365" s="1">
        <f t="shared" si="71"/>
        <v>2.5513780709385037E-2</v>
      </c>
      <c r="AD365" s="1">
        <v>4.9999999999999378E-2</v>
      </c>
      <c r="AE365" s="1">
        <f t="shared" si="73"/>
        <v>2.5513780709385037E-2</v>
      </c>
    </row>
    <row r="366" spans="1:32">
      <c r="A366" t="s">
        <v>153</v>
      </c>
      <c r="B366" s="1">
        <v>0.11293485403276571</v>
      </c>
      <c r="C366" s="1">
        <v>0.7817550768385364</v>
      </c>
      <c r="D366" s="1">
        <v>0.9891727880360528</v>
      </c>
      <c r="E366" s="1">
        <v>0.95530702874889595</v>
      </c>
      <c r="F366" s="1">
        <v>0.30937799958543033</v>
      </c>
      <c r="G366" s="1">
        <f t="shared" si="70"/>
        <v>0.11293485403276571</v>
      </c>
      <c r="H366" s="1">
        <v>5.0000000000000017E-2</v>
      </c>
      <c r="I366" s="1">
        <f t="shared" si="72"/>
        <v>5.0000000000000017E-2</v>
      </c>
      <c r="W366" t="s">
        <v>153</v>
      </c>
      <c r="X366" s="1">
        <v>0.11293485403276571</v>
      </c>
      <c r="Y366" s="1">
        <v>0.7817550768385364</v>
      </c>
      <c r="Z366" s="1">
        <v>0.9891727880360528</v>
      </c>
      <c r="AA366" s="1">
        <v>0.95530702874889595</v>
      </c>
      <c r="AB366" s="1">
        <v>0.30937799958543033</v>
      </c>
      <c r="AC366" s="1">
        <f t="shared" si="71"/>
        <v>0.11293485403276571</v>
      </c>
      <c r="AD366" s="1">
        <v>0.95</v>
      </c>
      <c r="AE366" s="1">
        <f t="shared" si="73"/>
        <v>0.11293485403276571</v>
      </c>
    </row>
    <row r="367" spans="1:32">
      <c r="A367" t="s">
        <v>62</v>
      </c>
      <c r="B367" s="1">
        <v>0.95854209528250367</v>
      </c>
      <c r="C367" s="1">
        <v>9.7440219668620015E-2</v>
      </c>
      <c r="D367" s="1">
        <v>0.13459988069214252</v>
      </c>
      <c r="E367" s="1">
        <v>0.36367625459897801</v>
      </c>
      <c r="F367" s="1">
        <v>0.43347765585417825</v>
      </c>
      <c r="G367" s="1">
        <f t="shared" si="70"/>
        <v>9.7440219668620015E-2</v>
      </c>
      <c r="H367" s="1">
        <v>6.8034612531657782E-2</v>
      </c>
      <c r="I367" s="1">
        <f t="shared" si="72"/>
        <v>6.8034612531657782E-2</v>
      </c>
      <c r="W367" t="s">
        <v>62</v>
      </c>
      <c r="X367" s="1">
        <v>0.95854209528250367</v>
      </c>
      <c r="Y367" s="1">
        <v>9.7440219668620015E-2</v>
      </c>
      <c r="Z367" s="1">
        <v>0.13459988069214252</v>
      </c>
      <c r="AA367" s="1">
        <v>0.36367625459897801</v>
      </c>
      <c r="AB367" s="1">
        <v>0.43347765585417825</v>
      </c>
      <c r="AC367" s="1">
        <f t="shared" si="71"/>
        <v>9.7440219668620015E-2</v>
      </c>
      <c r="AD367" s="1">
        <v>0.93196538746834223</v>
      </c>
      <c r="AE367" s="1">
        <f t="shared" si="73"/>
        <v>9.7440219668620015E-2</v>
      </c>
    </row>
    <row r="368" spans="1:32">
      <c r="A368" t="s">
        <v>63</v>
      </c>
      <c r="B368" s="1">
        <v>0.92225078567327134</v>
      </c>
      <c r="C368" s="1">
        <v>0.16609597129911893</v>
      </c>
      <c r="D368" s="1">
        <v>0.87685286197012535</v>
      </c>
      <c r="E368" s="1">
        <v>7.7749214326728627E-2</v>
      </c>
      <c r="F368" s="1">
        <v>0.13311027054307142</v>
      </c>
      <c r="G368" s="1">
        <f t="shared" si="70"/>
        <v>7.7749214326728627E-2</v>
      </c>
      <c r="H368" s="1">
        <v>0.41893182654154093</v>
      </c>
      <c r="I368" s="1">
        <f t="shared" si="72"/>
        <v>7.7749214326728627E-2</v>
      </c>
      <c r="W368" t="s">
        <v>63</v>
      </c>
      <c r="X368" s="1">
        <v>0.92225078567327134</v>
      </c>
      <c r="Y368" s="1">
        <v>0.16609597129911893</v>
      </c>
      <c r="Z368" s="1">
        <v>0.87685286197012535</v>
      </c>
      <c r="AA368" s="1">
        <v>7.7749214326728627E-2</v>
      </c>
      <c r="AB368" s="1">
        <v>0.13311027054307142</v>
      </c>
      <c r="AC368" s="1">
        <f t="shared" si="71"/>
        <v>7.7749214326728627E-2</v>
      </c>
      <c r="AD368" s="1">
        <v>0.58106817345845907</v>
      </c>
      <c r="AE368" s="1">
        <f t="shared" si="73"/>
        <v>7.7749214326728627E-2</v>
      </c>
    </row>
    <row r="369" spans="1:33">
      <c r="A369" t="s">
        <v>64</v>
      </c>
      <c r="B369" s="1">
        <v>0.2804520356051966</v>
      </c>
      <c r="C369" s="1">
        <v>5.0000000000000017E-2</v>
      </c>
      <c r="D369" s="1">
        <v>0.98065750230016524</v>
      </c>
      <c r="E369" s="1">
        <v>1.0314052138263039E-2</v>
      </c>
      <c r="F369" s="1">
        <v>0.95000000000000062</v>
      </c>
      <c r="G369" s="1">
        <f t="shared" si="70"/>
        <v>1.0314052138263039E-2</v>
      </c>
      <c r="H369" s="1">
        <v>0.91337445491190872</v>
      </c>
      <c r="I369" s="1">
        <f t="shared" si="72"/>
        <v>1.0314052138263039E-2</v>
      </c>
      <c r="W369" t="s">
        <v>64</v>
      </c>
      <c r="X369" s="1">
        <v>0.2804520356051966</v>
      </c>
      <c r="Y369" s="1">
        <v>5.0000000000000017E-2</v>
      </c>
      <c r="Z369" s="1">
        <v>0.98065750230016524</v>
      </c>
      <c r="AA369" s="1">
        <v>1.0314052138263039E-2</v>
      </c>
      <c r="AB369" s="1">
        <v>0.95000000000000062</v>
      </c>
      <c r="AC369" s="1">
        <f t="shared" si="71"/>
        <v>1.0314052138263039E-2</v>
      </c>
      <c r="AD369" s="1">
        <v>8.6625545088091283E-2</v>
      </c>
      <c r="AE369" s="1">
        <f t="shared" si="73"/>
        <v>1.0314052138263039E-2</v>
      </c>
    </row>
    <row r="370" spans="1:33">
      <c r="A370" t="s">
        <v>65</v>
      </c>
      <c r="B370" s="1">
        <v>0.65650924425569723</v>
      </c>
      <c r="C370" s="1">
        <v>0.10059213000789764</v>
      </c>
      <c r="D370" s="1">
        <v>0.41543181753697367</v>
      </c>
      <c r="E370" s="1">
        <v>0.47058959967932112</v>
      </c>
      <c r="F370" s="1">
        <v>0.5810681734584594</v>
      </c>
      <c r="G370" s="1">
        <f t="shared" si="70"/>
        <v>0.10059213000789764</v>
      </c>
      <c r="H370" s="1">
        <v>5.0000000000000017E-2</v>
      </c>
      <c r="I370" s="1">
        <f t="shared" si="72"/>
        <v>5.0000000000000017E-2</v>
      </c>
      <c r="W370" t="s">
        <v>65</v>
      </c>
      <c r="X370" s="1">
        <v>0.65650924425569723</v>
      </c>
      <c r="Y370" s="1">
        <v>0.10059213000789764</v>
      </c>
      <c r="Z370" s="1">
        <v>0.41543181753697367</v>
      </c>
      <c r="AA370" s="1">
        <v>0.47058959967932112</v>
      </c>
      <c r="AB370" s="1">
        <v>0.5810681734584594</v>
      </c>
      <c r="AC370" s="1">
        <f t="shared" si="71"/>
        <v>0.10059213000789764</v>
      </c>
      <c r="AD370" s="1">
        <v>0.95</v>
      </c>
      <c r="AE370" s="1">
        <f t="shared" si="73"/>
        <v>0.10059213000789764</v>
      </c>
    </row>
    <row r="371" spans="1:33">
      <c r="A371" t="s">
        <v>66</v>
      </c>
      <c r="B371" s="1">
        <v>2.0775048426035281E-2</v>
      </c>
      <c r="C371" s="1">
        <v>0.99650640000375257</v>
      </c>
      <c r="D371" s="1">
        <v>0.99251817594207581</v>
      </c>
      <c r="E371" s="1">
        <v>0.93925077876486562</v>
      </c>
      <c r="F371" s="1">
        <v>0.99266254192933878</v>
      </c>
      <c r="G371" s="1">
        <f t="shared" si="70"/>
        <v>2.0775048426035281E-2</v>
      </c>
      <c r="H371" s="1">
        <v>0.95000000000000062</v>
      </c>
      <c r="I371" s="1">
        <f t="shared" si="72"/>
        <v>2.0775048426035281E-2</v>
      </c>
      <c r="W371" t="s">
        <v>66</v>
      </c>
      <c r="X371" s="1">
        <v>2.0775048426035281E-2</v>
      </c>
      <c r="Y371" s="1">
        <v>0.99650640000375257</v>
      </c>
      <c r="Z371" s="1">
        <v>0.99251817594207581</v>
      </c>
      <c r="AA371" s="1">
        <v>0.93925077876486562</v>
      </c>
      <c r="AB371" s="1">
        <v>0.99266254192933878</v>
      </c>
      <c r="AC371" s="1">
        <f t="shared" si="71"/>
        <v>2.0775048426035281E-2</v>
      </c>
      <c r="AD371" s="1">
        <v>4.9999999999999378E-2</v>
      </c>
      <c r="AE371" s="1">
        <f t="shared" si="73"/>
        <v>2.0775048426035281E-2</v>
      </c>
    </row>
    <row r="372" spans="1:33">
      <c r="A372" t="s">
        <v>94</v>
      </c>
      <c r="B372" s="1">
        <v>0.98065750230016491</v>
      </c>
      <c r="C372" s="1">
        <v>0.17783159064496304</v>
      </c>
      <c r="D372" s="1">
        <v>0.59217457307153254</v>
      </c>
      <c r="E372" s="1">
        <v>3.928562952709329E-3</v>
      </c>
      <c r="F372" s="1">
        <v>2.1150612009820224E-3</v>
      </c>
      <c r="G372" s="1">
        <f t="shared" si="70"/>
        <v>2.1150612009820224E-3</v>
      </c>
      <c r="H372" s="1">
        <v>0.12314713802987559</v>
      </c>
      <c r="I372" s="1">
        <f t="shared" si="72"/>
        <v>2.1150612009820224E-3</v>
      </c>
      <c r="W372" t="s">
        <v>94</v>
      </c>
      <c r="X372" s="1">
        <v>0.98065750230016491</v>
      </c>
      <c r="Y372" s="1">
        <v>0.17783159064496304</v>
      </c>
      <c r="Z372" s="1">
        <v>0.59217457307153254</v>
      </c>
      <c r="AA372" s="1">
        <v>3.928562952709329E-3</v>
      </c>
      <c r="AB372" s="1">
        <v>2.1150612009820224E-3</v>
      </c>
      <c r="AC372" s="1">
        <f t="shared" si="71"/>
        <v>2.1150612009820224E-3</v>
      </c>
      <c r="AD372" s="1">
        <v>0.87685286197012435</v>
      </c>
      <c r="AE372" s="1">
        <f t="shared" si="73"/>
        <v>2.1150612009820224E-3</v>
      </c>
    </row>
    <row r="373" spans="1:33">
      <c r="A373" t="s">
        <v>96</v>
      </c>
      <c r="B373" s="1">
        <v>0.98917278803605257</v>
      </c>
      <c r="C373" s="1">
        <v>1.6514220781848499E-2</v>
      </c>
      <c r="D373" s="1">
        <v>1.2644976044386462E-2</v>
      </c>
      <c r="E373" s="1">
        <v>0.11591839745337426</v>
      </c>
      <c r="F373" s="1">
        <v>6.1456317156798447E-3</v>
      </c>
      <c r="G373" s="1">
        <f t="shared" si="70"/>
        <v>6.1456317156798447E-3</v>
      </c>
      <c r="H373" s="1">
        <v>5.0000000000000017E-2</v>
      </c>
      <c r="I373" s="1">
        <f t="shared" si="72"/>
        <v>6.1456317156798447E-3</v>
      </c>
      <c r="W373" t="s">
        <v>96</v>
      </c>
      <c r="X373" s="1">
        <v>0.98917278803605257</v>
      </c>
      <c r="Y373" s="1">
        <v>1.6514220781848499E-2</v>
      </c>
      <c r="Z373" s="1">
        <v>1.2644976044386462E-2</v>
      </c>
      <c r="AA373" s="1">
        <v>0.11591839745337426</v>
      </c>
      <c r="AB373" s="1">
        <v>6.1456317156798447E-3</v>
      </c>
      <c r="AC373" s="1">
        <f t="shared" si="71"/>
        <v>6.1456317156798447E-3</v>
      </c>
      <c r="AD373" s="1">
        <v>0.95</v>
      </c>
      <c r="AE373" s="1">
        <f t="shared" si="73"/>
        <v>6.1456317156798447E-3</v>
      </c>
    </row>
    <row r="374" spans="1:33">
      <c r="A374" t="s">
        <v>98</v>
      </c>
      <c r="B374" s="1">
        <v>0.98659829350075712</v>
      </c>
      <c r="C374" s="1">
        <v>3.5245037242771449E-2</v>
      </c>
      <c r="D374" s="1">
        <v>0.17441369368761367</v>
      </c>
      <c r="E374" s="1">
        <v>5.2665391540200994E-3</v>
      </c>
      <c r="F374" s="1">
        <v>0.83696255484835158</v>
      </c>
      <c r="G374" s="1">
        <f t="shared" si="70"/>
        <v>5.2665391540200994E-3</v>
      </c>
      <c r="H374" s="1">
        <v>0.21271458630132001</v>
      </c>
      <c r="I374" s="1">
        <f t="shared" si="72"/>
        <v>5.2665391540200994E-3</v>
      </c>
      <c r="W374" t="s">
        <v>98</v>
      </c>
      <c r="X374" s="1">
        <v>0.98659829350075712</v>
      </c>
      <c r="Y374" s="1">
        <v>3.5245037242771449E-2</v>
      </c>
      <c r="Z374" s="1">
        <v>0.17441369368761367</v>
      </c>
      <c r="AA374" s="1">
        <v>5.2665391540200994E-3</v>
      </c>
      <c r="AB374" s="1">
        <v>0.83696255484835158</v>
      </c>
      <c r="AC374" s="1">
        <f t="shared" si="71"/>
        <v>5.2665391540200994E-3</v>
      </c>
      <c r="AD374" s="1">
        <v>0.78728541369867999</v>
      </c>
      <c r="AE374" s="1">
        <f t="shared" si="73"/>
        <v>5.2665391540200994E-3</v>
      </c>
    </row>
    <row r="375" spans="1:33">
      <c r="A375" t="s">
        <v>100</v>
      </c>
      <c r="B375" s="1">
        <v>0.97320072587687156</v>
      </c>
      <c r="C375" s="1">
        <v>0.30482136725650155</v>
      </c>
      <c r="D375" s="1">
        <v>9.2382568733355805E-2</v>
      </c>
      <c r="E375" s="1">
        <v>0.20998803456657261</v>
      </c>
      <c r="F375" s="1">
        <v>0.20777637029862486</v>
      </c>
      <c r="G375" s="1">
        <f t="shared" si="70"/>
        <v>9.2382568733355805E-2</v>
      </c>
      <c r="H375" s="1">
        <v>6.8034612531657782E-2</v>
      </c>
      <c r="I375" s="1">
        <f t="shared" si="72"/>
        <v>6.8034612531657782E-2</v>
      </c>
      <c r="W375" t="s">
        <v>100</v>
      </c>
      <c r="X375" s="1">
        <v>0.97320072587687156</v>
      </c>
      <c r="Y375" s="1">
        <v>0.30482136725650155</v>
      </c>
      <c r="Z375" s="1">
        <v>9.2382568733355805E-2</v>
      </c>
      <c r="AA375" s="1">
        <v>0.20998803456657261</v>
      </c>
      <c r="AB375" s="1">
        <v>0.20777637029862486</v>
      </c>
      <c r="AC375" s="1">
        <f t="shared" si="71"/>
        <v>9.2382568733355805E-2</v>
      </c>
      <c r="AD375" s="1">
        <v>0.93196538746834223</v>
      </c>
      <c r="AE375" s="1">
        <f t="shared" si="73"/>
        <v>9.2382568733355805E-2</v>
      </c>
    </row>
    <row r="376" spans="1:33">
      <c r="A376" t="s">
        <v>102</v>
      </c>
      <c r="B376" s="1">
        <v>5.1212513603868581E-2</v>
      </c>
      <c r="C376" s="1">
        <v>0.13187960949253491</v>
      </c>
      <c r="D376" s="1">
        <v>0.99251817594207581</v>
      </c>
      <c r="E376" s="1">
        <v>0.66311816366696186</v>
      </c>
      <c r="F376" s="1">
        <v>0.90805540315752964</v>
      </c>
      <c r="G376" s="1">
        <f t="shared" si="70"/>
        <v>5.1212513603868581E-2</v>
      </c>
      <c r="H376" s="1">
        <v>0.95000000000000062</v>
      </c>
      <c r="I376" s="1">
        <f t="shared" si="72"/>
        <v>5.1212513603868581E-2</v>
      </c>
      <c r="W376" t="s">
        <v>102</v>
      </c>
      <c r="X376" s="1">
        <v>5.1212513603868581E-2</v>
      </c>
      <c r="Y376" s="1">
        <v>0.13187960949253491</v>
      </c>
      <c r="Z376" s="1">
        <v>0.99251817594207581</v>
      </c>
      <c r="AA376" s="1">
        <v>0.66311816366696186</v>
      </c>
      <c r="AB376" s="1">
        <v>0.90805540315752964</v>
      </c>
      <c r="AC376" s="1">
        <f t="shared" si="71"/>
        <v>5.1212513603868581E-2</v>
      </c>
      <c r="AD376" s="1">
        <v>4.9999999999999378E-2</v>
      </c>
      <c r="AE376" s="1">
        <f t="shared" si="73"/>
        <v>4.9999999999999378E-2</v>
      </c>
    </row>
    <row r="377" spans="1:33">
      <c r="A377" t="s">
        <v>151</v>
      </c>
      <c r="B377" s="1">
        <v>1.6761972197987807E-2</v>
      </c>
      <c r="C377" s="1">
        <v>0.99108532969486685</v>
      </c>
      <c r="D377" s="1">
        <v>0.99251817594207581</v>
      </c>
      <c r="E377" s="1">
        <v>0.99715525647836656</v>
      </c>
      <c r="F377" s="1">
        <v>0.97337085213504804</v>
      </c>
      <c r="G377" s="1">
        <f t="shared" si="70"/>
        <v>1.6761972197987807E-2</v>
      </c>
      <c r="H377" s="1">
        <v>0.95000000000000062</v>
      </c>
      <c r="I377" s="1">
        <f t="shared" si="72"/>
        <v>1.6761972197987807E-2</v>
      </c>
      <c r="W377" t="s">
        <v>151</v>
      </c>
      <c r="X377" s="1">
        <v>1.6761972197987807E-2</v>
      </c>
      <c r="Y377" s="1">
        <v>0.99108532969486685</v>
      </c>
      <c r="Z377" s="1">
        <v>0.99251817594207581</v>
      </c>
      <c r="AA377" s="1">
        <v>0.99715525647836656</v>
      </c>
      <c r="AB377" s="1">
        <v>0.97337085213504804</v>
      </c>
      <c r="AC377" s="1">
        <f t="shared" si="71"/>
        <v>1.6761972197987807E-2</v>
      </c>
      <c r="AD377" s="1">
        <v>4.9999999999999378E-2</v>
      </c>
      <c r="AE377" s="1">
        <f t="shared" si="73"/>
        <v>1.6761972197987807E-2</v>
      </c>
    </row>
    <row r="378" spans="1:33">
      <c r="G378">
        <f>SUM(G360:G377)</f>
        <v>1.2224750839677063</v>
      </c>
      <c r="I378">
        <f>SUM(I360:I377)</f>
        <v>0.98119703023012106</v>
      </c>
      <c r="J378" s="38">
        <f>+I378/G378</f>
        <v>0.80263151625595097</v>
      </c>
      <c r="K378" s="18" t="s">
        <v>71</v>
      </c>
      <c r="AC378">
        <f>SUM(AC360:AC377)</f>
        <v>1.2224750839677063</v>
      </c>
      <c r="AE378">
        <f>SUM(AE360:AE377)</f>
        <v>0.90933810716639407</v>
      </c>
      <c r="AF378" s="38">
        <f>+AE378/AC378</f>
        <v>0.74385001305303966</v>
      </c>
      <c r="AG378" s="18" t="s">
        <v>71</v>
      </c>
    </row>
    <row r="380" spans="1:33">
      <c r="A380" t="s">
        <v>133</v>
      </c>
      <c r="B380" t="s">
        <v>228</v>
      </c>
      <c r="C380" t="s">
        <v>51</v>
      </c>
      <c r="D380" t="s">
        <v>54</v>
      </c>
      <c r="E380" t="s">
        <v>67</v>
      </c>
      <c r="F380" t="s">
        <v>234</v>
      </c>
      <c r="G380" t="str">
        <f>+A380</f>
        <v>a*B*C*D*e</v>
      </c>
      <c r="H380" t="s">
        <v>224</v>
      </c>
      <c r="W380" t="s">
        <v>133</v>
      </c>
      <c r="X380" t="s">
        <v>228</v>
      </c>
      <c r="Y380" t="s">
        <v>51</v>
      </c>
      <c r="Z380" t="s">
        <v>54</v>
      </c>
      <c r="AA380" t="s">
        <v>67</v>
      </c>
      <c r="AB380" t="s">
        <v>234</v>
      </c>
      <c r="AC380" t="str">
        <f>+W380</f>
        <v>a*B*C*D*e</v>
      </c>
      <c r="AD380" t="s">
        <v>236</v>
      </c>
    </row>
    <row r="381" spans="1:33">
      <c r="A381" t="s">
        <v>80</v>
      </c>
      <c r="B381" s="1">
        <v>0.19307436701260694</v>
      </c>
      <c r="C381" s="1">
        <v>0.12399750635826204</v>
      </c>
      <c r="D381" s="1">
        <v>0.9891727880360528</v>
      </c>
      <c r="E381" s="1">
        <v>0.73127661508476538</v>
      </c>
      <c r="F381" s="1">
        <v>0.56652234414582181</v>
      </c>
      <c r="G381" s="1">
        <f t="shared" ref="G381:G398" si="74">MIN(B381:F381)</f>
        <v>0.12399750635826204</v>
      </c>
      <c r="H381" s="1">
        <v>5.0000000000000017E-2</v>
      </c>
      <c r="I381" s="1">
        <f>MIN(G381:H381)</f>
        <v>5.0000000000000017E-2</v>
      </c>
      <c r="W381" t="s">
        <v>80</v>
      </c>
      <c r="X381" s="1">
        <v>0.19307436701260694</v>
      </c>
      <c r="Y381" s="1">
        <v>0.12399750635826204</v>
      </c>
      <c r="Z381" s="1">
        <v>0.9891727880360528</v>
      </c>
      <c r="AA381" s="1">
        <v>0.73127661508476538</v>
      </c>
      <c r="AB381" s="1">
        <v>0.56652234414582181</v>
      </c>
      <c r="AC381" s="1">
        <f t="shared" ref="AC381:AC398" si="75">MIN(X381:AB381)</f>
        <v>0.12399750635826204</v>
      </c>
      <c r="AD381" s="1">
        <v>0.95</v>
      </c>
      <c r="AE381" s="1">
        <f>MIN(AC381:AD381)</f>
        <v>0.12399750635826204</v>
      </c>
    </row>
    <row r="382" spans="1:33">
      <c r="A382" t="s">
        <v>82</v>
      </c>
      <c r="B382" s="1">
        <v>9.8522904433920866E-3</v>
      </c>
      <c r="C382" s="1">
        <v>0.88706514596723429</v>
      </c>
      <c r="D382" s="1">
        <v>0.97829229183248267</v>
      </c>
      <c r="E382" s="1">
        <v>0.99618498993660631</v>
      </c>
      <c r="F382" s="1">
        <v>2.6629147864951963E-2</v>
      </c>
      <c r="G382" s="1">
        <f t="shared" si="74"/>
        <v>9.8522904433920866E-3</v>
      </c>
      <c r="H382" s="1">
        <v>0.95000000000000062</v>
      </c>
      <c r="I382" s="1">
        <f t="shared" ref="I382:I398" si="76">MIN(G382:H382)</f>
        <v>9.8522904433920866E-3</v>
      </c>
      <c r="W382" t="s">
        <v>82</v>
      </c>
      <c r="X382" s="1">
        <v>9.8522904433920866E-3</v>
      </c>
      <c r="Y382" s="1">
        <v>0.88706514596723429</v>
      </c>
      <c r="Z382" s="1">
        <v>0.97829229183248267</v>
      </c>
      <c r="AA382" s="1">
        <v>0.99618498993660631</v>
      </c>
      <c r="AB382" s="1">
        <v>2.6629147864951963E-2</v>
      </c>
      <c r="AC382" s="1">
        <f t="shared" si="75"/>
        <v>9.8522904433920866E-3</v>
      </c>
      <c r="AD382" s="1">
        <v>4.9999999999999378E-2</v>
      </c>
      <c r="AE382" s="1">
        <f t="shared" ref="AE382:AE398" si="77">MIN(AC382:AD382)</f>
        <v>9.8522904433920866E-3</v>
      </c>
    </row>
    <row r="383" spans="1:33">
      <c r="A383" t="s">
        <v>57</v>
      </c>
      <c r="B383" s="1">
        <v>0.4248593172302092</v>
      </c>
      <c r="C383" s="1">
        <v>0.9765606976781106</v>
      </c>
      <c r="D383" s="1">
        <v>0.98373890342061887</v>
      </c>
      <c r="E383" s="1">
        <v>0.89833727306921107</v>
      </c>
      <c r="F383" s="1">
        <v>9.1944596842470361E-2</v>
      </c>
      <c r="G383" s="1">
        <f t="shared" si="74"/>
        <v>9.1944596842470361E-2</v>
      </c>
      <c r="H383" s="1">
        <v>0.88706514596723429</v>
      </c>
      <c r="I383" s="1">
        <f t="shared" si="76"/>
        <v>9.1944596842470361E-2</v>
      </c>
      <c r="W383" t="s">
        <v>57</v>
      </c>
      <c r="X383" s="1">
        <v>0.4248593172302092</v>
      </c>
      <c r="Y383" s="1">
        <v>0.9765606976781106</v>
      </c>
      <c r="Z383" s="1">
        <v>0.98373890342061887</v>
      </c>
      <c r="AA383" s="1">
        <v>0.89833727306921107</v>
      </c>
      <c r="AB383" s="1">
        <v>9.1944596842470361E-2</v>
      </c>
      <c r="AC383" s="1">
        <f t="shared" si="75"/>
        <v>9.1944596842470361E-2</v>
      </c>
      <c r="AD383" s="1">
        <v>0.11293485403276571</v>
      </c>
      <c r="AE383" s="1">
        <f t="shared" si="77"/>
        <v>9.1944596842470361E-2</v>
      </c>
    </row>
    <row r="384" spans="1:33">
      <c r="A384" t="s">
        <v>58</v>
      </c>
      <c r="B384" s="1">
        <v>0.83335954411631452</v>
      </c>
      <c r="C384" s="1">
        <v>7.3630248921681532E-2</v>
      </c>
      <c r="D384" s="1">
        <v>0.98065750230016524</v>
      </c>
      <c r="E384" s="1">
        <v>8.91467030513334E-3</v>
      </c>
      <c r="F384" s="1">
        <v>9.1944596842470361E-2</v>
      </c>
      <c r="G384" s="1">
        <f t="shared" si="74"/>
        <v>8.91467030513334E-3</v>
      </c>
      <c r="H384" s="1">
        <v>0.12314713802987559</v>
      </c>
      <c r="I384" s="1">
        <f t="shared" si="76"/>
        <v>8.91467030513334E-3</v>
      </c>
      <c r="W384" t="s">
        <v>58</v>
      </c>
      <c r="X384" s="1">
        <v>0.83335954411631452</v>
      </c>
      <c r="Y384" s="1">
        <v>7.3630248921681532E-2</v>
      </c>
      <c r="Z384" s="1">
        <v>0.98065750230016524</v>
      </c>
      <c r="AA384" s="1">
        <v>8.91467030513334E-3</v>
      </c>
      <c r="AB384" s="1">
        <v>9.1944596842470361E-2</v>
      </c>
      <c r="AC384" s="1">
        <f t="shared" si="75"/>
        <v>8.91467030513334E-3</v>
      </c>
      <c r="AD384" s="1">
        <v>0.87685286197012435</v>
      </c>
      <c r="AE384" s="1">
        <f t="shared" si="77"/>
        <v>8.91467030513334E-3</v>
      </c>
    </row>
    <row r="385" spans="1:32">
      <c r="A385" t="s">
        <v>59</v>
      </c>
      <c r="B385" s="1">
        <v>0.41665814144906288</v>
      </c>
      <c r="C385" s="1">
        <v>3.5647713715120419E-2</v>
      </c>
      <c r="D385" s="1">
        <v>0.99125709971119624</v>
      </c>
      <c r="E385" s="1">
        <v>8.6625545088092101E-2</v>
      </c>
      <c r="F385" s="1">
        <v>0.4189318265415406</v>
      </c>
      <c r="G385" s="1">
        <f t="shared" si="74"/>
        <v>3.5647713715120419E-2</v>
      </c>
      <c r="H385" s="1">
        <v>0.76454761353770129</v>
      </c>
      <c r="I385" s="1">
        <f t="shared" si="76"/>
        <v>3.5647713715120419E-2</v>
      </c>
      <c r="W385" t="s">
        <v>59</v>
      </c>
      <c r="X385" s="1">
        <v>0.41665814144906288</v>
      </c>
      <c r="Y385" s="1">
        <v>3.5647713715120419E-2</v>
      </c>
      <c r="Z385" s="1">
        <v>0.99125709971119624</v>
      </c>
      <c r="AA385" s="1">
        <v>8.6625545088092101E-2</v>
      </c>
      <c r="AB385" s="1">
        <v>0.4189318265415406</v>
      </c>
      <c r="AC385" s="1">
        <f t="shared" si="75"/>
        <v>3.5647713715120419E-2</v>
      </c>
      <c r="AD385" s="1">
        <v>0.23545238646229871</v>
      </c>
      <c r="AE385" s="1">
        <f t="shared" si="77"/>
        <v>3.5647713715120419E-2</v>
      </c>
    </row>
    <row r="386" spans="1:32">
      <c r="A386" t="s">
        <v>60</v>
      </c>
      <c r="B386" s="1">
        <v>2.5513780709385037E-2</v>
      </c>
      <c r="C386" s="1">
        <v>3.2546620336274389E-2</v>
      </c>
      <c r="D386" s="1">
        <v>0.98465457872973283</v>
      </c>
      <c r="E386" s="1">
        <v>0.804290752573395</v>
      </c>
      <c r="F386" s="1">
        <v>4.9999999999999378E-2</v>
      </c>
      <c r="G386" s="1">
        <f t="shared" si="74"/>
        <v>2.5513780709385037E-2</v>
      </c>
      <c r="H386" s="1">
        <v>0.95000000000000062</v>
      </c>
      <c r="I386" s="1">
        <f t="shared" si="76"/>
        <v>2.5513780709385037E-2</v>
      </c>
      <c r="W386" t="s">
        <v>60</v>
      </c>
      <c r="X386" s="1">
        <v>2.5513780709385037E-2</v>
      </c>
      <c r="Y386" s="1">
        <v>3.2546620336274389E-2</v>
      </c>
      <c r="Z386" s="1">
        <v>0.98465457872973283</v>
      </c>
      <c r="AA386" s="1">
        <v>0.804290752573395</v>
      </c>
      <c r="AB386" s="1">
        <v>4.9999999999999378E-2</v>
      </c>
      <c r="AC386" s="1">
        <f t="shared" si="75"/>
        <v>2.5513780709385037E-2</v>
      </c>
      <c r="AD386" s="1">
        <v>4.9999999999999378E-2</v>
      </c>
      <c r="AE386" s="1">
        <f t="shared" si="77"/>
        <v>2.5513780709385037E-2</v>
      </c>
    </row>
    <row r="387" spans="1:32">
      <c r="A387" t="s">
        <v>153</v>
      </c>
      <c r="B387" s="1">
        <v>0.11293485403276571</v>
      </c>
      <c r="C387" s="1">
        <v>0.7817550768385364</v>
      </c>
      <c r="D387" s="1">
        <v>0.9891727880360528</v>
      </c>
      <c r="E387" s="1">
        <v>0.95530702874889595</v>
      </c>
      <c r="F387" s="1">
        <v>0.69062200041456967</v>
      </c>
      <c r="G387" s="1">
        <f t="shared" si="74"/>
        <v>0.11293485403276571</v>
      </c>
      <c r="H387" s="1">
        <v>5.0000000000000017E-2</v>
      </c>
      <c r="I387" s="1">
        <f t="shared" si="76"/>
        <v>5.0000000000000017E-2</v>
      </c>
      <c r="W387" t="s">
        <v>153</v>
      </c>
      <c r="X387" s="1">
        <v>0.11293485403276571</v>
      </c>
      <c r="Y387" s="1">
        <v>0.7817550768385364</v>
      </c>
      <c r="Z387" s="1">
        <v>0.9891727880360528</v>
      </c>
      <c r="AA387" s="1">
        <v>0.95530702874889595</v>
      </c>
      <c r="AB387" s="1">
        <v>0.69062200041456967</v>
      </c>
      <c r="AC387" s="1">
        <f t="shared" si="75"/>
        <v>0.11293485403276571</v>
      </c>
      <c r="AD387" s="1">
        <v>0.95</v>
      </c>
      <c r="AE387" s="1">
        <f t="shared" si="77"/>
        <v>0.11293485403276571</v>
      </c>
    </row>
    <row r="388" spans="1:32">
      <c r="A388" t="s">
        <v>62</v>
      </c>
      <c r="B388" s="1">
        <v>0.95854209528250367</v>
      </c>
      <c r="C388" s="1">
        <v>9.7440219668620015E-2</v>
      </c>
      <c r="D388" s="1">
        <v>0.13459988069214252</v>
      </c>
      <c r="E388" s="1">
        <v>0.36367625459897801</v>
      </c>
      <c r="F388" s="1">
        <v>0.56652234414582181</v>
      </c>
      <c r="G388" s="1">
        <f t="shared" si="74"/>
        <v>9.7440219668620015E-2</v>
      </c>
      <c r="H388" s="1">
        <v>6.8034612531657782E-2</v>
      </c>
      <c r="I388" s="1">
        <f t="shared" si="76"/>
        <v>6.8034612531657782E-2</v>
      </c>
      <c r="W388" t="s">
        <v>62</v>
      </c>
      <c r="X388" s="1">
        <v>0.95854209528250367</v>
      </c>
      <c r="Y388" s="1">
        <v>9.7440219668620015E-2</v>
      </c>
      <c r="Z388" s="1">
        <v>0.13459988069214252</v>
      </c>
      <c r="AA388" s="1">
        <v>0.36367625459897801</v>
      </c>
      <c r="AB388" s="1">
        <v>0.56652234414582181</v>
      </c>
      <c r="AC388" s="1">
        <f t="shared" si="75"/>
        <v>9.7440219668620015E-2</v>
      </c>
      <c r="AD388" s="1">
        <v>0.93196538746834223</v>
      </c>
      <c r="AE388" s="1">
        <f t="shared" si="77"/>
        <v>9.7440219668620015E-2</v>
      </c>
    </row>
    <row r="389" spans="1:32">
      <c r="A389" t="s">
        <v>63</v>
      </c>
      <c r="B389" s="1">
        <v>0.92225078567327134</v>
      </c>
      <c r="C389" s="1">
        <v>0.16609597129911893</v>
      </c>
      <c r="D389" s="1">
        <v>0.87685286197012535</v>
      </c>
      <c r="E389" s="1">
        <v>7.7749214326728627E-2</v>
      </c>
      <c r="F389" s="1">
        <v>0.86688972945692855</v>
      </c>
      <c r="G389" s="1">
        <f t="shared" si="74"/>
        <v>7.7749214326728627E-2</v>
      </c>
      <c r="H389" s="1">
        <v>0.41893182654154093</v>
      </c>
      <c r="I389" s="1">
        <f t="shared" si="76"/>
        <v>7.7749214326728627E-2</v>
      </c>
      <c r="W389" t="s">
        <v>63</v>
      </c>
      <c r="X389" s="1">
        <v>0.92225078567327134</v>
      </c>
      <c r="Y389" s="1">
        <v>0.16609597129911893</v>
      </c>
      <c r="Z389" s="1">
        <v>0.87685286197012535</v>
      </c>
      <c r="AA389" s="1">
        <v>7.7749214326728627E-2</v>
      </c>
      <c r="AB389" s="1">
        <v>0.86688972945692855</v>
      </c>
      <c r="AC389" s="1">
        <f t="shared" si="75"/>
        <v>7.7749214326728627E-2</v>
      </c>
      <c r="AD389" s="1">
        <v>0.58106817345845907</v>
      </c>
      <c r="AE389" s="1">
        <f t="shared" si="77"/>
        <v>7.7749214326728627E-2</v>
      </c>
    </row>
    <row r="390" spans="1:32">
      <c r="A390" t="s">
        <v>64</v>
      </c>
      <c r="B390" s="1">
        <v>0.2804520356051966</v>
      </c>
      <c r="C390" s="1">
        <v>5.0000000000000017E-2</v>
      </c>
      <c r="D390" s="1">
        <v>0.98065750230016524</v>
      </c>
      <c r="E390" s="1">
        <v>1.0314052138263039E-2</v>
      </c>
      <c r="F390" s="1">
        <v>4.9999999999999378E-2</v>
      </c>
      <c r="G390" s="1">
        <f t="shared" si="74"/>
        <v>1.0314052138263039E-2</v>
      </c>
      <c r="H390" s="1">
        <v>0.91337445491190872</v>
      </c>
      <c r="I390" s="1">
        <f t="shared" si="76"/>
        <v>1.0314052138263039E-2</v>
      </c>
      <c r="W390" t="s">
        <v>64</v>
      </c>
      <c r="X390" s="1">
        <v>0.2804520356051966</v>
      </c>
      <c r="Y390" s="1">
        <v>5.0000000000000017E-2</v>
      </c>
      <c r="Z390" s="1">
        <v>0.98065750230016524</v>
      </c>
      <c r="AA390" s="1">
        <v>1.0314052138263039E-2</v>
      </c>
      <c r="AB390" s="1">
        <v>4.9999999999999378E-2</v>
      </c>
      <c r="AC390" s="1">
        <f t="shared" si="75"/>
        <v>1.0314052138263039E-2</v>
      </c>
      <c r="AD390" s="1">
        <v>8.6625545088091283E-2</v>
      </c>
      <c r="AE390" s="1">
        <f t="shared" si="77"/>
        <v>1.0314052138263039E-2</v>
      </c>
    </row>
    <row r="391" spans="1:32">
      <c r="A391" t="s">
        <v>65</v>
      </c>
      <c r="B391" s="1">
        <v>0.65650924425569723</v>
      </c>
      <c r="C391" s="1">
        <v>0.10059213000789764</v>
      </c>
      <c r="D391" s="1">
        <v>0.41543181753697367</v>
      </c>
      <c r="E391" s="1">
        <v>0.47058959967932112</v>
      </c>
      <c r="F391" s="1">
        <v>0.4189318265415406</v>
      </c>
      <c r="G391" s="1">
        <f t="shared" si="74"/>
        <v>0.10059213000789764</v>
      </c>
      <c r="H391" s="1">
        <v>5.0000000000000017E-2</v>
      </c>
      <c r="I391" s="1">
        <f t="shared" si="76"/>
        <v>5.0000000000000017E-2</v>
      </c>
      <c r="W391" t="s">
        <v>65</v>
      </c>
      <c r="X391" s="1">
        <v>0.65650924425569723</v>
      </c>
      <c r="Y391" s="1">
        <v>0.10059213000789764</v>
      </c>
      <c r="Z391" s="1">
        <v>0.41543181753697367</v>
      </c>
      <c r="AA391" s="1">
        <v>0.47058959967932112</v>
      </c>
      <c r="AB391" s="1">
        <v>0.4189318265415406</v>
      </c>
      <c r="AC391" s="1">
        <f t="shared" si="75"/>
        <v>0.10059213000789764</v>
      </c>
      <c r="AD391" s="1">
        <v>0.95</v>
      </c>
      <c r="AE391" s="1">
        <f t="shared" si="77"/>
        <v>0.10059213000789764</v>
      </c>
    </row>
    <row r="392" spans="1:32">
      <c r="A392" t="s">
        <v>66</v>
      </c>
      <c r="B392" s="1">
        <v>2.0775048426035281E-2</v>
      </c>
      <c r="C392" s="1">
        <v>0.99650640000375257</v>
      </c>
      <c r="D392" s="1">
        <v>0.99251817594207581</v>
      </c>
      <c r="E392" s="1">
        <v>0.93925077876486562</v>
      </c>
      <c r="F392" s="1">
        <v>7.337458070661218E-3</v>
      </c>
      <c r="G392" s="1">
        <f t="shared" si="74"/>
        <v>7.337458070661218E-3</v>
      </c>
      <c r="H392" s="1">
        <v>0.95000000000000062</v>
      </c>
      <c r="I392" s="1">
        <f t="shared" si="76"/>
        <v>7.337458070661218E-3</v>
      </c>
      <c r="W392" t="s">
        <v>66</v>
      </c>
      <c r="X392" s="1">
        <v>2.0775048426035281E-2</v>
      </c>
      <c r="Y392" s="1">
        <v>0.99650640000375257</v>
      </c>
      <c r="Z392" s="1">
        <v>0.99251817594207581</v>
      </c>
      <c r="AA392" s="1">
        <v>0.93925077876486562</v>
      </c>
      <c r="AB392" s="1">
        <v>7.337458070661218E-3</v>
      </c>
      <c r="AC392" s="1">
        <f t="shared" si="75"/>
        <v>7.337458070661218E-3</v>
      </c>
      <c r="AD392" s="1">
        <v>4.9999999999999378E-2</v>
      </c>
      <c r="AE392" s="1">
        <f t="shared" si="77"/>
        <v>7.337458070661218E-3</v>
      </c>
    </row>
    <row r="393" spans="1:32">
      <c r="A393" t="s">
        <v>94</v>
      </c>
      <c r="B393" s="1">
        <v>0.98065750230016491</v>
      </c>
      <c r="C393" s="1">
        <v>0.17783159064496304</v>
      </c>
      <c r="D393" s="1">
        <v>0.59217457307153254</v>
      </c>
      <c r="E393" s="1">
        <v>3.928562952709329E-3</v>
      </c>
      <c r="F393" s="1">
        <v>0.99788493879901796</v>
      </c>
      <c r="G393" s="1">
        <f t="shared" si="74"/>
        <v>3.928562952709329E-3</v>
      </c>
      <c r="H393" s="1">
        <v>0.12314713802987559</v>
      </c>
      <c r="I393" s="1">
        <f t="shared" si="76"/>
        <v>3.928562952709329E-3</v>
      </c>
      <c r="W393" t="s">
        <v>94</v>
      </c>
      <c r="X393" s="1">
        <v>0.98065750230016491</v>
      </c>
      <c r="Y393" s="1">
        <v>0.17783159064496304</v>
      </c>
      <c r="Z393" s="1">
        <v>0.59217457307153254</v>
      </c>
      <c r="AA393" s="1">
        <v>3.928562952709329E-3</v>
      </c>
      <c r="AB393" s="1">
        <v>0.99788493879901796</v>
      </c>
      <c r="AC393" s="1">
        <f t="shared" si="75"/>
        <v>3.928562952709329E-3</v>
      </c>
      <c r="AD393" s="1">
        <v>0.87685286197012435</v>
      </c>
      <c r="AE393" s="1">
        <f t="shared" si="77"/>
        <v>3.928562952709329E-3</v>
      </c>
    </row>
    <row r="394" spans="1:32">
      <c r="A394" t="s">
        <v>96</v>
      </c>
      <c r="B394" s="1">
        <v>0.98917278803605257</v>
      </c>
      <c r="C394" s="1">
        <v>1.6514220781848499E-2</v>
      </c>
      <c r="D394" s="1">
        <v>1.2644976044386462E-2</v>
      </c>
      <c r="E394" s="1">
        <v>0.11591839745337426</v>
      </c>
      <c r="F394" s="1">
        <v>0.99385436828432017</v>
      </c>
      <c r="G394" s="1">
        <f t="shared" si="74"/>
        <v>1.2644976044386462E-2</v>
      </c>
      <c r="H394" s="1">
        <v>5.0000000000000017E-2</v>
      </c>
      <c r="I394" s="1">
        <f t="shared" si="76"/>
        <v>1.2644976044386462E-2</v>
      </c>
      <c r="W394" t="s">
        <v>96</v>
      </c>
      <c r="X394" s="1">
        <v>0.98917278803605257</v>
      </c>
      <c r="Y394" s="1">
        <v>1.6514220781848499E-2</v>
      </c>
      <c r="Z394" s="1">
        <v>1.2644976044386462E-2</v>
      </c>
      <c r="AA394" s="1">
        <v>0.11591839745337426</v>
      </c>
      <c r="AB394" s="1">
        <v>0.99385436828432017</v>
      </c>
      <c r="AC394" s="1">
        <f t="shared" si="75"/>
        <v>1.2644976044386462E-2</v>
      </c>
      <c r="AD394" s="1">
        <v>0.95</v>
      </c>
      <c r="AE394" s="1">
        <f t="shared" si="77"/>
        <v>1.2644976044386462E-2</v>
      </c>
    </row>
    <row r="395" spans="1:32">
      <c r="A395" t="s">
        <v>98</v>
      </c>
      <c r="B395" s="1">
        <v>0.98659829350075712</v>
      </c>
      <c r="C395" s="1">
        <v>3.5245037242771449E-2</v>
      </c>
      <c r="D395" s="1">
        <v>0.17441369368761367</v>
      </c>
      <c r="E395" s="1">
        <v>5.2665391540200994E-3</v>
      </c>
      <c r="F395" s="1">
        <v>0.16303744515164842</v>
      </c>
      <c r="G395" s="1">
        <f t="shared" si="74"/>
        <v>5.2665391540200994E-3</v>
      </c>
      <c r="H395" s="1">
        <v>0.21271458630132001</v>
      </c>
      <c r="I395" s="1">
        <f t="shared" si="76"/>
        <v>5.2665391540200994E-3</v>
      </c>
      <c r="W395" t="s">
        <v>98</v>
      </c>
      <c r="X395" s="1">
        <v>0.98659829350075712</v>
      </c>
      <c r="Y395" s="1">
        <v>3.5245037242771449E-2</v>
      </c>
      <c r="Z395" s="1">
        <v>0.17441369368761367</v>
      </c>
      <c r="AA395" s="1">
        <v>5.2665391540200994E-3</v>
      </c>
      <c r="AB395" s="1">
        <v>0.16303744515164842</v>
      </c>
      <c r="AC395" s="1">
        <f t="shared" si="75"/>
        <v>5.2665391540200994E-3</v>
      </c>
      <c r="AD395" s="1">
        <v>0.78728541369867999</v>
      </c>
      <c r="AE395" s="1">
        <f t="shared" si="77"/>
        <v>5.2665391540200994E-3</v>
      </c>
    </row>
    <row r="396" spans="1:32">
      <c r="A396" t="s">
        <v>100</v>
      </c>
      <c r="B396" s="1">
        <v>0.97320072587687156</v>
      </c>
      <c r="C396" s="1">
        <v>0.30482136725650155</v>
      </c>
      <c r="D396" s="1">
        <v>9.2382568733355805E-2</v>
      </c>
      <c r="E396" s="1">
        <v>0.20998803456657261</v>
      </c>
      <c r="F396" s="1">
        <v>0.79222362970137516</v>
      </c>
      <c r="G396" s="1">
        <f t="shared" si="74"/>
        <v>9.2382568733355805E-2</v>
      </c>
      <c r="H396" s="1">
        <v>6.8034612531657782E-2</v>
      </c>
      <c r="I396" s="1">
        <f t="shared" si="76"/>
        <v>6.8034612531657782E-2</v>
      </c>
      <c r="W396" t="s">
        <v>100</v>
      </c>
      <c r="X396" s="1">
        <v>0.97320072587687156</v>
      </c>
      <c r="Y396" s="1">
        <v>0.30482136725650155</v>
      </c>
      <c r="Z396" s="1">
        <v>9.2382568733355805E-2</v>
      </c>
      <c r="AA396" s="1">
        <v>0.20998803456657261</v>
      </c>
      <c r="AB396" s="1">
        <v>0.79222362970137516</v>
      </c>
      <c r="AC396" s="1">
        <f t="shared" si="75"/>
        <v>9.2382568733355805E-2</v>
      </c>
      <c r="AD396" s="1">
        <v>0.93196538746834223</v>
      </c>
      <c r="AE396" s="1">
        <f t="shared" si="77"/>
        <v>9.2382568733355805E-2</v>
      </c>
    </row>
    <row r="397" spans="1:32">
      <c r="A397" t="s">
        <v>102</v>
      </c>
      <c r="B397" s="1">
        <v>5.1212513603868581E-2</v>
      </c>
      <c r="C397" s="1">
        <v>0.13187960949253491</v>
      </c>
      <c r="D397" s="1">
        <v>0.99251817594207581</v>
      </c>
      <c r="E397" s="1">
        <v>0.66311816366696186</v>
      </c>
      <c r="F397" s="1">
        <v>9.1944596842470361E-2</v>
      </c>
      <c r="G397" s="1">
        <f t="shared" si="74"/>
        <v>5.1212513603868581E-2</v>
      </c>
      <c r="H397" s="1">
        <v>0.95000000000000062</v>
      </c>
      <c r="I397" s="1">
        <f t="shared" si="76"/>
        <v>5.1212513603868581E-2</v>
      </c>
      <c r="W397" t="s">
        <v>102</v>
      </c>
      <c r="X397" s="1">
        <v>5.1212513603868581E-2</v>
      </c>
      <c r="Y397" s="1">
        <v>0.13187960949253491</v>
      </c>
      <c r="Z397" s="1">
        <v>0.99251817594207581</v>
      </c>
      <c r="AA397" s="1">
        <v>0.66311816366696186</v>
      </c>
      <c r="AB397" s="1">
        <v>9.1944596842470361E-2</v>
      </c>
      <c r="AC397" s="1">
        <f t="shared" si="75"/>
        <v>5.1212513603868581E-2</v>
      </c>
      <c r="AD397" s="1">
        <v>4.9999999999999378E-2</v>
      </c>
      <c r="AE397" s="1">
        <f t="shared" si="77"/>
        <v>4.9999999999999378E-2</v>
      </c>
    </row>
    <row r="398" spans="1:32">
      <c r="A398" t="s">
        <v>151</v>
      </c>
      <c r="B398" s="1">
        <v>1.6761972197987807E-2</v>
      </c>
      <c r="C398" s="1">
        <v>0.99108532969486685</v>
      </c>
      <c r="D398" s="1">
        <v>0.99251817594207581</v>
      </c>
      <c r="E398" s="1">
        <v>0.99715525647836656</v>
      </c>
      <c r="F398" s="1">
        <v>2.6629147864951963E-2</v>
      </c>
      <c r="G398" s="1">
        <f t="shared" si="74"/>
        <v>1.6761972197987807E-2</v>
      </c>
      <c r="H398" s="1">
        <v>0.95000000000000062</v>
      </c>
      <c r="I398" s="1">
        <f t="shared" si="76"/>
        <v>1.6761972197987807E-2</v>
      </c>
      <c r="W398" t="s">
        <v>151</v>
      </c>
      <c r="X398" s="1">
        <v>1.6761972197987807E-2</v>
      </c>
      <c r="Y398" s="1">
        <v>0.99108532969486685</v>
      </c>
      <c r="Z398" s="1">
        <v>0.99251817594207581</v>
      </c>
      <c r="AA398" s="1">
        <v>0.99715525647836656</v>
      </c>
      <c r="AB398" s="1">
        <v>2.6629147864951963E-2</v>
      </c>
      <c r="AC398" s="1">
        <f t="shared" si="75"/>
        <v>1.6761972197987807E-2</v>
      </c>
      <c r="AD398" s="1">
        <v>4.9999999999999378E-2</v>
      </c>
      <c r="AE398" s="1">
        <f t="shared" si="77"/>
        <v>1.6761972197987807E-2</v>
      </c>
    </row>
    <row r="399" spans="1:32">
      <c r="G399">
        <f>SUM(G381:G398)</f>
        <v>0.88443561930502779</v>
      </c>
      <c r="I399">
        <f>SUM(I381:I398)</f>
        <v>0.64315756556744197</v>
      </c>
      <c r="J399">
        <f>+I399/G399</f>
        <v>0.72719545835662136</v>
      </c>
      <c r="AC399">
        <f>SUM(AC381:AC398)</f>
        <v>0.88443561930502779</v>
      </c>
      <c r="AE399">
        <f>SUM(AE381:AE398)</f>
        <v>0.88322310570115858</v>
      </c>
      <c r="AF399">
        <f>+AE399/AC399</f>
        <v>0.99862905385377632</v>
      </c>
    </row>
    <row r="401" spans="1:31">
      <c r="A401" t="s">
        <v>134</v>
      </c>
      <c r="B401" t="s">
        <v>228</v>
      </c>
      <c r="C401" t="s">
        <v>51</v>
      </c>
      <c r="D401" t="s">
        <v>54</v>
      </c>
      <c r="E401" t="s">
        <v>232</v>
      </c>
      <c r="F401" t="s">
        <v>50</v>
      </c>
      <c r="G401" t="str">
        <f>+A401</f>
        <v>a*B*C*d*E</v>
      </c>
      <c r="H401" t="s">
        <v>224</v>
      </c>
      <c r="W401" t="s">
        <v>134</v>
      </c>
      <c r="X401" t="s">
        <v>228</v>
      </c>
      <c r="Y401" t="s">
        <v>51</v>
      </c>
      <c r="Z401" t="s">
        <v>54</v>
      </c>
      <c r="AA401" t="s">
        <v>232</v>
      </c>
      <c r="AB401" t="s">
        <v>50</v>
      </c>
      <c r="AC401" t="str">
        <f>+W401</f>
        <v>a*B*C*d*E</v>
      </c>
      <c r="AD401" t="s">
        <v>236</v>
      </c>
    </row>
    <row r="402" spans="1:31">
      <c r="A402" t="s">
        <v>80</v>
      </c>
      <c r="B402" s="1">
        <v>0.19307436701260694</v>
      </c>
      <c r="C402" s="1">
        <v>0.12399750635826204</v>
      </c>
      <c r="D402" s="1">
        <v>0.9891727880360528</v>
      </c>
      <c r="E402" s="1">
        <v>0.26872338491523462</v>
      </c>
      <c r="F402" s="1">
        <v>0.43347765585417825</v>
      </c>
      <c r="G402" s="1">
        <f t="shared" ref="G402:G419" si="78">MIN(B402:F402)</f>
        <v>0.12399750635826204</v>
      </c>
      <c r="H402" s="1">
        <v>5.0000000000000017E-2</v>
      </c>
      <c r="I402" s="1">
        <f>MIN(G402:H402)</f>
        <v>5.0000000000000017E-2</v>
      </c>
      <c r="W402" t="s">
        <v>80</v>
      </c>
      <c r="X402" s="1">
        <v>0.19307436701260694</v>
      </c>
      <c r="Y402" s="1">
        <v>0.12399750635826204</v>
      </c>
      <c r="Z402" s="1">
        <v>0.9891727880360528</v>
      </c>
      <c r="AA402" s="1">
        <v>0.26872338491523462</v>
      </c>
      <c r="AB402" s="1">
        <v>0.43347765585417825</v>
      </c>
      <c r="AC402" s="1">
        <f t="shared" ref="AC402:AC419" si="79">MIN(X402:AB402)</f>
        <v>0.12399750635826204</v>
      </c>
      <c r="AD402" s="1">
        <v>0.95</v>
      </c>
      <c r="AE402" s="1">
        <f>MIN(AC402:AD402)</f>
        <v>0.12399750635826204</v>
      </c>
    </row>
    <row r="403" spans="1:31">
      <c r="A403" t="s">
        <v>82</v>
      </c>
      <c r="B403" s="1">
        <v>9.8522904433920866E-3</v>
      </c>
      <c r="C403" s="1">
        <v>0.88706514596723429</v>
      </c>
      <c r="D403" s="1">
        <v>0.97829229183248267</v>
      </c>
      <c r="E403" s="1">
        <v>3.8150100633936868E-3</v>
      </c>
      <c r="F403" s="1">
        <v>0.97337085213504804</v>
      </c>
      <c r="G403" s="1">
        <f t="shared" si="78"/>
        <v>3.8150100633936868E-3</v>
      </c>
      <c r="H403" s="1">
        <v>0.95000000000000062</v>
      </c>
      <c r="I403" s="1">
        <f t="shared" ref="I403:I419" si="80">MIN(G403:H403)</f>
        <v>3.8150100633936868E-3</v>
      </c>
      <c r="W403" t="s">
        <v>82</v>
      </c>
      <c r="X403" s="1">
        <v>9.8522904433920866E-3</v>
      </c>
      <c r="Y403" s="1">
        <v>0.88706514596723429</v>
      </c>
      <c r="Z403" s="1">
        <v>0.97829229183248267</v>
      </c>
      <c r="AA403" s="1">
        <v>3.8150100633936868E-3</v>
      </c>
      <c r="AB403" s="1">
        <v>0.97337085213504804</v>
      </c>
      <c r="AC403" s="1">
        <f t="shared" si="79"/>
        <v>3.8150100633936868E-3</v>
      </c>
      <c r="AD403" s="1">
        <v>4.9999999999999378E-2</v>
      </c>
      <c r="AE403" s="1">
        <f t="shared" ref="AE403:AE419" si="81">MIN(AC403:AD403)</f>
        <v>3.8150100633936868E-3</v>
      </c>
    </row>
    <row r="404" spans="1:31">
      <c r="A404" t="s">
        <v>57</v>
      </c>
      <c r="B404" s="1">
        <v>0.4248593172302092</v>
      </c>
      <c r="C404" s="1">
        <v>0.9765606976781106</v>
      </c>
      <c r="D404" s="1">
        <v>0.98373890342061887</v>
      </c>
      <c r="E404" s="1">
        <v>0.10166272693078893</v>
      </c>
      <c r="F404" s="1">
        <v>0.90805540315752964</v>
      </c>
      <c r="G404" s="1">
        <f t="shared" si="78"/>
        <v>0.10166272693078893</v>
      </c>
      <c r="H404" s="1">
        <v>0.88706514596723429</v>
      </c>
      <c r="I404" s="1">
        <f t="shared" si="80"/>
        <v>0.10166272693078893</v>
      </c>
      <c r="W404" t="s">
        <v>57</v>
      </c>
      <c r="X404" s="1">
        <v>0.4248593172302092</v>
      </c>
      <c r="Y404" s="1">
        <v>0.9765606976781106</v>
      </c>
      <c r="Z404" s="1">
        <v>0.98373890342061887</v>
      </c>
      <c r="AA404" s="1">
        <v>0.10166272693078893</v>
      </c>
      <c r="AB404" s="1">
        <v>0.90805540315752964</v>
      </c>
      <c r="AC404" s="1">
        <f t="shared" si="79"/>
        <v>0.10166272693078893</v>
      </c>
      <c r="AD404" s="1">
        <v>0.11293485403276571</v>
      </c>
      <c r="AE404" s="1">
        <f t="shared" si="81"/>
        <v>0.10166272693078893</v>
      </c>
    </row>
    <row r="405" spans="1:31">
      <c r="A405" t="s">
        <v>58</v>
      </c>
      <c r="B405" s="1">
        <v>0.83335954411631452</v>
      </c>
      <c r="C405" s="1">
        <v>7.3630248921681532E-2</v>
      </c>
      <c r="D405" s="1">
        <v>0.98065750230016524</v>
      </c>
      <c r="E405" s="1">
        <v>0.99108532969486662</v>
      </c>
      <c r="F405" s="1">
        <v>0.90805540315752964</v>
      </c>
      <c r="G405" s="1">
        <f t="shared" si="78"/>
        <v>7.3630248921681532E-2</v>
      </c>
      <c r="H405" s="1">
        <v>0.12314713802987559</v>
      </c>
      <c r="I405" s="1">
        <f t="shared" si="80"/>
        <v>7.3630248921681532E-2</v>
      </c>
      <c r="W405" t="s">
        <v>58</v>
      </c>
      <c r="X405" s="1">
        <v>0.83335954411631452</v>
      </c>
      <c r="Y405" s="1">
        <v>7.3630248921681532E-2</v>
      </c>
      <c r="Z405" s="1">
        <v>0.98065750230016524</v>
      </c>
      <c r="AA405" s="1">
        <v>0.99108532969486662</v>
      </c>
      <c r="AB405" s="1">
        <v>0.90805540315752964</v>
      </c>
      <c r="AC405" s="1">
        <f t="shared" si="79"/>
        <v>7.3630248921681532E-2</v>
      </c>
      <c r="AD405" s="1">
        <v>0.87685286197012435</v>
      </c>
      <c r="AE405" s="1">
        <f t="shared" si="81"/>
        <v>7.3630248921681532E-2</v>
      </c>
    </row>
    <row r="406" spans="1:31">
      <c r="A406" t="s">
        <v>59</v>
      </c>
      <c r="B406" s="1">
        <v>0.41665814144906288</v>
      </c>
      <c r="C406" s="1">
        <v>3.5647713715120419E-2</v>
      </c>
      <c r="D406" s="1">
        <v>0.99125709971119624</v>
      </c>
      <c r="E406" s="1">
        <v>0.91337445491190794</v>
      </c>
      <c r="F406" s="1">
        <v>0.5810681734584594</v>
      </c>
      <c r="G406" s="1">
        <f t="shared" si="78"/>
        <v>3.5647713715120419E-2</v>
      </c>
      <c r="H406" s="1">
        <v>0.76454761353770129</v>
      </c>
      <c r="I406" s="1">
        <f t="shared" si="80"/>
        <v>3.5647713715120419E-2</v>
      </c>
      <c r="W406" t="s">
        <v>59</v>
      </c>
      <c r="X406" s="1">
        <v>0.41665814144906288</v>
      </c>
      <c r="Y406" s="1">
        <v>3.5647713715120419E-2</v>
      </c>
      <c r="Z406" s="1">
        <v>0.99125709971119624</v>
      </c>
      <c r="AA406" s="1">
        <v>0.91337445491190794</v>
      </c>
      <c r="AB406" s="1">
        <v>0.5810681734584594</v>
      </c>
      <c r="AC406" s="1">
        <f t="shared" si="79"/>
        <v>3.5647713715120419E-2</v>
      </c>
      <c r="AD406" s="1">
        <v>0.23545238646229871</v>
      </c>
      <c r="AE406" s="1">
        <f t="shared" si="81"/>
        <v>3.5647713715120419E-2</v>
      </c>
    </row>
    <row r="407" spans="1:31">
      <c r="A407" t="s">
        <v>60</v>
      </c>
      <c r="B407" s="1">
        <v>2.5513780709385037E-2</v>
      </c>
      <c r="C407" s="1">
        <v>3.2546620336274389E-2</v>
      </c>
      <c r="D407" s="1">
        <v>0.98465457872973283</v>
      </c>
      <c r="E407" s="1">
        <v>0.195709247426605</v>
      </c>
      <c r="F407" s="1">
        <v>0.95000000000000062</v>
      </c>
      <c r="G407" s="1">
        <f t="shared" si="78"/>
        <v>2.5513780709385037E-2</v>
      </c>
      <c r="H407" s="1">
        <v>0.95000000000000062</v>
      </c>
      <c r="I407" s="1">
        <f t="shared" si="80"/>
        <v>2.5513780709385037E-2</v>
      </c>
      <c r="W407" t="s">
        <v>60</v>
      </c>
      <c r="X407" s="1">
        <v>2.5513780709385037E-2</v>
      </c>
      <c r="Y407" s="1">
        <v>3.2546620336274389E-2</v>
      </c>
      <c r="Z407" s="1">
        <v>0.98465457872973283</v>
      </c>
      <c r="AA407" s="1">
        <v>0.195709247426605</v>
      </c>
      <c r="AB407" s="1">
        <v>0.95000000000000062</v>
      </c>
      <c r="AC407" s="1">
        <f t="shared" si="79"/>
        <v>2.5513780709385037E-2</v>
      </c>
      <c r="AD407" s="1">
        <v>4.9999999999999378E-2</v>
      </c>
      <c r="AE407" s="1">
        <f t="shared" si="81"/>
        <v>2.5513780709385037E-2</v>
      </c>
    </row>
    <row r="408" spans="1:31">
      <c r="A408" t="s">
        <v>153</v>
      </c>
      <c r="B408" s="1">
        <v>0.11293485403276571</v>
      </c>
      <c r="C408" s="1">
        <v>0.7817550768385364</v>
      </c>
      <c r="D408" s="1">
        <v>0.9891727880360528</v>
      </c>
      <c r="E408" s="1">
        <v>4.4692971251104052E-2</v>
      </c>
      <c r="F408" s="1">
        <v>0.30937799958543033</v>
      </c>
      <c r="G408" s="1">
        <f t="shared" si="78"/>
        <v>4.4692971251104052E-2</v>
      </c>
      <c r="H408" s="1">
        <v>5.0000000000000017E-2</v>
      </c>
      <c r="I408" s="1">
        <f t="shared" si="80"/>
        <v>4.4692971251104052E-2</v>
      </c>
      <c r="W408" t="s">
        <v>153</v>
      </c>
      <c r="X408" s="1">
        <v>0.11293485403276571</v>
      </c>
      <c r="Y408" s="1">
        <v>0.7817550768385364</v>
      </c>
      <c r="Z408" s="1">
        <v>0.9891727880360528</v>
      </c>
      <c r="AA408" s="1">
        <v>4.4692971251104052E-2</v>
      </c>
      <c r="AB408" s="1">
        <v>0.30937799958543033</v>
      </c>
      <c r="AC408" s="1">
        <f t="shared" si="79"/>
        <v>4.4692971251104052E-2</v>
      </c>
      <c r="AD408" s="1">
        <v>0.95</v>
      </c>
      <c r="AE408" s="1">
        <f t="shared" si="81"/>
        <v>4.4692971251104052E-2</v>
      </c>
    </row>
    <row r="409" spans="1:31">
      <c r="A409" t="s">
        <v>62</v>
      </c>
      <c r="B409" s="1">
        <v>0.95854209528250367</v>
      </c>
      <c r="C409" s="1">
        <v>9.7440219668620015E-2</v>
      </c>
      <c r="D409" s="1">
        <v>0.13459988069214252</v>
      </c>
      <c r="E409" s="1">
        <v>0.63632374540102199</v>
      </c>
      <c r="F409" s="1">
        <v>0.43347765585417825</v>
      </c>
      <c r="G409" s="1">
        <f t="shared" si="78"/>
        <v>9.7440219668620015E-2</v>
      </c>
      <c r="H409" s="1">
        <v>6.8034612531657782E-2</v>
      </c>
      <c r="I409" s="1">
        <f t="shared" si="80"/>
        <v>6.8034612531657782E-2</v>
      </c>
      <c r="W409" t="s">
        <v>62</v>
      </c>
      <c r="X409" s="1">
        <v>0.95854209528250367</v>
      </c>
      <c r="Y409" s="1">
        <v>9.7440219668620015E-2</v>
      </c>
      <c r="Z409" s="1">
        <v>0.13459988069214252</v>
      </c>
      <c r="AA409" s="1">
        <v>0.63632374540102199</v>
      </c>
      <c r="AB409" s="1">
        <v>0.43347765585417825</v>
      </c>
      <c r="AC409" s="1">
        <f t="shared" si="79"/>
        <v>9.7440219668620015E-2</v>
      </c>
      <c r="AD409" s="1">
        <v>0.93196538746834223</v>
      </c>
      <c r="AE409" s="1">
        <f t="shared" si="81"/>
        <v>9.7440219668620015E-2</v>
      </c>
    </row>
    <row r="410" spans="1:31">
      <c r="A410" t="s">
        <v>63</v>
      </c>
      <c r="B410" s="1">
        <v>0.92225078567327134</v>
      </c>
      <c r="C410" s="1">
        <v>0.16609597129911893</v>
      </c>
      <c r="D410" s="1">
        <v>0.87685286197012535</v>
      </c>
      <c r="E410" s="1">
        <v>0.92225078567327134</v>
      </c>
      <c r="F410" s="1">
        <v>0.13311027054307142</v>
      </c>
      <c r="G410" s="1">
        <f t="shared" si="78"/>
        <v>0.13311027054307142</v>
      </c>
      <c r="H410" s="1">
        <v>0.41893182654154093</v>
      </c>
      <c r="I410" s="1">
        <f t="shared" si="80"/>
        <v>0.13311027054307142</v>
      </c>
      <c r="W410" t="s">
        <v>63</v>
      </c>
      <c r="X410" s="1">
        <v>0.92225078567327134</v>
      </c>
      <c r="Y410" s="1">
        <v>0.16609597129911893</v>
      </c>
      <c r="Z410" s="1">
        <v>0.87685286197012535</v>
      </c>
      <c r="AA410" s="1">
        <v>0.92225078567327134</v>
      </c>
      <c r="AB410" s="1">
        <v>0.13311027054307142</v>
      </c>
      <c r="AC410" s="1">
        <f t="shared" si="79"/>
        <v>0.13311027054307142</v>
      </c>
      <c r="AD410" s="1">
        <v>0.58106817345845907</v>
      </c>
      <c r="AE410" s="1">
        <f t="shared" si="81"/>
        <v>0.13311027054307142</v>
      </c>
    </row>
    <row r="411" spans="1:31">
      <c r="A411" t="s">
        <v>64</v>
      </c>
      <c r="B411" s="1">
        <v>0.2804520356051966</v>
      </c>
      <c r="C411" s="1">
        <v>5.0000000000000017E-2</v>
      </c>
      <c r="D411" s="1">
        <v>0.98065750230016524</v>
      </c>
      <c r="E411" s="1">
        <v>0.98968594786173691</v>
      </c>
      <c r="F411" s="1">
        <v>0.95000000000000062</v>
      </c>
      <c r="G411" s="1">
        <f t="shared" si="78"/>
        <v>5.0000000000000017E-2</v>
      </c>
      <c r="H411" s="1">
        <v>0.91337445491190872</v>
      </c>
      <c r="I411" s="1">
        <f t="shared" si="80"/>
        <v>5.0000000000000017E-2</v>
      </c>
      <c r="W411" t="s">
        <v>64</v>
      </c>
      <c r="X411" s="1">
        <v>0.2804520356051966</v>
      </c>
      <c r="Y411" s="1">
        <v>5.0000000000000017E-2</v>
      </c>
      <c r="Z411" s="1">
        <v>0.98065750230016524</v>
      </c>
      <c r="AA411" s="1">
        <v>0.98968594786173691</v>
      </c>
      <c r="AB411" s="1">
        <v>0.95000000000000062</v>
      </c>
      <c r="AC411" s="1">
        <f t="shared" si="79"/>
        <v>5.0000000000000017E-2</v>
      </c>
      <c r="AD411" s="1">
        <v>8.6625545088091283E-2</v>
      </c>
      <c r="AE411" s="1">
        <f t="shared" si="81"/>
        <v>5.0000000000000017E-2</v>
      </c>
    </row>
    <row r="412" spans="1:31">
      <c r="A412" t="s">
        <v>65</v>
      </c>
      <c r="B412" s="1">
        <v>0.65650924425569723</v>
      </c>
      <c r="C412" s="1">
        <v>0.10059213000789764</v>
      </c>
      <c r="D412" s="1">
        <v>0.41543181753697367</v>
      </c>
      <c r="E412" s="1">
        <v>0.52941040032067888</v>
      </c>
      <c r="F412" s="1">
        <v>0.5810681734584594</v>
      </c>
      <c r="G412" s="1">
        <f t="shared" si="78"/>
        <v>0.10059213000789764</v>
      </c>
      <c r="H412" s="1">
        <v>5.0000000000000017E-2</v>
      </c>
      <c r="I412" s="1">
        <f t="shared" si="80"/>
        <v>5.0000000000000017E-2</v>
      </c>
      <c r="W412" t="s">
        <v>65</v>
      </c>
      <c r="X412" s="1">
        <v>0.65650924425569723</v>
      </c>
      <c r="Y412" s="1">
        <v>0.10059213000789764</v>
      </c>
      <c r="Z412" s="1">
        <v>0.41543181753697367</v>
      </c>
      <c r="AA412" s="1">
        <v>0.52941040032067888</v>
      </c>
      <c r="AB412" s="1">
        <v>0.5810681734584594</v>
      </c>
      <c r="AC412" s="1">
        <f t="shared" si="79"/>
        <v>0.10059213000789764</v>
      </c>
      <c r="AD412" s="1">
        <v>0.95</v>
      </c>
      <c r="AE412" s="1">
        <f t="shared" si="81"/>
        <v>0.10059213000789764</v>
      </c>
    </row>
    <row r="413" spans="1:31">
      <c r="A413" t="s">
        <v>66</v>
      </c>
      <c r="B413" s="1">
        <v>2.0775048426035281E-2</v>
      </c>
      <c r="C413" s="1">
        <v>0.99650640000375257</v>
      </c>
      <c r="D413" s="1">
        <v>0.99251817594207581</v>
      </c>
      <c r="E413" s="1">
        <v>6.0749221235134376E-2</v>
      </c>
      <c r="F413" s="1">
        <v>0.99266254192933878</v>
      </c>
      <c r="G413" s="1">
        <f t="shared" si="78"/>
        <v>2.0775048426035281E-2</v>
      </c>
      <c r="H413" s="1">
        <v>0.95000000000000062</v>
      </c>
      <c r="I413" s="1">
        <f t="shared" si="80"/>
        <v>2.0775048426035281E-2</v>
      </c>
      <c r="W413" t="s">
        <v>66</v>
      </c>
      <c r="X413" s="1">
        <v>2.0775048426035281E-2</v>
      </c>
      <c r="Y413" s="1">
        <v>0.99650640000375257</v>
      </c>
      <c r="Z413" s="1">
        <v>0.99251817594207581</v>
      </c>
      <c r="AA413" s="1">
        <v>6.0749221235134376E-2</v>
      </c>
      <c r="AB413" s="1">
        <v>0.99266254192933878</v>
      </c>
      <c r="AC413" s="1">
        <f t="shared" si="79"/>
        <v>2.0775048426035281E-2</v>
      </c>
      <c r="AD413" s="1">
        <v>4.9999999999999378E-2</v>
      </c>
      <c r="AE413" s="1">
        <f t="shared" si="81"/>
        <v>2.0775048426035281E-2</v>
      </c>
    </row>
    <row r="414" spans="1:31">
      <c r="A414" t="s">
        <v>94</v>
      </c>
      <c r="B414" s="1">
        <v>0.98065750230016491</v>
      </c>
      <c r="C414" s="1">
        <v>0.17783159064496304</v>
      </c>
      <c r="D414" s="1">
        <v>0.59217457307153254</v>
      </c>
      <c r="E414" s="1">
        <v>0.99607143704729062</v>
      </c>
      <c r="F414" s="1">
        <v>2.1150612009820224E-3</v>
      </c>
      <c r="G414" s="1">
        <f t="shared" si="78"/>
        <v>2.1150612009820224E-3</v>
      </c>
      <c r="H414" s="1">
        <v>0.12314713802987559</v>
      </c>
      <c r="I414" s="1">
        <f t="shared" si="80"/>
        <v>2.1150612009820224E-3</v>
      </c>
      <c r="W414" t="s">
        <v>94</v>
      </c>
      <c r="X414" s="1">
        <v>0.98065750230016491</v>
      </c>
      <c r="Y414" s="1">
        <v>0.17783159064496304</v>
      </c>
      <c r="Z414" s="1">
        <v>0.59217457307153254</v>
      </c>
      <c r="AA414" s="1">
        <v>0.99607143704729062</v>
      </c>
      <c r="AB414" s="1">
        <v>2.1150612009820224E-3</v>
      </c>
      <c r="AC414" s="1">
        <f t="shared" si="79"/>
        <v>2.1150612009820224E-3</v>
      </c>
      <c r="AD414" s="1">
        <v>0.87685286197012435</v>
      </c>
      <c r="AE414" s="1">
        <f t="shared" si="81"/>
        <v>2.1150612009820224E-3</v>
      </c>
    </row>
    <row r="415" spans="1:31">
      <c r="A415" t="s">
        <v>96</v>
      </c>
      <c r="B415" s="1">
        <v>0.98917278803605257</v>
      </c>
      <c r="C415" s="1">
        <v>1.6514220781848499E-2</v>
      </c>
      <c r="D415" s="1">
        <v>1.2644976044386462E-2</v>
      </c>
      <c r="E415" s="1">
        <v>0.88408160254662571</v>
      </c>
      <c r="F415" s="1">
        <v>6.1456317156798447E-3</v>
      </c>
      <c r="G415" s="1">
        <f t="shared" si="78"/>
        <v>6.1456317156798447E-3</v>
      </c>
      <c r="H415" s="1">
        <v>5.0000000000000017E-2</v>
      </c>
      <c r="I415" s="1">
        <f t="shared" si="80"/>
        <v>6.1456317156798447E-3</v>
      </c>
      <c r="W415" t="s">
        <v>96</v>
      </c>
      <c r="X415" s="1">
        <v>0.98917278803605257</v>
      </c>
      <c r="Y415" s="1">
        <v>1.6514220781848499E-2</v>
      </c>
      <c r="Z415" s="1">
        <v>1.2644976044386462E-2</v>
      </c>
      <c r="AA415" s="1">
        <v>0.88408160254662571</v>
      </c>
      <c r="AB415" s="1">
        <v>6.1456317156798447E-3</v>
      </c>
      <c r="AC415" s="1">
        <f t="shared" si="79"/>
        <v>6.1456317156798447E-3</v>
      </c>
      <c r="AD415" s="1">
        <v>0.95</v>
      </c>
      <c r="AE415" s="1">
        <f t="shared" si="81"/>
        <v>6.1456317156798447E-3</v>
      </c>
    </row>
    <row r="416" spans="1:31">
      <c r="A416" t="s">
        <v>98</v>
      </c>
      <c r="B416" s="1">
        <v>0.98659829350075712</v>
      </c>
      <c r="C416" s="1">
        <v>3.5245037242771449E-2</v>
      </c>
      <c r="D416" s="1">
        <v>0.17441369368761367</v>
      </c>
      <c r="E416" s="1">
        <v>0.99473346084597991</v>
      </c>
      <c r="F416" s="1">
        <v>0.83696255484835158</v>
      </c>
      <c r="G416" s="1">
        <f t="shared" si="78"/>
        <v>3.5245037242771449E-2</v>
      </c>
      <c r="H416" s="1">
        <v>0.21271458630132001</v>
      </c>
      <c r="I416" s="1">
        <f t="shared" si="80"/>
        <v>3.5245037242771449E-2</v>
      </c>
      <c r="W416" t="s">
        <v>98</v>
      </c>
      <c r="X416" s="1">
        <v>0.98659829350075712</v>
      </c>
      <c r="Y416" s="1">
        <v>3.5245037242771449E-2</v>
      </c>
      <c r="Z416" s="1">
        <v>0.17441369368761367</v>
      </c>
      <c r="AA416" s="1">
        <v>0.99473346084597991</v>
      </c>
      <c r="AB416" s="1">
        <v>0.83696255484835158</v>
      </c>
      <c r="AC416" s="1">
        <f t="shared" si="79"/>
        <v>3.5245037242771449E-2</v>
      </c>
      <c r="AD416" s="1">
        <v>0.78728541369867999</v>
      </c>
      <c r="AE416" s="1">
        <f t="shared" si="81"/>
        <v>3.5245037242771449E-2</v>
      </c>
    </row>
    <row r="417" spans="1:32">
      <c r="A417" t="s">
        <v>100</v>
      </c>
      <c r="B417" s="1">
        <v>0.97320072587687156</v>
      </c>
      <c r="C417" s="1">
        <v>0.30482136725650155</v>
      </c>
      <c r="D417" s="1">
        <v>9.2382568733355805E-2</v>
      </c>
      <c r="E417" s="1">
        <v>0.79001196543342744</v>
      </c>
      <c r="F417" s="1">
        <v>0.20777637029862486</v>
      </c>
      <c r="G417" s="1">
        <f t="shared" si="78"/>
        <v>9.2382568733355805E-2</v>
      </c>
      <c r="H417" s="1">
        <v>6.8034612531657782E-2</v>
      </c>
      <c r="I417" s="1">
        <f t="shared" si="80"/>
        <v>6.8034612531657782E-2</v>
      </c>
      <c r="W417" t="s">
        <v>100</v>
      </c>
      <c r="X417" s="1">
        <v>0.97320072587687156</v>
      </c>
      <c r="Y417" s="1">
        <v>0.30482136725650155</v>
      </c>
      <c r="Z417" s="1">
        <v>9.2382568733355805E-2</v>
      </c>
      <c r="AA417" s="1">
        <v>0.79001196543342744</v>
      </c>
      <c r="AB417" s="1">
        <v>0.20777637029862486</v>
      </c>
      <c r="AC417" s="1">
        <f t="shared" si="79"/>
        <v>9.2382568733355805E-2</v>
      </c>
      <c r="AD417" s="1">
        <v>0.93196538746834223</v>
      </c>
      <c r="AE417" s="1">
        <f t="shared" si="81"/>
        <v>9.2382568733355805E-2</v>
      </c>
    </row>
    <row r="418" spans="1:32">
      <c r="A418" t="s">
        <v>102</v>
      </c>
      <c r="B418" s="1">
        <v>5.1212513603868581E-2</v>
      </c>
      <c r="C418" s="1">
        <v>0.13187960949253491</v>
      </c>
      <c r="D418" s="1">
        <v>0.99251817594207581</v>
      </c>
      <c r="E418" s="1">
        <v>0.33688183633303814</v>
      </c>
      <c r="F418" s="1">
        <v>0.90805540315752964</v>
      </c>
      <c r="G418" s="1">
        <f t="shared" si="78"/>
        <v>5.1212513603868581E-2</v>
      </c>
      <c r="H418" s="1">
        <v>0.95000000000000062</v>
      </c>
      <c r="I418" s="1">
        <f t="shared" si="80"/>
        <v>5.1212513603868581E-2</v>
      </c>
      <c r="W418" t="s">
        <v>102</v>
      </c>
      <c r="X418" s="1">
        <v>5.1212513603868581E-2</v>
      </c>
      <c r="Y418" s="1">
        <v>0.13187960949253491</v>
      </c>
      <c r="Z418" s="1">
        <v>0.99251817594207581</v>
      </c>
      <c r="AA418" s="1">
        <v>0.33688183633303814</v>
      </c>
      <c r="AB418" s="1">
        <v>0.90805540315752964</v>
      </c>
      <c r="AC418" s="1">
        <f t="shared" si="79"/>
        <v>5.1212513603868581E-2</v>
      </c>
      <c r="AD418" s="1">
        <v>4.9999999999999378E-2</v>
      </c>
      <c r="AE418" s="1">
        <f t="shared" si="81"/>
        <v>4.9999999999999378E-2</v>
      </c>
    </row>
    <row r="419" spans="1:32">
      <c r="A419" t="s">
        <v>151</v>
      </c>
      <c r="B419" s="1">
        <v>1.6761972197987807E-2</v>
      </c>
      <c r="C419" s="1">
        <v>0.99108532969486685</v>
      </c>
      <c r="D419" s="1">
        <v>0.99251817594207581</v>
      </c>
      <c r="E419" s="1">
        <v>2.8447435216334416E-3</v>
      </c>
      <c r="F419" s="1">
        <v>0.97337085213504804</v>
      </c>
      <c r="G419" s="1">
        <f t="shared" si="78"/>
        <v>2.8447435216334416E-3</v>
      </c>
      <c r="H419" s="1">
        <v>0.95000000000000062</v>
      </c>
      <c r="I419" s="1">
        <f t="shared" si="80"/>
        <v>2.8447435216334416E-3</v>
      </c>
      <c r="W419" t="s">
        <v>151</v>
      </c>
      <c r="X419" s="1">
        <v>1.6761972197987807E-2</v>
      </c>
      <c r="Y419" s="1">
        <v>0.99108532969486685</v>
      </c>
      <c r="Z419" s="1">
        <v>0.99251817594207581</v>
      </c>
      <c r="AA419" s="1">
        <v>2.8447435216334416E-3</v>
      </c>
      <c r="AB419" s="1">
        <v>0.97337085213504804</v>
      </c>
      <c r="AC419" s="1">
        <f t="shared" si="79"/>
        <v>2.8447435216334416E-3</v>
      </c>
      <c r="AD419" s="1">
        <v>4.9999999999999378E-2</v>
      </c>
      <c r="AE419" s="1">
        <f t="shared" si="81"/>
        <v>2.8447435216334416E-3</v>
      </c>
    </row>
    <row r="420" spans="1:32">
      <c r="G420">
        <f>SUM(G402:G419)</f>
        <v>1.0008231826136513</v>
      </c>
      <c r="I420">
        <f>SUM(I402:I419)</f>
        <v>0.8224799829088314</v>
      </c>
      <c r="J420">
        <f>+I420/G420</f>
        <v>0.82180348856520646</v>
      </c>
      <c r="AC420">
        <f>SUM(AC402:AC419)</f>
        <v>1.0008231826136513</v>
      </c>
      <c r="AE420">
        <f>SUM(AE402:AE419)</f>
        <v>0.99961066900978224</v>
      </c>
      <c r="AF420">
        <f>+AE420/AC420</f>
        <v>0.99878848369528905</v>
      </c>
    </row>
    <row r="422" spans="1:32">
      <c r="A422" t="s">
        <v>135</v>
      </c>
      <c r="B422" t="s">
        <v>228</v>
      </c>
      <c r="C422" t="s">
        <v>51</v>
      </c>
      <c r="D422" t="s">
        <v>54</v>
      </c>
      <c r="E422" t="s">
        <v>232</v>
      </c>
      <c r="F422" t="s">
        <v>234</v>
      </c>
      <c r="G422" t="str">
        <f>+A422</f>
        <v>a*B*C*d*e</v>
      </c>
      <c r="H422" t="s">
        <v>224</v>
      </c>
      <c r="W422" t="s">
        <v>135</v>
      </c>
      <c r="X422" t="s">
        <v>228</v>
      </c>
      <c r="Y422" t="s">
        <v>51</v>
      </c>
      <c r="Z422" t="s">
        <v>54</v>
      </c>
      <c r="AA422" t="s">
        <v>232</v>
      </c>
      <c r="AB422" t="s">
        <v>234</v>
      </c>
      <c r="AC422" t="str">
        <f>+W422</f>
        <v>a*B*C*d*e</v>
      </c>
      <c r="AD422" t="s">
        <v>236</v>
      </c>
    </row>
    <row r="423" spans="1:32">
      <c r="A423" t="s">
        <v>80</v>
      </c>
      <c r="B423" s="1">
        <v>0.19307436701260694</v>
      </c>
      <c r="C423" s="1">
        <v>0.12399750635826204</v>
      </c>
      <c r="D423" s="1">
        <v>0.9891727880360528</v>
      </c>
      <c r="E423" s="1">
        <v>0.26872338491523462</v>
      </c>
      <c r="F423" s="1">
        <v>0.56652234414582181</v>
      </c>
      <c r="G423" s="1">
        <f t="shared" ref="G423:G440" si="82">MIN(B423:F423)</f>
        <v>0.12399750635826204</v>
      </c>
      <c r="H423" s="1">
        <v>5.0000000000000017E-2</v>
      </c>
      <c r="I423" s="1">
        <f>MIN(G423:H423)</f>
        <v>5.0000000000000017E-2</v>
      </c>
      <c r="W423" t="s">
        <v>80</v>
      </c>
      <c r="X423" s="1">
        <v>0.19307436701260694</v>
      </c>
      <c r="Y423" s="1">
        <v>0.12399750635826204</v>
      </c>
      <c r="Z423" s="1">
        <v>0.9891727880360528</v>
      </c>
      <c r="AA423" s="1">
        <v>0.26872338491523462</v>
      </c>
      <c r="AB423" s="1">
        <v>0.56652234414582181</v>
      </c>
      <c r="AC423" s="1">
        <f t="shared" ref="AC423:AC440" si="83">MIN(X423:AB423)</f>
        <v>0.12399750635826204</v>
      </c>
      <c r="AD423" s="1">
        <v>0.95</v>
      </c>
      <c r="AE423" s="1">
        <f>MIN(AC423:AD423)</f>
        <v>0.12399750635826204</v>
      </c>
    </row>
    <row r="424" spans="1:32">
      <c r="A424" t="s">
        <v>82</v>
      </c>
      <c r="B424" s="1">
        <v>9.8522904433920866E-3</v>
      </c>
      <c r="C424" s="1">
        <v>0.88706514596723429</v>
      </c>
      <c r="D424" s="1">
        <v>0.97829229183248267</v>
      </c>
      <c r="E424" s="1">
        <v>3.8150100633936868E-3</v>
      </c>
      <c r="F424" s="1">
        <v>2.6629147864951963E-2</v>
      </c>
      <c r="G424" s="1">
        <f t="shared" si="82"/>
        <v>3.8150100633936868E-3</v>
      </c>
      <c r="H424" s="1">
        <v>0.95000000000000062</v>
      </c>
      <c r="I424" s="1">
        <f t="shared" ref="I424:I440" si="84">MIN(G424:H424)</f>
        <v>3.8150100633936868E-3</v>
      </c>
      <c r="W424" t="s">
        <v>82</v>
      </c>
      <c r="X424" s="1">
        <v>9.8522904433920866E-3</v>
      </c>
      <c r="Y424" s="1">
        <v>0.88706514596723429</v>
      </c>
      <c r="Z424" s="1">
        <v>0.97829229183248267</v>
      </c>
      <c r="AA424" s="1">
        <v>3.8150100633936868E-3</v>
      </c>
      <c r="AB424" s="1">
        <v>2.6629147864951963E-2</v>
      </c>
      <c r="AC424" s="1">
        <f t="shared" si="83"/>
        <v>3.8150100633936868E-3</v>
      </c>
      <c r="AD424" s="1">
        <v>4.9999999999999378E-2</v>
      </c>
      <c r="AE424" s="1">
        <f t="shared" ref="AE424:AE440" si="85">MIN(AC424:AD424)</f>
        <v>3.8150100633936868E-3</v>
      </c>
    </row>
    <row r="425" spans="1:32">
      <c r="A425" t="s">
        <v>57</v>
      </c>
      <c r="B425" s="1">
        <v>0.4248593172302092</v>
      </c>
      <c r="C425" s="1">
        <v>0.9765606976781106</v>
      </c>
      <c r="D425" s="1">
        <v>0.98373890342061887</v>
      </c>
      <c r="E425" s="1">
        <v>0.10166272693078893</v>
      </c>
      <c r="F425" s="1">
        <v>9.1944596842470361E-2</v>
      </c>
      <c r="G425" s="1">
        <f t="shared" si="82"/>
        <v>9.1944596842470361E-2</v>
      </c>
      <c r="H425" s="1">
        <v>0.88706514596723429</v>
      </c>
      <c r="I425" s="1">
        <f t="shared" si="84"/>
        <v>9.1944596842470361E-2</v>
      </c>
      <c r="W425" t="s">
        <v>57</v>
      </c>
      <c r="X425" s="1">
        <v>0.4248593172302092</v>
      </c>
      <c r="Y425" s="1">
        <v>0.9765606976781106</v>
      </c>
      <c r="Z425" s="1">
        <v>0.98373890342061887</v>
      </c>
      <c r="AA425" s="1">
        <v>0.10166272693078893</v>
      </c>
      <c r="AB425" s="1">
        <v>9.1944596842470361E-2</v>
      </c>
      <c r="AC425" s="1">
        <f t="shared" si="83"/>
        <v>9.1944596842470361E-2</v>
      </c>
      <c r="AD425" s="1">
        <v>0.11293485403276571</v>
      </c>
      <c r="AE425" s="1">
        <f t="shared" si="85"/>
        <v>9.1944596842470361E-2</v>
      </c>
    </row>
    <row r="426" spans="1:32">
      <c r="A426" t="s">
        <v>58</v>
      </c>
      <c r="B426" s="1">
        <v>0.83335954411631452</v>
      </c>
      <c r="C426" s="1">
        <v>7.3630248921681532E-2</v>
      </c>
      <c r="D426" s="1">
        <v>0.98065750230016524</v>
      </c>
      <c r="E426" s="1">
        <v>0.99108532969486662</v>
      </c>
      <c r="F426" s="1">
        <v>9.1944596842470361E-2</v>
      </c>
      <c r="G426" s="1">
        <f t="shared" si="82"/>
        <v>7.3630248921681532E-2</v>
      </c>
      <c r="H426" s="1">
        <v>0.12314713802987559</v>
      </c>
      <c r="I426" s="1">
        <f t="shared" si="84"/>
        <v>7.3630248921681532E-2</v>
      </c>
      <c r="W426" t="s">
        <v>58</v>
      </c>
      <c r="X426" s="1">
        <v>0.83335954411631452</v>
      </c>
      <c r="Y426" s="1">
        <v>7.3630248921681532E-2</v>
      </c>
      <c r="Z426" s="1">
        <v>0.98065750230016524</v>
      </c>
      <c r="AA426" s="1">
        <v>0.99108532969486662</v>
      </c>
      <c r="AB426" s="1">
        <v>9.1944596842470361E-2</v>
      </c>
      <c r="AC426" s="1">
        <f t="shared" si="83"/>
        <v>7.3630248921681532E-2</v>
      </c>
      <c r="AD426" s="1">
        <v>0.87685286197012435</v>
      </c>
      <c r="AE426" s="1">
        <f t="shared" si="85"/>
        <v>7.3630248921681532E-2</v>
      </c>
    </row>
    <row r="427" spans="1:32">
      <c r="A427" t="s">
        <v>59</v>
      </c>
      <c r="B427" s="1">
        <v>0.41665814144906288</v>
      </c>
      <c r="C427" s="1">
        <v>3.5647713715120419E-2</v>
      </c>
      <c r="D427" s="1">
        <v>0.99125709971119624</v>
      </c>
      <c r="E427" s="1">
        <v>0.91337445491190794</v>
      </c>
      <c r="F427" s="1">
        <v>0.4189318265415406</v>
      </c>
      <c r="G427" s="1">
        <f t="shared" si="82"/>
        <v>3.5647713715120419E-2</v>
      </c>
      <c r="H427" s="1">
        <v>0.76454761353770129</v>
      </c>
      <c r="I427" s="1">
        <f t="shared" si="84"/>
        <v>3.5647713715120419E-2</v>
      </c>
      <c r="W427" t="s">
        <v>59</v>
      </c>
      <c r="X427" s="1">
        <v>0.41665814144906288</v>
      </c>
      <c r="Y427" s="1">
        <v>3.5647713715120419E-2</v>
      </c>
      <c r="Z427" s="1">
        <v>0.99125709971119624</v>
      </c>
      <c r="AA427" s="1">
        <v>0.91337445491190794</v>
      </c>
      <c r="AB427" s="1">
        <v>0.4189318265415406</v>
      </c>
      <c r="AC427" s="1">
        <f t="shared" si="83"/>
        <v>3.5647713715120419E-2</v>
      </c>
      <c r="AD427" s="1">
        <v>0.23545238646229871</v>
      </c>
      <c r="AE427" s="1">
        <f t="shared" si="85"/>
        <v>3.5647713715120419E-2</v>
      </c>
    </row>
    <row r="428" spans="1:32">
      <c r="A428" t="s">
        <v>60</v>
      </c>
      <c r="B428" s="1">
        <v>2.5513780709385037E-2</v>
      </c>
      <c r="C428" s="1">
        <v>3.2546620336274389E-2</v>
      </c>
      <c r="D428" s="1">
        <v>0.98465457872973283</v>
      </c>
      <c r="E428" s="1">
        <v>0.195709247426605</v>
      </c>
      <c r="F428" s="1">
        <v>4.9999999999999378E-2</v>
      </c>
      <c r="G428" s="1">
        <f t="shared" si="82"/>
        <v>2.5513780709385037E-2</v>
      </c>
      <c r="H428" s="1">
        <v>0.95000000000000062</v>
      </c>
      <c r="I428" s="1">
        <f t="shared" si="84"/>
        <v>2.5513780709385037E-2</v>
      </c>
      <c r="W428" t="s">
        <v>60</v>
      </c>
      <c r="X428" s="1">
        <v>2.5513780709385037E-2</v>
      </c>
      <c r="Y428" s="1">
        <v>3.2546620336274389E-2</v>
      </c>
      <c r="Z428" s="1">
        <v>0.98465457872973283</v>
      </c>
      <c r="AA428" s="1">
        <v>0.195709247426605</v>
      </c>
      <c r="AB428" s="1">
        <v>4.9999999999999378E-2</v>
      </c>
      <c r="AC428" s="1">
        <f t="shared" si="83"/>
        <v>2.5513780709385037E-2</v>
      </c>
      <c r="AD428" s="1">
        <v>4.9999999999999378E-2</v>
      </c>
      <c r="AE428" s="1">
        <f t="shared" si="85"/>
        <v>2.5513780709385037E-2</v>
      </c>
    </row>
    <row r="429" spans="1:32">
      <c r="A429" t="s">
        <v>153</v>
      </c>
      <c r="B429" s="1">
        <v>0.11293485403276571</v>
      </c>
      <c r="C429" s="1">
        <v>0.7817550768385364</v>
      </c>
      <c r="D429" s="1">
        <v>0.9891727880360528</v>
      </c>
      <c r="E429" s="1">
        <v>4.4692971251104052E-2</v>
      </c>
      <c r="F429" s="1">
        <v>0.69062200041456967</v>
      </c>
      <c r="G429" s="1">
        <f t="shared" si="82"/>
        <v>4.4692971251104052E-2</v>
      </c>
      <c r="H429" s="1">
        <v>5.0000000000000017E-2</v>
      </c>
      <c r="I429" s="1">
        <f t="shared" si="84"/>
        <v>4.4692971251104052E-2</v>
      </c>
      <c r="W429" t="s">
        <v>153</v>
      </c>
      <c r="X429" s="1">
        <v>0.11293485403276571</v>
      </c>
      <c r="Y429" s="1">
        <v>0.7817550768385364</v>
      </c>
      <c r="Z429" s="1">
        <v>0.9891727880360528</v>
      </c>
      <c r="AA429" s="1">
        <v>4.4692971251104052E-2</v>
      </c>
      <c r="AB429" s="1">
        <v>0.69062200041456967</v>
      </c>
      <c r="AC429" s="1">
        <f t="shared" si="83"/>
        <v>4.4692971251104052E-2</v>
      </c>
      <c r="AD429" s="1">
        <v>0.95</v>
      </c>
      <c r="AE429" s="1">
        <f t="shared" si="85"/>
        <v>4.4692971251104052E-2</v>
      </c>
    </row>
    <row r="430" spans="1:32">
      <c r="A430" t="s">
        <v>62</v>
      </c>
      <c r="B430" s="1">
        <v>0.95854209528250367</v>
      </c>
      <c r="C430" s="1">
        <v>9.7440219668620015E-2</v>
      </c>
      <c r="D430" s="1">
        <v>0.13459988069214252</v>
      </c>
      <c r="E430" s="1">
        <v>0.63632374540102199</v>
      </c>
      <c r="F430" s="1">
        <v>0.56652234414582181</v>
      </c>
      <c r="G430" s="1">
        <f t="shared" si="82"/>
        <v>9.7440219668620015E-2</v>
      </c>
      <c r="H430" s="1">
        <v>6.8034612531657782E-2</v>
      </c>
      <c r="I430" s="1">
        <f t="shared" si="84"/>
        <v>6.8034612531657782E-2</v>
      </c>
      <c r="W430" t="s">
        <v>62</v>
      </c>
      <c r="X430" s="1">
        <v>0.95854209528250367</v>
      </c>
      <c r="Y430" s="1">
        <v>9.7440219668620015E-2</v>
      </c>
      <c r="Z430" s="1">
        <v>0.13459988069214252</v>
      </c>
      <c r="AA430" s="1">
        <v>0.63632374540102199</v>
      </c>
      <c r="AB430" s="1">
        <v>0.56652234414582181</v>
      </c>
      <c r="AC430" s="1">
        <f t="shared" si="83"/>
        <v>9.7440219668620015E-2</v>
      </c>
      <c r="AD430" s="1">
        <v>0.93196538746834223</v>
      </c>
      <c r="AE430" s="1">
        <f t="shared" si="85"/>
        <v>9.7440219668620015E-2</v>
      </c>
    </row>
    <row r="431" spans="1:32">
      <c r="A431" t="s">
        <v>63</v>
      </c>
      <c r="B431" s="1">
        <v>0.92225078567327134</v>
      </c>
      <c r="C431" s="1">
        <v>0.16609597129911893</v>
      </c>
      <c r="D431" s="1">
        <v>0.87685286197012535</v>
      </c>
      <c r="E431" s="1">
        <v>0.92225078567327134</v>
      </c>
      <c r="F431" s="1">
        <v>0.86688972945692855</v>
      </c>
      <c r="G431" s="1">
        <f t="shared" si="82"/>
        <v>0.16609597129911893</v>
      </c>
      <c r="H431" s="1">
        <v>0.41893182654154093</v>
      </c>
      <c r="I431" s="1">
        <f t="shared" si="84"/>
        <v>0.16609597129911893</v>
      </c>
      <c r="W431" t="s">
        <v>63</v>
      </c>
      <c r="X431" s="1">
        <v>0.92225078567327134</v>
      </c>
      <c r="Y431" s="1">
        <v>0.16609597129911893</v>
      </c>
      <c r="Z431" s="1">
        <v>0.87685286197012535</v>
      </c>
      <c r="AA431" s="1">
        <v>0.92225078567327134</v>
      </c>
      <c r="AB431" s="1">
        <v>0.86688972945692855</v>
      </c>
      <c r="AC431" s="1">
        <f t="shared" si="83"/>
        <v>0.16609597129911893</v>
      </c>
      <c r="AD431" s="1">
        <v>0.58106817345845907</v>
      </c>
      <c r="AE431" s="1">
        <f t="shared" si="85"/>
        <v>0.16609597129911893</v>
      </c>
    </row>
    <row r="432" spans="1:32">
      <c r="A432" t="s">
        <v>64</v>
      </c>
      <c r="B432" s="1">
        <v>0.2804520356051966</v>
      </c>
      <c r="C432" s="1">
        <v>5.0000000000000017E-2</v>
      </c>
      <c r="D432" s="1">
        <v>0.98065750230016524</v>
      </c>
      <c r="E432" s="1">
        <v>0.98968594786173691</v>
      </c>
      <c r="F432" s="1">
        <v>4.9999999999999378E-2</v>
      </c>
      <c r="G432" s="1">
        <f t="shared" si="82"/>
        <v>4.9999999999999378E-2</v>
      </c>
      <c r="H432" s="1">
        <v>0.91337445491190872</v>
      </c>
      <c r="I432" s="1">
        <f t="shared" si="84"/>
        <v>4.9999999999999378E-2</v>
      </c>
      <c r="W432" t="s">
        <v>64</v>
      </c>
      <c r="X432" s="1">
        <v>0.2804520356051966</v>
      </c>
      <c r="Y432" s="1">
        <v>5.0000000000000017E-2</v>
      </c>
      <c r="Z432" s="1">
        <v>0.98065750230016524</v>
      </c>
      <c r="AA432" s="1">
        <v>0.98968594786173691</v>
      </c>
      <c r="AB432" s="1">
        <v>4.9999999999999378E-2</v>
      </c>
      <c r="AC432" s="1">
        <f t="shared" si="83"/>
        <v>4.9999999999999378E-2</v>
      </c>
      <c r="AD432" s="1">
        <v>8.6625545088091283E-2</v>
      </c>
      <c r="AE432" s="1">
        <f t="shared" si="85"/>
        <v>4.9999999999999378E-2</v>
      </c>
    </row>
    <row r="433" spans="1:32">
      <c r="A433" t="s">
        <v>65</v>
      </c>
      <c r="B433" s="1">
        <v>0.65650924425569723</v>
      </c>
      <c r="C433" s="1">
        <v>0.10059213000789764</v>
      </c>
      <c r="D433" s="1">
        <v>0.41543181753697367</v>
      </c>
      <c r="E433" s="1">
        <v>0.52941040032067888</v>
      </c>
      <c r="F433" s="1">
        <v>0.4189318265415406</v>
      </c>
      <c r="G433" s="1">
        <f t="shared" si="82"/>
        <v>0.10059213000789764</v>
      </c>
      <c r="H433" s="1">
        <v>5.0000000000000017E-2</v>
      </c>
      <c r="I433" s="1">
        <f t="shared" si="84"/>
        <v>5.0000000000000017E-2</v>
      </c>
      <c r="W433" t="s">
        <v>65</v>
      </c>
      <c r="X433" s="1">
        <v>0.65650924425569723</v>
      </c>
      <c r="Y433" s="1">
        <v>0.10059213000789764</v>
      </c>
      <c r="Z433" s="1">
        <v>0.41543181753697367</v>
      </c>
      <c r="AA433" s="1">
        <v>0.52941040032067888</v>
      </c>
      <c r="AB433" s="1">
        <v>0.4189318265415406</v>
      </c>
      <c r="AC433" s="1">
        <f t="shared" si="83"/>
        <v>0.10059213000789764</v>
      </c>
      <c r="AD433" s="1">
        <v>0.95</v>
      </c>
      <c r="AE433" s="1">
        <f t="shared" si="85"/>
        <v>0.10059213000789764</v>
      </c>
    </row>
    <row r="434" spans="1:32">
      <c r="A434" t="s">
        <v>66</v>
      </c>
      <c r="B434" s="1">
        <v>2.0775048426035281E-2</v>
      </c>
      <c r="C434" s="1">
        <v>0.99650640000375257</v>
      </c>
      <c r="D434" s="1">
        <v>0.99251817594207581</v>
      </c>
      <c r="E434" s="1">
        <v>6.0749221235134376E-2</v>
      </c>
      <c r="F434" s="1">
        <v>7.337458070661218E-3</v>
      </c>
      <c r="G434" s="1">
        <f t="shared" si="82"/>
        <v>7.337458070661218E-3</v>
      </c>
      <c r="H434" s="1">
        <v>0.95000000000000062</v>
      </c>
      <c r="I434" s="1">
        <f t="shared" si="84"/>
        <v>7.337458070661218E-3</v>
      </c>
      <c r="W434" t="s">
        <v>66</v>
      </c>
      <c r="X434" s="1">
        <v>2.0775048426035281E-2</v>
      </c>
      <c r="Y434" s="1">
        <v>0.99650640000375257</v>
      </c>
      <c r="Z434" s="1">
        <v>0.99251817594207581</v>
      </c>
      <c r="AA434" s="1">
        <v>6.0749221235134376E-2</v>
      </c>
      <c r="AB434" s="1">
        <v>7.337458070661218E-3</v>
      </c>
      <c r="AC434" s="1">
        <f t="shared" si="83"/>
        <v>7.337458070661218E-3</v>
      </c>
      <c r="AD434" s="1">
        <v>4.9999999999999378E-2</v>
      </c>
      <c r="AE434" s="1">
        <f t="shared" si="85"/>
        <v>7.337458070661218E-3</v>
      </c>
    </row>
    <row r="435" spans="1:32">
      <c r="A435" t="s">
        <v>94</v>
      </c>
      <c r="B435" s="1">
        <v>0.98065750230016491</v>
      </c>
      <c r="C435" s="1">
        <v>0.17783159064496304</v>
      </c>
      <c r="D435" s="1">
        <v>0.59217457307153254</v>
      </c>
      <c r="E435" s="1">
        <v>0.99607143704729062</v>
      </c>
      <c r="F435" s="1">
        <v>0.99788493879901796</v>
      </c>
      <c r="G435" s="1">
        <f t="shared" si="82"/>
        <v>0.17783159064496304</v>
      </c>
      <c r="H435" s="1">
        <v>0.12314713802987559</v>
      </c>
      <c r="I435" s="1">
        <f t="shared" si="84"/>
        <v>0.12314713802987559</v>
      </c>
      <c r="W435" t="s">
        <v>94</v>
      </c>
      <c r="X435" s="1">
        <v>0.98065750230016491</v>
      </c>
      <c r="Y435" s="1">
        <v>0.17783159064496304</v>
      </c>
      <c r="Z435" s="1">
        <v>0.59217457307153254</v>
      </c>
      <c r="AA435" s="1">
        <v>0.99607143704729062</v>
      </c>
      <c r="AB435" s="1">
        <v>0.99788493879901796</v>
      </c>
      <c r="AC435" s="1">
        <f t="shared" si="83"/>
        <v>0.17783159064496304</v>
      </c>
      <c r="AD435" s="1">
        <v>0.87685286197012435</v>
      </c>
      <c r="AE435" s="1">
        <f t="shared" si="85"/>
        <v>0.17783159064496304</v>
      </c>
    </row>
    <row r="436" spans="1:32">
      <c r="A436" t="s">
        <v>96</v>
      </c>
      <c r="B436" s="1">
        <v>0.98917278803605257</v>
      </c>
      <c r="C436" s="1">
        <v>1.6514220781848499E-2</v>
      </c>
      <c r="D436" s="1">
        <v>1.2644976044386462E-2</v>
      </c>
      <c r="E436" s="1">
        <v>0.88408160254662571</v>
      </c>
      <c r="F436" s="1">
        <v>0.99385436828432017</v>
      </c>
      <c r="G436" s="1">
        <f t="shared" si="82"/>
        <v>1.2644976044386462E-2</v>
      </c>
      <c r="H436" s="1">
        <v>5.0000000000000017E-2</v>
      </c>
      <c r="I436" s="1">
        <f t="shared" si="84"/>
        <v>1.2644976044386462E-2</v>
      </c>
      <c r="W436" t="s">
        <v>96</v>
      </c>
      <c r="X436" s="1">
        <v>0.98917278803605257</v>
      </c>
      <c r="Y436" s="1">
        <v>1.6514220781848499E-2</v>
      </c>
      <c r="Z436" s="1">
        <v>1.2644976044386462E-2</v>
      </c>
      <c r="AA436" s="1">
        <v>0.88408160254662571</v>
      </c>
      <c r="AB436" s="1">
        <v>0.99385436828432017</v>
      </c>
      <c r="AC436" s="1">
        <f t="shared" si="83"/>
        <v>1.2644976044386462E-2</v>
      </c>
      <c r="AD436" s="1">
        <v>0.95</v>
      </c>
      <c r="AE436" s="1">
        <f t="shared" si="85"/>
        <v>1.2644976044386462E-2</v>
      </c>
    </row>
    <row r="437" spans="1:32">
      <c r="A437" t="s">
        <v>98</v>
      </c>
      <c r="B437" s="1">
        <v>0.98659829350075712</v>
      </c>
      <c r="C437" s="1">
        <v>3.5245037242771449E-2</v>
      </c>
      <c r="D437" s="1">
        <v>0.17441369368761367</v>
      </c>
      <c r="E437" s="1">
        <v>0.99473346084597991</v>
      </c>
      <c r="F437" s="1">
        <v>0.16303744515164842</v>
      </c>
      <c r="G437" s="1">
        <f t="shared" si="82"/>
        <v>3.5245037242771449E-2</v>
      </c>
      <c r="H437" s="1">
        <v>0.21271458630132001</v>
      </c>
      <c r="I437" s="1">
        <f t="shared" si="84"/>
        <v>3.5245037242771449E-2</v>
      </c>
      <c r="W437" t="s">
        <v>98</v>
      </c>
      <c r="X437" s="1">
        <v>0.98659829350075712</v>
      </c>
      <c r="Y437" s="1">
        <v>3.5245037242771449E-2</v>
      </c>
      <c r="Z437" s="1">
        <v>0.17441369368761367</v>
      </c>
      <c r="AA437" s="1">
        <v>0.99473346084597991</v>
      </c>
      <c r="AB437" s="1">
        <v>0.16303744515164842</v>
      </c>
      <c r="AC437" s="1">
        <f t="shared" si="83"/>
        <v>3.5245037242771449E-2</v>
      </c>
      <c r="AD437" s="1">
        <v>0.78728541369867999</v>
      </c>
      <c r="AE437" s="1">
        <f t="shared" si="85"/>
        <v>3.5245037242771449E-2</v>
      </c>
    </row>
    <row r="438" spans="1:32">
      <c r="A438" t="s">
        <v>100</v>
      </c>
      <c r="B438" s="1">
        <v>0.97320072587687156</v>
      </c>
      <c r="C438" s="1">
        <v>0.30482136725650155</v>
      </c>
      <c r="D438" s="1">
        <v>9.2382568733355805E-2</v>
      </c>
      <c r="E438" s="1">
        <v>0.79001196543342744</v>
      </c>
      <c r="F438" s="1">
        <v>0.79222362970137516</v>
      </c>
      <c r="G438" s="1">
        <f t="shared" si="82"/>
        <v>9.2382568733355805E-2</v>
      </c>
      <c r="H438" s="1">
        <v>6.8034612531657782E-2</v>
      </c>
      <c r="I438" s="1">
        <f t="shared" si="84"/>
        <v>6.8034612531657782E-2</v>
      </c>
      <c r="W438" t="s">
        <v>100</v>
      </c>
      <c r="X438" s="1">
        <v>0.97320072587687156</v>
      </c>
      <c r="Y438" s="1">
        <v>0.30482136725650155</v>
      </c>
      <c r="Z438" s="1">
        <v>9.2382568733355805E-2</v>
      </c>
      <c r="AA438" s="1">
        <v>0.79001196543342744</v>
      </c>
      <c r="AB438" s="1">
        <v>0.79222362970137516</v>
      </c>
      <c r="AC438" s="1">
        <f t="shared" si="83"/>
        <v>9.2382568733355805E-2</v>
      </c>
      <c r="AD438" s="1">
        <v>0.93196538746834223</v>
      </c>
      <c r="AE438" s="1">
        <f t="shared" si="85"/>
        <v>9.2382568733355805E-2</v>
      </c>
    </row>
    <row r="439" spans="1:32">
      <c r="A439" t="s">
        <v>102</v>
      </c>
      <c r="B439" s="1">
        <v>5.1212513603868581E-2</v>
      </c>
      <c r="C439" s="1">
        <v>0.13187960949253491</v>
      </c>
      <c r="D439" s="1">
        <v>0.99251817594207581</v>
      </c>
      <c r="E439" s="1">
        <v>0.33688183633303814</v>
      </c>
      <c r="F439" s="1">
        <v>9.1944596842470361E-2</v>
      </c>
      <c r="G439" s="1">
        <f t="shared" si="82"/>
        <v>5.1212513603868581E-2</v>
      </c>
      <c r="H439" s="1">
        <v>0.95000000000000062</v>
      </c>
      <c r="I439" s="1">
        <f t="shared" si="84"/>
        <v>5.1212513603868581E-2</v>
      </c>
      <c r="W439" t="s">
        <v>102</v>
      </c>
      <c r="X439" s="1">
        <v>5.1212513603868581E-2</v>
      </c>
      <c r="Y439" s="1">
        <v>0.13187960949253491</v>
      </c>
      <c r="Z439" s="1">
        <v>0.99251817594207581</v>
      </c>
      <c r="AA439" s="1">
        <v>0.33688183633303814</v>
      </c>
      <c r="AB439" s="1">
        <v>9.1944596842470361E-2</v>
      </c>
      <c r="AC439" s="1">
        <f t="shared" si="83"/>
        <v>5.1212513603868581E-2</v>
      </c>
      <c r="AD439" s="1">
        <v>4.9999999999999378E-2</v>
      </c>
      <c r="AE439" s="1">
        <f t="shared" si="85"/>
        <v>4.9999999999999378E-2</v>
      </c>
    </row>
    <row r="440" spans="1:32">
      <c r="A440" t="s">
        <v>151</v>
      </c>
      <c r="B440" s="1">
        <v>1.6761972197987807E-2</v>
      </c>
      <c r="C440" s="1">
        <v>0.99108532969486685</v>
      </c>
      <c r="D440" s="1">
        <v>0.99251817594207581</v>
      </c>
      <c r="E440" s="1">
        <v>2.8447435216334416E-3</v>
      </c>
      <c r="F440" s="1">
        <v>2.6629147864951963E-2</v>
      </c>
      <c r="G440" s="1">
        <f t="shared" si="82"/>
        <v>2.8447435216334416E-3</v>
      </c>
      <c r="H440" s="1">
        <v>0.95000000000000062</v>
      </c>
      <c r="I440" s="1">
        <f t="shared" si="84"/>
        <v>2.8447435216334416E-3</v>
      </c>
      <c r="W440" t="s">
        <v>151</v>
      </c>
      <c r="X440" s="1">
        <v>1.6761972197987807E-2</v>
      </c>
      <c r="Y440" s="1">
        <v>0.99108532969486685</v>
      </c>
      <c r="Z440" s="1">
        <v>0.99251817594207581</v>
      </c>
      <c r="AA440" s="1">
        <v>2.8447435216334416E-3</v>
      </c>
      <c r="AB440" s="1">
        <v>2.6629147864951963E-2</v>
      </c>
      <c r="AC440" s="1">
        <f t="shared" si="83"/>
        <v>2.8447435216334416E-3</v>
      </c>
      <c r="AD440" s="1">
        <v>4.9999999999999378E-2</v>
      </c>
      <c r="AE440" s="1">
        <f t="shared" si="85"/>
        <v>2.8447435216334416E-3</v>
      </c>
    </row>
    <row r="441" spans="1:32">
      <c r="G441">
        <f>SUM(G423:G440)</f>
        <v>1.1928690366986932</v>
      </c>
      <c r="I441">
        <f>SUM(I423:I440)</f>
        <v>0.95984138437878563</v>
      </c>
      <c r="J441">
        <f>+I441/G441</f>
        <v>0.80464942491522817</v>
      </c>
      <c r="AC441">
        <f>SUM(AC423:AC440)</f>
        <v>1.1928690366986932</v>
      </c>
      <c r="AE441">
        <f>SUM(AE423:AE440)</f>
        <v>1.1916565230948239</v>
      </c>
      <c r="AF441">
        <f>+AE441/AC441</f>
        <v>0.99898353166477949</v>
      </c>
    </row>
    <row r="443" spans="1:32">
      <c r="A443" t="s">
        <v>136</v>
      </c>
      <c r="B443" t="s">
        <v>228</v>
      </c>
      <c r="C443" t="s">
        <v>51</v>
      </c>
      <c r="D443" t="s">
        <v>223</v>
      </c>
      <c r="E443" t="s">
        <v>67</v>
      </c>
      <c r="F443" t="s">
        <v>50</v>
      </c>
      <c r="G443" t="str">
        <f>+A443</f>
        <v>a*B*c*D*E</v>
      </c>
      <c r="H443" t="s">
        <v>224</v>
      </c>
      <c r="W443" t="s">
        <v>136</v>
      </c>
      <c r="X443" t="s">
        <v>228</v>
      </c>
      <c r="Y443" t="s">
        <v>51</v>
      </c>
      <c r="Z443" t="s">
        <v>223</v>
      </c>
      <c r="AA443" t="s">
        <v>67</v>
      </c>
      <c r="AB443" t="s">
        <v>50</v>
      </c>
      <c r="AC443" t="str">
        <f>+W443</f>
        <v>a*B*c*D*E</v>
      </c>
      <c r="AD443" t="s">
        <v>236</v>
      </c>
    </row>
    <row r="444" spans="1:32">
      <c r="A444" t="s">
        <v>80</v>
      </c>
      <c r="B444" s="1">
        <v>0.19307436701260694</v>
      </c>
      <c r="C444" s="1">
        <v>0.12399750635826204</v>
      </c>
      <c r="D444" s="1">
        <v>1.0827211963947203E-2</v>
      </c>
      <c r="E444" s="1">
        <v>0.73127661508476538</v>
      </c>
      <c r="F444" s="1">
        <v>0.43347765585417825</v>
      </c>
      <c r="G444" s="1">
        <f t="shared" ref="G444:G461" si="86">MIN(B444:F444)</f>
        <v>1.0827211963947203E-2</v>
      </c>
      <c r="H444" s="1">
        <v>5.0000000000000017E-2</v>
      </c>
      <c r="I444" s="1">
        <f>MIN(G444:H444)</f>
        <v>1.0827211963947203E-2</v>
      </c>
      <c r="W444" t="s">
        <v>80</v>
      </c>
      <c r="X444" s="1">
        <v>0.19307436701260694</v>
      </c>
      <c r="Y444" s="1">
        <v>0.12399750635826204</v>
      </c>
      <c r="Z444" s="1">
        <v>1.0827211963947203E-2</v>
      </c>
      <c r="AA444" s="1">
        <v>0.73127661508476538</v>
      </c>
      <c r="AB444" s="1">
        <v>0.43347765585417825</v>
      </c>
      <c r="AC444" s="1">
        <f t="shared" ref="AC444:AC461" si="87">MIN(X444:AB444)</f>
        <v>1.0827211963947203E-2</v>
      </c>
      <c r="AD444" s="1">
        <v>0.95</v>
      </c>
      <c r="AE444" s="1">
        <f>MIN(AC444:AD444)</f>
        <v>1.0827211963947203E-2</v>
      </c>
    </row>
    <row r="445" spans="1:32">
      <c r="A445" t="s">
        <v>82</v>
      </c>
      <c r="B445" s="1">
        <v>9.8522904433920866E-3</v>
      </c>
      <c r="C445" s="1">
        <v>0.88706514596723429</v>
      </c>
      <c r="D445" s="1">
        <v>2.1707708167517326E-2</v>
      </c>
      <c r="E445" s="1">
        <v>0.99618498993660631</v>
      </c>
      <c r="F445" s="1">
        <v>0.97337085213504804</v>
      </c>
      <c r="G445" s="1">
        <f t="shared" si="86"/>
        <v>9.8522904433920866E-3</v>
      </c>
      <c r="H445" s="1">
        <v>0.95000000000000062</v>
      </c>
      <c r="I445" s="1">
        <f t="shared" ref="I445:I461" si="88">MIN(G445:H445)</f>
        <v>9.8522904433920866E-3</v>
      </c>
      <c r="W445" t="s">
        <v>82</v>
      </c>
      <c r="X445" s="1">
        <v>9.8522904433920866E-3</v>
      </c>
      <c r="Y445" s="1">
        <v>0.88706514596723429</v>
      </c>
      <c r="Z445" s="1">
        <v>2.1707708167517326E-2</v>
      </c>
      <c r="AA445" s="1">
        <v>0.99618498993660631</v>
      </c>
      <c r="AB445" s="1">
        <v>0.97337085213504804</v>
      </c>
      <c r="AC445" s="1">
        <f t="shared" si="87"/>
        <v>9.8522904433920866E-3</v>
      </c>
      <c r="AD445" s="1">
        <v>4.9999999999999378E-2</v>
      </c>
      <c r="AE445" s="1">
        <f t="shared" ref="AE445:AE461" si="89">MIN(AC445:AD445)</f>
        <v>9.8522904433920866E-3</v>
      </c>
    </row>
    <row r="446" spans="1:32">
      <c r="A446" t="s">
        <v>57</v>
      </c>
      <c r="B446" s="1">
        <v>0.4248593172302092</v>
      </c>
      <c r="C446" s="1">
        <v>0.9765606976781106</v>
      </c>
      <c r="D446" s="1">
        <v>1.6261096579381129E-2</v>
      </c>
      <c r="E446" s="1">
        <v>0.89833727306921107</v>
      </c>
      <c r="F446" s="1">
        <v>0.90805540315752964</v>
      </c>
      <c r="G446" s="1">
        <f t="shared" si="86"/>
        <v>1.6261096579381129E-2</v>
      </c>
      <c r="H446" s="1">
        <v>0.88706514596723429</v>
      </c>
      <c r="I446" s="1">
        <f t="shared" si="88"/>
        <v>1.6261096579381129E-2</v>
      </c>
      <c r="W446" t="s">
        <v>57</v>
      </c>
      <c r="X446" s="1">
        <v>0.4248593172302092</v>
      </c>
      <c r="Y446" s="1">
        <v>0.9765606976781106</v>
      </c>
      <c r="Z446" s="1">
        <v>1.6261096579381129E-2</v>
      </c>
      <c r="AA446" s="1">
        <v>0.89833727306921107</v>
      </c>
      <c r="AB446" s="1">
        <v>0.90805540315752964</v>
      </c>
      <c r="AC446" s="1">
        <f t="shared" si="87"/>
        <v>1.6261096579381129E-2</v>
      </c>
      <c r="AD446" s="1">
        <v>0.11293485403276571</v>
      </c>
      <c r="AE446" s="1">
        <f t="shared" si="89"/>
        <v>1.6261096579381129E-2</v>
      </c>
    </row>
    <row r="447" spans="1:32">
      <c r="A447" t="s">
        <v>58</v>
      </c>
      <c r="B447" s="1">
        <v>0.83335954411631452</v>
      </c>
      <c r="C447" s="1">
        <v>7.3630248921681532E-2</v>
      </c>
      <c r="D447" s="1">
        <v>1.934249769983476E-2</v>
      </c>
      <c r="E447" s="1">
        <v>8.91467030513334E-3</v>
      </c>
      <c r="F447" s="1">
        <v>0.90805540315752964</v>
      </c>
      <c r="G447" s="1">
        <f t="shared" si="86"/>
        <v>8.91467030513334E-3</v>
      </c>
      <c r="H447" s="1">
        <v>0.12314713802987559</v>
      </c>
      <c r="I447" s="1">
        <f t="shared" si="88"/>
        <v>8.91467030513334E-3</v>
      </c>
      <c r="W447" t="s">
        <v>58</v>
      </c>
      <c r="X447" s="1">
        <v>0.83335954411631452</v>
      </c>
      <c r="Y447" s="1">
        <v>7.3630248921681532E-2</v>
      </c>
      <c r="Z447" s="1">
        <v>1.934249769983476E-2</v>
      </c>
      <c r="AA447" s="1">
        <v>8.91467030513334E-3</v>
      </c>
      <c r="AB447" s="1">
        <v>0.90805540315752964</v>
      </c>
      <c r="AC447" s="1">
        <f t="shared" si="87"/>
        <v>8.91467030513334E-3</v>
      </c>
      <c r="AD447" s="1">
        <v>0.87685286197012435</v>
      </c>
      <c r="AE447" s="1">
        <f t="shared" si="89"/>
        <v>8.91467030513334E-3</v>
      </c>
    </row>
    <row r="448" spans="1:32">
      <c r="A448" t="s">
        <v>59</v>
      </c>
      <c r="B448" s="1">
        <v>0.41665814144906288</v>
      </c>
      <c r="C448" s="1">
        <v>3.5647713715120419E-2</v>
      </c>
      <c r="D448" s="1">
        <v>8.7429002888037566E-3</v>
      </c>
      <c r="E448" s="1">
        <v>8.6625545088092101E-2</v>
      </c>
      <c r="F448" s="1">
        <v>0.5810681734584594</v>
      </c>
      <c r="G448" s="1">
        <f t="shared" si="86"/>
        <v>8.7429002888037566E-3</v>
      </c>
      <c r="H448" s="1">
        <v>0.76454761353770129</v>
      </c>
      <c r="I448" s="1">
        <f t="shared" si="88"/>
        <v>8.7429002888037566E-3</v>
      </c>
      <c r="W448" t="s">
        <v>59</v>
      </c>
      <c r="X448" s="1">
        <v>0.41665814144906288</v>
      </c>
      <c r="Y448" s="1">
        <v>3.5647713715120419E-2</v>
      </c>
      <c r="Z448" s="1">
        <v>8.7429002888037566E-3</v>
      </c>
      <c r="AA448" s="1">
        <v>8.6625545088092101E-2</v>
      </c>
      <c r="AB448" s="1">
        <v>0.5810681734584594</v>
      </c>
      <c r="AC448" s="1">
        <f t="shared" si="87"/>
        <v>8.7429002888037566E-3</v>
      </c>
      <c r="AD448" s="1">
        <v>0.23545238646229871</v>
      </c>
      <c r="AE448" s="1">
        <f t="shared" si="89"/>
        <v>8.7429002888037566E-3</v>
      </c>
    </row>
    <row r="449" spans="1:32">
      <c r="A449" t="s">
        <v>60</v>
      </c>
      <c r="B449" s="1">
        <v>2.5513780709385037E-2</v>
      </c>
      <c r="C449" s="1">
        <v>3.2546620336274389E-2</v>
      </c>
      <c r="D449" s="1">
        <v>1.5345421270267168E-2</v>
      </c>
      <c r="E449" s="1">
        <v>0.804290752573395</v>
      </c>
      <c r="F449" s="1">
        <v>0.95000000000000062</v>
      </c>
      <c r="G449" s="1">
        <f t="shared" si="86"/>
        <v>1.5345421270267168E-2</v>
      </c>
      <c r="H449" s="1">
        <v>0.95000000000000062</v>
      </c>
      <c r="I449" s="1">
        <f t="shared" si="88"/>
        <v>1.5345421270267168E-2</v>
      </c>
      <c r="W449" t="s">
        <v>60</v>
      </c>
      <c r="X449" s="1">
        <v>2.5513780709385037E-2</v>
      </c>
      <c r="Y449" s="1">
        <v>3.2546620336274389E-2</v>
      </c>
      <c r="Z449" s="1">
        <v>1.5345421270267168E-2</v>
      </c>
      <c r="AA449" s="1">
        <v>0.804290752573395</v>
      </c>
      <c r="AB449" s="1">
        <v>0.95000000000000062</v>
      </c>
      <c r="AC449" s="1">
        <f t="shared" si="87"/>
        <v>1.5345421270267168E-2</v>
      </c>
      <c r="AD449" s="1">
        <v>4.9999999999999378E-2</v>
      </c>
      <c r="AE449" s="1">
        <f t="shared" si="89"/>
        <v>1.5345421270267168E-2</v>
      </c>
    </row>
    <row r="450" spans="1:32">
      <c r="A450" t="s">
        <v>153</v>
      </c>
      <c r="B450" s="1">
        <v>0.11293485403276571</v>
      </c>
      <c r="C450" s="1">
        <v>0.7817550768385364</v>
      </c>
      <c r="D450" s="1">
        <v>1.0827211963947203E-2</v>
      </c>
      <c r="E450" s="1">
        <v>0.95530702874889595</v>
      </c>
      <c r="F450" s="1">
        <v>0.30937799958543033</v>
      </c>
      <c r="G450" s="1">
        <f t="shared" si="86"/>
        <v>1.0827211963947203E-2</v>
      </c>
      <c r="H450" s="1">
        <v>5.0000000000000017E-2</v>
      </c>
      <c r="I450" s="1">
        <f t="shared" si="88"/>
        <v>1.0827211963947203E-2</v>
      </c>
      <c r="W450" t="s">
        <v>153</v>
      </c>
      <c r="X450" s="1">
        <v>0.11293485403276571</v>
      </c>
      <c r="Y450" s="1">
        <v>0.7817550768385364</v>
      </c>
      <c r="Z450" s="1">
        <v>1.0827211963947203E-2</v>
      </c>
      <c r="AA450" s="1">
        <v>0.95530702874889595</v>
      </c>
      <c r="AB450" s="1">
        <v>0.30937799958543033</v>
      </c>
      <c r="AC450" s="1">
        <f t="shared" si="87"/>
        <v>1.0827211963947203E-2</v>
      </c>
      <c r="AD450" s="1">
        <v>0.95</v>
      </c>
      <c r="AE450" s="1">
        <f t="shared" si="89"/>
        <v>1.0827211963947203E-2</v>
      </c>
    </row>
    <row r="451" spans="1:32">
      <c r="A451" t="s">
        <v>62</v>
      </c>
      <c r="B451" s="1">
        <v>0.95854209528250367</v>
      </c>
      <c r="C451" s="1">
        <v>9.7440219668620015E-2</v>
      </c>
      <c r="D451" s="1">
        <v>0.86540011930785754</v>
      </c>
      <c r="E451" s="1">
        <v>0.36367625459897801</v>
      </c>
      <c r="F451" s="1">
        <v>0.43347765585417825</v>
      </c>
      <c r="G451" s="1">
        <f t="shared" si="86"/>
        <v>9.7440219668620015E-2</v>
      </c>
      <c r="H451" s="1">
        <v>6.8034612531657782E-2</v>
      </c>
      <c r="I451" s="1">
        <f t="shared" si="88"/>
        <v>6.8034612531657782E-2</v>
      </c>
      <c r="W451" t="s">
        <v>62</v>
      </c>
      <c r="X451" s="1">
        <v>0.95854209528250367</v>
      </c>
      <c r="Y451" s="1">
        <v>9.7440219668620015E-2</v>
      </c>
      <c r="Z451" s="1">
        <v>0.86540011930785754</v>
      </c>
      <c r="AA451" s="1">
        <v>0.36367625459897801</v>
      </c>
      <c r="AB451" s="1">
        <v>0.43347765585417825</v>
      </c>
      <c r="AC451" s="1">
        <f t="shared" si="87"/>
        <v>9.7440219668620015E-2</v>
      </c>
      <c r="AD451" s="1">
        <v>0.93196538746834223</v>
      </c>
      <c r="AE451" s="1">
        <f t="shared" si="89"/>
        <v>9.7440219668620015E-2</v>
      </c>
    </row>
    <row r="452" spans="1:32">
      <c r="A452" t="s">
        <v>63</v>
      </c>
      <c r="B452" s="1">
        <v>0.92225078567327134</v>
      </c>
      <c r="C452" s="1">
        <v>0.16609597129911893</v>
      </c>
      <c r="D452" s="1">
        <v>0.12314713802987465</v>
      </c>
      <c r="E452" s="1">
        <v>7.7749214326728627E-2</v>
      </c>
      <c r="F452" s="1">
        <v>0.13311027054307142</v>
      </c>
      <c r="G452" s="1">
        <f t="shared" si="86"/>
        <v>7.7749214326728627E-2</v>
      </c>
      <c r="H452" s="1">
        <v>0.41893182654154093</v>
      </c>
      <c r="I452" s="1">
        <f t="shared" si="88"/>
        <v>7.7749214326728627E-2</v>
      </c>
      <c r="W452" t="s">
        <v>63</v>
      </c>
      <c r="X452" s="1">
        <v>0.92225078567327134</v>
      </c>
      <c r="Y452" s="1">
        <v>0.16609597129911893</v>
      </c>
      <c r="Z452" s="1">
        <v>0.12314713802987465</v>
      </c>
      <c r="AA452" s="1">
        <v>7.7749214326728627E-2</v>
      </c>
      <c r="AB452" s="1">
        <v>0.13311027054307142</v>
      </c>
      <c r="AC452" s="1">
        <f t="shared" si="87"/>
        <v>7.7749214326728627E-2</v>
      </c>
      <c r="AD452" s="1">
        <v>0.58106817345845907</v>
      </c>
      <c r="AE452" s="1">
        <f t="shared" si="89"/>
        <v>7.7749214326728627E-2</v>
      </c>
    </row>
    <row r="453" spans="1:32">
      <c r="A453" t="s">
        <v>64</v>
      </c>
      <c r="B453" s="1">
        <v>0.2804520356051966</v>
      </c>
      <c r="C453" s="1">
        <v>5.0000000000000017E-2</v>
      </c>
      <c r="D453" s="1">
        <v>1.934249769983476E-2</v>
      </c>
      <c r="E453" s="1">
        <v>1.0314052138263039E-2</v>
      </c>
      <c r="F453" s="1">
        <v>0.95000000000000062</v>
      </c>
      <c r="G453" s="1">
        <f t="shared" si="86"/>
        <v>1.0314052138263039E-2</v>
      </c>
      <c r="H453" s="1">
        <v>0.91337445491190872</v>
      </c>
      <c r="I453" s="1">
        <f t="shared" si="88"/>
        <v>1.0314052138263039E-2</v>
      </c>
      <c r="W453" t="s">
        <v>64</v>
      </c>
      <c r="X453" s="1">
        <v>0.2804520356051966</v>
      </c>
      <c r="Y453" s="1">
        <v>5.0000000000000017E-2</v>
      </c>
      <c r="Z453" s="1">
        <v>1.934249769983476E-2</v>
      </c>
      <c r="AA453" s="1">
        <v>1.0314052138263039E-2</v>
      </c>
      <c r="AB453" s="1">
        <v>0.95000000000000062</v>
      </c>
      <c r="AC453" s="1">
        <f t="shared" si="87"/>
        <v>1.0314052138263039E-2</v>
      </c>
      <c r="AD453" s="1">
        <v>8.6625545088091283E-2</v>
      </c>
      <c r="AE453" s="1">
        <f t="shared" si="89"/>
        <v>1.0314052138263039E-2</v>
      </c>
    </row>
    <row r="454" spans="1:32">
      <c r="A454" t="s">
        <v>65</v>
      </c>
      <c r="B454" s="1">
        <v>0.65650924425569723</v>
      </c>
      <c r="C454" s="1">
        <v>0.10059213000789764</v>
      </c>
      <c r="D454" s="1">
        <v>0.58456818246302633</v>
      </c>
      <c r="E454" s="1">
        <v>0.47058959967932112</v>
      </c>
      <c r="F454" s="1">
        <v>0.5810681734584594</v>
      </c>
      <c r="G454" s="1">
        <f t="shared" si="86"/>
        <v>0.10059213000789764</v>
      </c>
      <c r="H454" s="1">
        <v>5.0000000000000017E-2</v>
      </c>
      <c r="I454" s="1">
        <f t="shared" si="88"/>
        <v>5.0000000000000017E-2</v>
      </c>
      <c r="W454" t="s">
        <v>65</v>
      </c>
      <c r="X454" s="1">
        <v>0.65650924425569723</v>
      </c>
      <c r="Y454" s="1">
        <v>0.10059213000789764</v>
      </c>
      <c r="Z454" s="1">
        <v>0.58456818246302633</v>
      </c>
      <c r="AA454" s="1">
        <v>0.47058959967932112</v>
      </c>
      <c r="AB454" s="1">
        <v>0.5810681734584594</v>
      </c>
      <c r="AC454" s="1">
        <f t="shared" si="87"/>
        <v>0.10059213000789764</v>
      </c>
      <c r="AD454" s="1">
        <v>0.95</v>
      </c>
      <c r="AE454" s="1">
        <f t="shared" si="89"/>
        <v>0.10059213000789764</v>
      </c>
    </row>
    <row r="455" spans="1:32">
      <c r="A455" t="s">
        <v>66</v>
      </c>
      <c r="B455" s="1">
        <v>2.0775048426035281E-2</v>
      </c>
      <c r="C455" s="1">
        <v>0.99650640000375257</v>
      </c>
      <c r="D455" s="1">
        <v>7.4818240579241913E-3</v>
      </c>
      <c r="E455" s="1">
        <v>0.93925077876486562</v>
      </c>
      <c r="F455" s="1">
        <v>0.99266254192933878</v>
      </c>
      <c r="G455" s="1">
        <f t="shared" si="86"/>
        <v>7.4818240579241913E-3</v>
      </c>
      <c r="H455" s="1">
        <v>0.95000000000000062</v>
      </c>
      <c r="I455" s="1">
        <f t="shared" si="88"/>
        <v>7.4818240579241913E-3</v>
      </c>
      <c r="W455" t="s">
        <v>66</v>
      </c>
      <c r="X455" s="1">
        <v>2.0775048426035281E-2</v>
      </c>
      <c r="Y455" s="1">
        <v>0.99650640000375257</v>
      </c>
      <c r="Z455" s="1">
        <v>7.4818240579241913E-3</v>
      </c>
      <c r="AA455" s="1">
        <v>0.93925077876486562</v>
      </c>
      <c r="AB455" s="1">
        <v>0.99266254192933878</v>
      </c>
      <c r="AC455" s="1">
        <f t="shared" si="87"/>
        <v>7.4818240579241913E-3</v>
      </c>
      <c r="AD455" s="1">
        <v>4.9999999999999378E-2</v>
      </c>
      <c r="AE455" s="1">
        <f t="shared" si="89"/>
        <v>7.4818240579241913E-3</v>
      </c>
    </row>
    <row r="456" spans="1:32">
      <c r="A456" t="s">
        <v>94</v>
      </c>
      <c r="B456" s="1">
        <v>0.98065750230016491</v>
      </c>
      <c r="C456" s="1">
        <v>0.17783159064496304</v>
      </c>
      <c r="D456" s="1">
        <v>0.40782542692846746</v>
      </c>
      <c r="E456" s="1">
        <v>3.928562952709329E-3</v>
      </c>
      <c r="F456" s="1">
        <v>2.1150612009820224E-3</v>
      </c>
      <c r="G456" s="1">
        <f t="shared" si="86"/>
        <v>2.1150612009820224E-3</v>
      </c>
      <c r="H456" s="1">
        <v>0.12314713802987559</v>
      </c>
      <c r="I456" s="1">
        <f t="shared" si="88"/>
        <v>2.1150612009820224E-3</v>
      </c>
      <c r="W456" t="s">
        <v>94</v>
      </c>
      <c r="X456" s="1">
        <v>0.98065750230016491</v>
      </c>
      <c r="Y456" s="1">
        <v>0.17783159064496304</v>
      </c>
      <c r="Z456" s="1">
        <v>0.40782542692846746</v>
      </c>
      <c r="AA456" s="1">
        <v>3.928562952709329E-3</v>
      </c>
      <c r="AB456" s="1">
        <v>2.1150612009820224E-3</v>
      </c>
      <c r="AC456" s="1">
        <f t="shared" si="87"/>
        <v>2.1150612009820224E-3</v>
      </c>
      <c r="AD456" s="1">
        <v>0.87685286197012435</v>
      </c>
      <c r="AE456" s="1">
        <f t="shared" si="89"/>
        <v>2.1150612009820224E-3</v>
      </c>
    </row>
    <row r="457" spans="1:32">
      <c r="A457" t="s">
        <v>96</v>
      </c>
      <c r="B457" s="1">
        <v>0.98917278803605257</v>
      </c>
      <c r="C457" s="1">
        <v>1.6514220781848499E-2</v>
      </c>
      <c r="D457" s="1">
        <v>0.98735502395561359</v>
      </c>
      <c r="E457" s="1">
        <v>0.11591839745337426</v>
      </c>
      <c r="F457" s="1">
        <v>6.1456317156798447E-3</v>
      </c>
      <c r="G457" s="1">
        <f t="shared" si="86"/>
        <v>6.1456317156798447E-3</v>
      </c>
      <c r="H457" s="1">
        <v>5.0000000000000017E-2</v>
      </c>
      <c r="I457" s="1">
        <f t="shared" si="88"/>
        <v>6.1456317156798447E-3</v>
      </c>
      <c r="W457" t="s">
        <v>96</v>
      </c>
      <c r="X457" s="1">
        <v>0.98917278803605257</v>
      </c>
      <c r="Y457" s="1">
        <v>1.6514220781848499E-2</v>
      </c>
      <c r="Z457" s="1">
        <v>0.98735502395561359</v>
      </c>
      <c r="AA457" s="1">
        <v>0.11591839745337426</v>
      </c>
      <c r="AB457" s="1">
        <v>6.1456317156798447E-3</v>
      </c>
      <c r="AC457" s="1">
        <f t="shared" si="87"/>
        <v>6.1456317156798447E-3</v>
      </c>
      <c r="AD457" s="1">
        <v>0.95</v>
      </c>
      <c r="AE457" s="1">
        <f t="shared" si="89"/>
        <v>6.1456317156798447E-3</v>
      </c>
    </row>
    <row r="458" spans="1:32">
      <c r="A458" t="s">
        <v>98</v>
      </c>
      <c r="B458" s="1">
        <v>0.98659829350075712</v>
      </c>
      <c r="C458" s="1">
        <v>3.5245037242771449E-2</v>
      </c>
      <c r="D458" s="1">
        <v>0.82558630631238628</v>
      </c>
      <c r="E458" s="1">
        <v>5.2665391540200994E-3</v>
      </c>
      <c r="F458" s="1">
        <v>0.83696255484835158</v>
      </c>
      <c r="G458" s="1">
        <f t="shared" si="86"/>
        <v>5.2665391540200994E-3</v>
      </c>
      <c r="H458" s="1">
        <v>0.21271458630132001</v>
      </c>
      <c r="I458" s="1">
        <f t="shared" si="88"/>
        <v>5.2665391540200994E-3</v>
      </c>
      <c r="W458" t="s">
        <v>98</v>
      </c>
      <c r="X458" s="1">
        <v>0.98659829350075712</v>
      </c>
      <c r="Y458" s="1">
        <v>3.5245037242771449E-2</v>
      </c>
      <c r="Z458" s="1">
        <v>0.82558630631238628</v>
      </c>
      <c r="AA458" s="1">
        <v>5.2665391540200994E-3</v>
      </c>
      <c r="AB458" s="1">
        <v>0.83696255484835158</v>
      </c>
      <c r="AC458" s="1">
        <f t="shared" si="87"/>
        <v>5.2665391540200994E-3</v>
      </c>
      <c r="AD458" s="1">
        <v>0.78728541369867999</v>
      </c>
      <c r="AE458" s="1">
        <f t="shared" si="89"/>
        <v>5.2665391540200994E-3</v>
      </c>
    </row>
    <row r="459" spans="1:32">
      <c r="A459" t="s">
        <v>100</v>
      </c>
      <c r="B459" s="1">
        <v>0.97320072587687156</v>
      </c>
      <c r="C459" s="1">
        <v>0.30482136725650155</v>
      </c>
      <c r="D459" s="1">
        <v>0.90761743126664418</v>
      </c>
      <c r="E459" s="1">
        <v>0.20998803456657261</v>
      </c>
      <c r="F459" s="1">
        <v>0.20777637029862486</v>
      </c>
      <c r="G459" s="1">
        <f t="shared" si="86"/>
        <v>0.20777637029862486</v>
      </c>
      <c r="H459" s="1">
        <v>6.8034612531657782E-2</v>
      </c>
      <c r="I459" s="1">
        <f t="shared" si="88"/>
        <v>6.8034612531657782E-2</v>
      </c>
      <c r="W459" t="s">
        <v>100</v>
      </c>
      <c r="X459" s="1">
        <v>0.97320072587687156</v>
      </c>
      <c r="Y459" s="1">
        <v>0.30482136725650155</v>
      </c>
      <c r="Z459" s="1">
        <v>0.90761743126664418</v>
      </c>
      <c r="AA459" s="1">
        <v>0.20998803456657261</v>
      </c>
      <c r="AB459" s="1">
        <v>0.20777637029862486</v>
      </c>
      <c r="AC459" s="1">
        <f t="shared" si="87"/>
        <v>0.20777637029862486</v>
      </c>
      <c r="AD459" s="1">
        <v>0.93196538746834223</v>
      </c>
      <c r="AE459" s="1">
        <f t="shared" si="89"/>
        <v>0.20777637029862486</v>
      </c>
    </row>
    <row r="460" spans="1:32">
      <c r="A460" t="s">
        <v>102</v>
      </c>
      <c r="B460" s="1">
        <v>5.1212513603868581E-2</v>
      </c>
      <c r="C460" s="1">
        <v>0.13187960949253491</v>
      </c>
      <c r="D460" s="1">
        <v>7.4818240579241913E-3</v>
      </c>
      <c r="E460" s="1">
        <v>0.66311816366696186</v>
      </c>
      <c r="F460" s="1">
        <v>0.90805540315752964</v>
      </c>
      <c r="G460" s="1">
        <f t="shared" si="86"/>
        <v>7.4818240579241913E-3</v>
      </c>
      <c r="H460" s="1">
        <v>0.95000000000000062</v>
      </c>
      <c r="I460" s="1">
        <f t="shared" si="88"/>
        <v>7.4818240579241913E-3</v>
      </c>
      <c r="W460" t="s">
        <v>102</v>
      </c>
      <c r="X460" s="1">
        <v>5.1212513603868581E-2</v>
      </c>
      <c r="Y460" s="1">
        <v>0.13187960949253491</v>
      </c>
      <c r="Z460" s="1">
        <v>7.4818240579241913E-3</v>
      </c>
      <c r="AA460" s="1">
        <v>0.66311816366696186</v>
      </c>
      <c r="AB460" s="1">
        <v>0.90805540315752964</v>
      </c>
      <c r="AC460" s="1">
        <f t="shared" si="87"/>
        <v>7.4818240579241913E-3</v>
      </c>
      <c r="AD460" s="1">
        <v>4.9999999999999378E-2</v>
      </c>
      <c r="AE460" s="1">
        <f t="shared" si="89"/>
        <v>7.4818240579241913E-3</v>
      </c>
    </row>
    <row r="461" spans="1:32">
      <c r="A461" t="s">
        <v>151</v>
      </c>
      <c r="B461" s="1">
        <v>1.6761972197987807E-2</v>
      </c>
      <c r="C461" s="1">
        <v>0.99108532969486685</v>
      </c>
      <c r="D461" s="1">
        <v>7.4818240579241913E-3</v>
      </c>
      <c r="E461" s="1">
        <v>0.99715525647836656</v>
      </c>
      <c r="F461" s="1">
        <v>0.97337085213504804</v>
      </c>
      <c r="G461" s="1">
        <f t="shared" si="86"/>
        <v>7.4818240579241913E-3</v>
      </c>
      <c r="H461" s="1">
        <v>0.95000000000000062</v>
      </c>
      <c r="I461" s="1">
        <f t="shared" si="88"/>
        <v>7.4818240579241913E-3</v>
      </c>
      <c r="W461" t="s">
        <v>151</v>
      </c>
      <c r="X461" s="1">
        <v>1.6761972197987807E-2</v>
      </c>
      <c r="Y461" s="1">
        <v>0.99108532969486685</v>
      </c>
      <c r="Z461" s="1">
        <v>7.4818240579241913E-3</v>
      </c>
      <c r="AA461" s="1">
        <v>0.99715525647836656</v>
      </c>
      <c r="AB461" s="1">
        <v>0.97337085213504804</v>
      </c>
      <c r="AC461" s="1">
        <f t="shared" si="87"/>
        <v>7.4818240579241913E-3</v>
      </c>
      <c r="AD461" s="1">
        <v>4.9999999999999378E-2</v>
      </c>
      <c r="AE461" s="1">
        <f t="shared" si="89"/>
        <v>7.4818240579241913E-3</v>
      </c>
    </row>
    <row r="462" spans="1:32">
      <c r="G462">
        <f>SUM(G444:G461)</f>
        <v>0.61061549349946054</v>
      </c>
      <c r="I462">
        <f>SUM(I444:I461)</f>
        <v>0.39087599858763367</v>
      </c>
      <c r="J462">
        <f>+I462/G462</f>
        <v>0.64013442624508021</v>
      </c>
      <c r="AC462">
        <f>SUM(AC444:AC461)</f>
        <v>0.61061549349946054</v>
      </c>
      <c r="AE462">
        <f>SUM(AE444:AE461)</f>
        <v>0.61061549349946054</v>
      </c>
      <c r="AF462">
        <f>+AE462/AC462</f>
        <v>1</v>
      </c>
    </row>
    <row r="464" spans="1:32">
      <c r="A464" t="s">
        <v>137</v>
      </c>
      <c r="B464" t="s">
        <v>228</v>
      </c>
      <c r="C464" t="s">
        <v>51</v>
      </c>
      <c r="D464" t="s">
        <v>223</v>
      </c>
      <c r="E464" t="s">
        <v>67</v>
      </c>
      <c r="F464" t="s">
        <v>234</v>
      </c>
      <c r="G464" t="s">
        <v>137</v>
      </c>
      <c r="H464" t="s">
        <v>224</v>
      </c>
      <c r="W464" t="s">
        <v>137</v>
      </c>
      <c r="X464" t="s">
        <v>228</v>
      </c>
      <c r="Y464" t="s">
        <v>51</v>
      </c>
      <c r="Z464" t="s">
        <v>223</v>
      </c>
      <c r="AA464" t="s">
        <v>67</v>
      </c>
      <c r="AB464" t="s">
        <v>234</v>
      </c>
      <c r="AC464" t="s">
        <v>137</v>
      </c>
      <c r="AD464" t="s">
        <v>236</v>
      </c>
    </row>
    <row r="465" spans="1:31">
      <c r="A465" t="s">
        <v>80</v>
      </c>
      <c r="B465" s="1">
        <v>0.19307436701260694</v>
      </c>
      <c r="C465" s="1">
        <v>0.12399750635826204</v>
      </c>
      <c r="D465" s="1">
        <v>1.0827211963947203E-2</v>
      </c>
      <c r="E465" s="1">
        <v>0.73127661508476538</v>
      </c>
      <c r="F465" s="1">
        <v>0.56652234414582181</v>
      </c>
      <c r="G465" s="1">
        <f t="shared" ref="G465:G482" si="90">MIN(B465:F465)</f>
        <v>1.0827211963947203E-2</v>
      </c>
      <c r="H465" s="1">
        <v>5.0000000000000017E-2</v>
      </c>
      <c r="I465" s="1">
        <f>MIN(G465:H465)</f>
        <v>1.0827211963947203E-2</v>
      </c>
      <c r="W465" t="s">
        <v>80</v>
      </c>
      <c r="X465" s="1">
        <v>0.19307436701260694</v>
      </c>
      <c r="Y465" s="1">
        <v>0.12399750635826204</v>
      </c>
      <c r="Z465" s="1">
        <v>1.0827211963947203E-2</v>
      </c>
      <c r="AA465" s="1">
        <v>0.73127661508476538</v>
      </c>
      <c r="AB465" s="1">
        <v>0.56652234414582181</v>
      </c>
      <c r="AC465" s="1">
        <f t="shared" ref="AC465:AC482" si="91">MIN(X465:AB465)</f>
        <v>1.0827211963947203E-2</v>
      </c>
      <c r="AD465" s="1">
        <v>0.95</v>
      </c>
      <c r="AE465" s="1">
        <f>MIN(AC465:AD465)</f>
        <v>1.0827211963947203E-2</v>
      </c>
    </row>
    <row r="466" spans="1:31">
      <c r="A466" t="s">
        <v>82</v>
      </c>
      <c r="B466" s="1">
        <v>9.8522904433920866E-3</v>
      </c>
      <c r="C466" s="1">
        <v>0.88706514596723429</v>
      </c>
      <c r="D466" s="1">
        <v>2.1707708167517326E-2</v>
      </c>
      <c r="E466" s="1">
        <v>0.99618498993660631</v>
      </c>
      <c r="F466" s="1">
        <v>2.6629147864951963E-2</v>
      </c>
      <c r="G466" s="1">
        <f t="shared" si="90"/>
        <v>9.8522904433920866E-3</v>
      </c>
      <c r="H466" s="1">
        <v>0.95000000000000062</v>
      </c>
      <c r="I466" s="1">
        <f t="shared" ref="I466:I482" si="92">MIN(G466:H466)</f>
        <v>9.8522904433920866E-3</v>
      </c>
      <c r="W466" t="s">
        <v>82</v>
      </c>
      <c r="X466" s="1">
        <v>9.8522904433920866E-3</v>
      </c>
      <c r="Y466" s="1">
        <v>0.88706514596723429</v>
      </c>
      <c r="Z466" s="1">
        <v>2.1707708167517326E-2</v>
      </c>
      <c r="AA466" s="1">
        <v>0.99618498993660631</v>
      </c>
      <c r="AB466" s="1">
        <v>2.6629147864951963E-2</v>
      </c>
      <c r="AC466" s="1">
        <f t="shared" si="91"/>
        <v>9.8522904433920866E-3</v>
      </c>
      <c r="AD466" s="1">
        <v>4.9999999999999378E-2</v>
      </c>
      <c r="AE466" s="1">
        <f t="shared" ref="AE466:AE482" si="93">MIN(AC466:AD466)</f>
        <v>9.8522904433920866E-3</v>
      </c>
    </row>
    <row r="467" spans="1:31">
      <c r="A467" t="s">
        <v>57</v>
      </c>
      <c r="B467" s="1">
        <v>0.4248593172302092</v>
      </c>
      <c r="C467" s="1">
        <v>0.9765606976781106</v>
      </c>
      <c r="D467" s="1">
        <v>1.6261096579381129E-2</v>
      </c>
      <c r="E467" s="1">
        <v>0.89833727306921107</v>
      </c>
      <c r="F467" s="1">
        <v>9.1944596842470361E-2</v>
      </c>
      <c r="G467" s="1">
        <f t="shared" si="90"/>
        <v>1.6261096579381129E-2</v>
      </c>
      <c r="H467" s="1">
        <v>0.88706514596723429</v>
      </c>
      <c r="I467" s="1">
        <f t="shared" si="92"/>
        <v>1.6261096579381129E-2</v>
      </c>
      <c r="W467" t="s">
        <v>57</v>
      </c>
      <c r="X467" s="1">
        <v>0.4248593172302092</v>
      </c>
      <c r="Y467" s="1">
        <v>0.9765606976781106</v>
      </c>
      <c r="Z467" s="1">
        <v>1.6261096579381129E-2</v>
      </c>
      <c r="AA467" s="1">
        <v>0.89833727306921107</v>
      </c>
      <c r="AB467" s="1">
        <v>9.1944596842470361E-2</v>
      </c>
      <c r="AC467" s="1">
        <f t="shared" si="91"/>
        <v>1.6261096579381129E-2</v>
      </c>
      <c r="AD467" s="1">
        <v>0.11293485403276571</v>
      </c>
      <c r="AE467" s="1">
        <f t="shared" si="93"/>
        <v>1.6261096579381129E-2</v>
      </c>
    </row>
    <row r="468" spans="1:31">
      <c r="A468" t="s">
        <v>58</v>
      </c>
      <c r="B468" s="1">
        <v>0.83335954411631452</v>
      </c>
      <c r="C468" s="1">
        <v>7.3630248921681532E-2</v>
      </c>
      <c r="D468" s="1">
        <v>1.934249769983476E-2</v>
      </c>
      <c r="E468" s="1">
        <v>8.91467030513334E-3</v>
      </c>
      <c r="F468" s="1">
        <v>9.1944596842470361E-2</v>
      </c>
      <c r="G468" s="1">
        <f t="shared" si="90"/>
        <v>8.91467030513334E-3</v>
      </c>
      <c r="H468" s="1">
        <v>0.12314713802987559</v>
      </c>
      <c r="I468" s="1">
        <f t="shared" si="92"/>
        <v>8.91467030513334E-3</v>
      </c>
      <c r="W468" t="s">
        <v>58</v>
      </c>
      <c r="X468" s="1">
        <v>0.83335954411631452</v>
      </c>
      <c r="Y468" s="1">
        <v>7.3630248921681532E-2</v>
      </c>
      <c r="Z468" s="1">
        <v>1.934249769983476E-2</v>
      </c>
      <c r="AA468" s="1">
        <v>8.91467030513334E-3</v>
      </c>
      <c r="AB468" s="1">
        <v>9.1944596842470361E-2</v>
      </c>
      <c r="AC468" s="1">
        <f t="shared" si="91"/>
        <v>8.91467030513334E-3</v>
      </c>
      <c r="AD468" s="1">
        <v>0.87685286197012435</v>
      </c>
      <c r="AE468" s="1">
        <f t="shared" si="93"/>
        <v>8.91467030513334E-3</v>
      </c>
    </row>
    <row r="469" spans="1:31">
      <c r="A469" t="s">
        <v>59</v>
      </c>
      <c r="B469" s="1">
        <v>0.41665814144906288</v>
      </c>
      <c r="C469" s="1">
        <v>3.5647713715120419E-2</v>
      </c>
      <c r="D469" s="1">
        <v>8.7429002888037566E-3</v>
      </c>
      <c r="E469" s="1">
        <v>8.6625545088092101E-2</v>
      </c>
      <c r="F469" s="1">
        <v>0.4189318265415406</v>
      </c>
      <c r="G469" s="1">
        <f t="shared" si="90"/>
        <v>8.7429002888037566E-3</v>
      </c>
      <c r="H469" s="1">
        <v>0.76454761353770129</v>
      </c>
      <c r="I469" s="1">
        <f t="shared" si="92"/>
        <v>8.7429002888037566E-3</v>
      </c>
      <c r="W469" t="s">
        <v>59</v>
      </c>
      <c r="X469" s="1">
        <v>0.41665814144906288</v>
      </c>
      <c r="Y469" s="1">
        <v>3.5647713715120419E-2</v>
      </c>
      <c r="Z469" s="1">
        <v>8.7429002888037566E-3</v>
      </c>
      <c r="AA469" s="1">
        <v>8.6625545088092101E-2</v>
      </c>
      <c r="AB469" s="1">
        <v>0.4189318265415406</v>
      </c>
      <c r="AC469" s="1">
        <f t="shared" si="91"/>
        <v>8.7429002888037566E-3</v>
      </c>
      <c r="AD469" s="1">
        <v>0.23545238646229871</v>
      </c>
      <c r="AE469" s="1">
        <f t="shared" si="93"/>
        <v>8.7429002888037566E-3</v>
      </c>
    </row>
    <row r="470" spans="1:31">
      <c r="A470" t="s">
        <v>60</v>
      </c>
      <c r="B470" s="1">
        <v>2.5513780709385037E-2</v>
      </c>
      <c r="C470" s="1">
        <v>3.2546620336274389E-2</v>
      </c>
      <c r="D470" s="1">
        <v>1.5345421270267168E-2</v>
      </c>
      <c r="E470" s="1">
        <v>0.804290752573395</v>
      </c>
      <c r="F470" s="1">
        <v>4.9999999999999378E-2</v>
      </c>
      <c r="G470" s="1">
        <f t="shared" si="90"/>
        <v>1.5345421270267168E-2</v>
      </c>
      <c r="H470" s="1">
        <v>0.95000000000000062</v>
      </c>
      <c r="I470" s="1">
        <f t="shared" si="92"/>
        <v>1.5345421270267168E-2</v>
      </c>
      <c r="W470" t="s">
        <v>60</v>
      </c>
      <c r="X470" s="1">
        <v>2.5513780709385037E-2</v>
      </c>
      <c r="Y470" s="1">
        <v>3.2546620336274389E-2</v>
      </c>
      <c r="Z470" s="1">
        <v>1.5345421270267168E-2</v>
      </c>
      <c r="AA470" s="1">
        <v>0.804290752573395</v>
      </c>
      <c r="AB470" s="1">
        <v>4.9999999999999378E-2</v>
      </c>
      <c r="AC470" s="1">
        <f t="shared" si="91"/>
        <v>1.5345421270267168E-2</v>
      </c>
      <c r="AD470" s="1">
        <v>4.9999999999999378E-2</v>
      </c>
      <c r="AE470" s="1">
        <f t="shared" si="93"/>
        <v>1.5345421270267168E-2</v>
      </c>
    </row>
    <row r="471" spans="1:31">
      <c r="A471" t="s">
        <v>153</v>
      </c>
      <c r="B471" s="1">
        <v>0.11293485403276571</v>
      </c>
      <c r="C471" s="1">
        <v>0.7817550768385364</v>
      </c>
      <c r="D471" s="1">
        <v>1.0827211963947203E-2</v>
      </c>
      <c r="E471" s="1">
        <v>0.95530702874889595</v>
      </c>
      <c r="F471" s="1">
        <v>0.69062200041456967</v>
      </c>
      <c r="G471" s="1">
        <f t="shared" si="90"/>
        <v>1.0827211963947203E-2</v>
      </c>
      <c r="H471" s="1">
        <v>5.0000000000000017E-2</v>
      </c>
      <c r="I471" s="1">
        <f t="shared" si="92"/>
        <v>1.0827211963947203E-2</v>
      </c>
      <c r="W471" t="s">
        <v>153</v>
      </c>
      <c r="X471" s="1">
        <v>0.11293485403276571</v>
      </c>
      <c r="Y471" s="1">
        <v>0.7817550768385364</v>
      </c>
      <c r="Z471" s="1">
        <v>1.0827211963947203E-2</v>
      </c>
      <c r="AA471" s="1">
        <v>0.95530702874889595</v>
      </c>
      <c r="AB471" s="1">
        <v>0.69062200041456967</v>
      </c>
      <c r="AC471" s="1">
        <f t="shared" si="91"/>
        <v>1.0827211963947203E-2</v>
      </c>
      <c r="AD471" s="1">
        <v>0.95</v>
      </c>
      <c r="AE471" s="1">
        <f t="shared" si="93"/>
        <v>1.0827211963947203E-2</v>
      </c>
    </row>
    <row r="472" spans="1:31">
      <c r="A472" t="s">
        <v>62</v>
      </c>
      <c r="B472" s="1">
        <v>0.95854209528250367</v>
      </c>
      <c r="C472" s="1">
        <v>9.7440219668620015E-2</v>
      </c>
      <c r="D472" s="1">
        <v>0.86540011930785754</v>
      </c>
      <c r="E472" s="1">
        <v>0.36367625459897801</v>
      </c>
      <c r="F472" s="1">
        <v>0.56652234414582181</v>
      </c>
      <c r="G472" s="1">
        <f t="shared" si="90"/>
        <v>9.7440219668620015E-2</v>
      </c>
      <c r="H472" s="1">
        <v>6.8034612531657782E-2</v>
      </c>
      <c r="I472" s="1">
        <f t="shared" si="92"/>
        <v>6.8034612531657782E-2</v>
      </c>
      <c r="W472" t="s">
        <v>62</v>
      </c>
      <c r="X472" s="1">
        <v>0.95854209528250367</v>
      </c>
      <c r="Y472" s="1">
        <v>9.7440219668620015E-2</v>
      </c>
      <c r="Z472" s="1">
        <v>0.86540011930785754</v>
      </c>
      <c r="AA472" s="1">
        <v>0.36367625459897801</v>
      </c>
      <c r="AB472" s="1">
        <v>0.56652234414582181</v>
      </c>
      <c r="AC472" s="1">
        <f t="shared" si="91"/>
        <v>9.7440219668620015E-2</v>
      </c>
      <c r="AD472" s="1">
        <v>0.93196538746834223</v>
      </c>
      <c r="AE472" s="1">
        <f t="shared" si="93"/>
        <v>9.7440219668620015E-2</v>
      </c>
    </row>
    <row r="473" spans="1:31">
      <c r="A473" t="s">
        <v>63</v>
      </c>
      <c r="B473" s="1">
        <v>0.92225078567327134</v>
      </c>
      <c r="C473" s="1">
        <v>0.16609597129911893</v>
      </c>
      <c r="D473" s="1">
        <v>0.12314713802987465</v>
      </c>
      <c r="E473" s="1">
        <v>7.7749214326728627E-2</v>
      </c>
      <c r="F473" s="1">
        <v>0.86688972945692855</v>
      </c>
      <c r="G473" s="1">
        <f t="shared" si="90"/>
        <v>7.7749214326728627E-2</v>
      </c>
      <c r="H473" s="1">
        <v>0.41893182654154093</v>
      </c>
      <c r="I473" s="1">
        <f t="shared" si="92"/>
        <v>7.7749214326728627E-2</v>
      </c>
      <c r="W473" t="s">
        <v>63</v>
      </c>
      <c r="X473" s="1">
        <v>0.92225078567327134</v>
      </c>
      <c r="Y473" s="1">
        <v>0.16609597129911893</v>
      </c>
      <c r="Z473" s="1">
        <v>0.12314713802987465</v>
      </c>
      <c r="AA473" s="1">
        <v>7.7749214326728627E-2</v>
      </c>
      <c r="AB473" s="1">
        <v>0.86688972945692855</v>
      </c>
      <c r="AC473" s="1">
        <f t="shared" si="91"/>
        <v>7.7749214326728627E-2</v>
      </c>
      <c r="AD473" s="1">
        <v>0.58106817345845907</v>
      </c>
      <c r="AE473" s="1">
        <f t="shared" si="93"/>
        <v>7.7749214326728627E-2</v>
      </c>
    </row>
    <row r="474" spans="1:31">
      <c r="A474" t="s">
        <v>64</v>
      </c>
      <c r="B474" s="1">
        <v>0.2804520356051966</v>
      </c>
      <c r="C474" s="1">
        <v>5.0000000000000017E-2</v>
      </c>
      <c r="D474" s="1">
        <v>1.934249769983476E-2</v>
      </c>
      <c r="E474" s="1">
        <v>1.0314052138263039E-2</v>
      </c>
      <c r="F474" s="1">
        <v>4.9999999999999378E-2</v>
      </c>
      <c r="G474" s="1">
        <f t="shared" si="90"/>
        <v>1.0314052138263039E-2</v>
      </c>
      <c r="H474" s="1">
        <v>0.91337445491190872</v>
      </c>
      <c r="I474" s="1">
        <f t="shared" si="92"/>
        <v>1.0314052138263039E-2</v>
      </c>
      <c r="W474" t="s">
        <v>64</v>
      </c>
      <c r="X474" s="1">
        <v>0.2804520356051966</v>
      </c>
      <c r="Y474" s="1">
        <v>5.0000000000000017E-2</v>
      </c>
      <c r="Z474" s="1">
        <v>1.934249769983476E-2</v>
      </c>
      <c r="AA474" s="1">
        <v>1.0314052138263039E-2</v>
      </c>
      <c r="AB474" s="1">
        <v>4.9999999999999378E-2</v>
      </c>
      <c r="AC474" s="1">
        <f t="shared" si="91"/>
        <v>1.0314052138263039E-2</v>
      </c>
      <c r="AD474" s="1">
        <v>8.6625545088091283E-2</v>
      </c>
      <c r="AE474" s="1">
        <f t="shared" si="93"/>
        <v>1.0314052138263039E-2</v>
      </c>
    </row>
    <row r="475" spans="1:31">
      <c r="A475" t="s">
        <v>65</v>
      </c>
      <c r="B475" s="1">
        <v>0.65650924425569723</v>
      </c>
      <c r="C475" s="1">
        <v>0.10059213000789764</v>
      </c>
      <c r="D475" s="1">
        <v>0.58456818246302633</v>
      </c>
      <c r="E475" s="1">
        <v>0.47058959967932112</v>
      </c>
      <c r="F475" s="1">
        <v>0.4189318265415406</v>
      </c>
      <c r="G475" s="1">
        <f t="shared" si="90"/>
        <v>0.10059213000789764</v>
      </c>
      <c r="H475" s="1">
        <v>5.0000000000000017E-2</v>
      </c>
      <c r="I475" s="1">
        <f t="shared" si="92"/>
        <v>5.0000000000000017E-2</v>
      </c>
      <c r="W475" t="s">
        <v>65</v>
      </c>
      <c r="X475" s="1">
        <v>0.65650924425569723</v>
      </c>
      <c r="Y475" s="1">
        <v>0.10059213000789764</v>
      </c>
      <c r="Z475" s="1">
        <v>0.58456818246302633</v>
      </c>
      <c r="AA475" s="1">
        <v>0.47058959967932112</v>
      </c>
      <c r="AB475" s="1">
        <v>0.4189318265415406</v>
      </c>
      <c r="AC475" s="1">
        <f t="shared" si="91"/>
        <v>0.10059213000789764</v>
      </c>
      <c r="AD475" s="1">
        <v>0.95</v>
      </c>
      <c r="AE475" s="1">
        <f t="shared" si="93"/>
        <v>0.10059213000789764</v>
      </c>
    </row>
    <row r="476" spans="1:31">
      <c r="A476" t="s">
        <v>66</v>
      </c>
      <c r="B476" s="1">
        <v>2.0775048426035281E-2</v>
      </c>
      <c r="C476" s="1">
        <v>0.99650640000375257</v>
      </c>
      <c r="D476" s="1">
        <v>7.4818240579241913E-3</v>
      </c>
      <c r="E476" s="1">
        <v>0.93925077876486562</v>
      </c>
      <c r="F476" s="1">
        <v>7.337458070661218E-3</v>
      </c>
      <c r="G476" s="1">
        <f t="shared" si="90"/>
        <v>7.337458070661218E-3</v>
      </c>
      <c r="H476" s="1">
        <v>0.95000000000000062</v>
      </c>
      <c r="I476" s="1">
        <f t="shared" si="92"/>
        <v>7.337458070661218E-3</v>
      </c>
      <c r="W476" t="s">
        <v>66</v>
      </c>
      <c r="X476" s="1">
        <v>2.0775048426035281E-2</v>
      </c>
      <c r="Y476" s="1">
        <v>0.99650640000375257</v>
      </c>
      <c r="Z476" s="1">
        <v>7.4818240579241913E-3</v>
      </c>
      <c r="AA476" s="1">
        <v>0.93925077876486562</v>
      </c>
      <c r="AB476" s="1">
        <v>7.337458070661218E-3</v>
      </c>
      <c r="AC476" s="1">
        <f t="shared" si="91"/>
        <v>7.337458070661218E-3</v>
      </c>
      <c r="AD476" s="1">
        <v>4.9999999999999378E-2</v>
      </c>
      <c r="AE476" s="1">
        <f t="shared" si="93"/>
        <v>7.337458070661218E-3</v>
      </c>
    </row>
    <row r="477" spans="1:31">
      <c r="A477" t="s">
        <v>94</v>
      </c>
      <c r="B477" s="1">
        <v>0.98065750230016491</v>
      </c>
      <c r="C477" s="1">
        <v>0.17783159064496304</v>
      </c>
      <c r="D477" s="1">
        <v>0.40782542692846746</v>
      </c>
      <c r="E477" s="1">
        <v>3.928562952709329E-3</v>
      </c>
      <c r="F477" s="1">
        <v>0.99788493879901796</v>
      </c>
      <c r="G477" s="1">
        <f t="shared" si="90"/>
        <v>3.928562952709329E-3</v>
      </c>
      <c r="H477" s="1">
        <v>0.12314713802987559</v>
      </c>
      <c r="I477" s="1">
        <f t="shared" si="92"/>
        <v>3.928562952709329E-3</v>
      </c>
      <c r="W477" t="s">
        <v>94</v>
      </c>
      <c r="X477" s="1">
        <v>0.98065750230016491</v>
      </c>
      <c r="Y477" s="1">
        <v>0.17783159064496304</v>
      </c>
      <c r="Z477" s="1">
        <v>0.40782542692846746</v>
      </c>
      <c r="AA477" s="1">
        <v>3.928562952709329E-3</v>
      </c>
      <c r="AB477" s="1">
        <v>0.99788493879901796</v>
      </c>
      <c r="AC477" s="1">
        <f t="shared" si="91"/>
        <v>3.928562952709329E-3</v>
      </c>
      <c r="AD477" s="1">
        <v>0.87685286197012435</v>
      </c>
      <c r="AE477" s="1">
        <f t="shared" si="93"/>
        <v>3.928562952709329E-3</v>
      </c>
    </row>
    <row r="478" spans="1:31">
      <c r="A478" t="s">
        <v>96</v>
      </c>
      <c r="B478" s="1">
        <v>0.98917278803605257</v>
      </c>
      <c r="C478" s="1">
        <v>1.6514220781848499E-2</v>
      </c>
      <c r="D478" s="1">
        <v>0.98735502395561359</v>
      </c>
      <c r="E478" s="1">
        <v>0.11591839745337426</v>
      </c>
      <c r="F478" s="1">
        <v>0.99385436828432017</v>
      </c>
      <c r="G478" s="1">
        <f t="shared" si="90"/>
        <v>1.6514220781848499E-2</v>
      </c>
      <c r="H478" s="1">
        <v>5.0000000000000017E-2</v>
      </c>
      <c r="I478" s="1">
        <f t="shared" si="92"/>
        <v>1.6514220781848499E-2</v>
      </c>
      <c r="W478" t="s">
        <v>96</v>
      </c>
      <c r="X478" s="1">
        <v>0.98917278803605257</v>
      </c>
      <c r="Y478" s="1">
        <v>1.6514220781848499E-2</v>
      </c>
      <c r="Z478" s="1">
        <v>0.98735502395561359</v>
      </c>
      <c r="AA478" s="1">
        <v>0.11591839745337426</v>
      </c>
      <c r="AB478" s="1">
        <v>0.99385436828432017</v>
      </c>
      <c r="AC478" s="1">
        <f t="shared" si="91"/>
        <v>1.6514220781848499E-2</v>
      </c>
      <c r="AD478" s="1">
        <v>0.95</v>
      </c>
      <c r="AE478" s="1">
        <f t="shared" si="93"/>
        <v>1.6514220781848499E-2</v>
      </c>
    </row>
    <row r="479" spans="1:31">
      <c r="A479" t="s">
        <v>98</v>
      </c>
      <c r="B479" s="1">
        <v>0.98659829350075712</v>
      </c>
      <c r="C479" s="1">
        <v>3.5245037242771449E-2</v>
      </c>
      <c r="D479" s="1">
        <v>0.82558630631238628</v>
      </c>
      <c r="E479" s="1">
        <v>5.2665391540200994E-3</v>
      </c>
      <c r="F479" s="1">
        <v>0.16303744515164842</v>
      </c>
      <c r="G479" s="1">
        <f t="shared" si="90"/>
        <v>5.2665391540200994E-3</v>
      </c>
      <c r="H479" s="1">
        <v>0.21271458630132001</v>
      </c>
      <c r="I479" s="1">
        <f t="shared" si="92"/>
        <v>5.2665391540200994E-3</v>
      </c>
      <c r="W479" t="s">
        <v>98</v>
      </c>
      <c r="X479" s="1">
        <v>0.98659829350075712</v>
      </c>
      <c r="Y479" s="1">
        <v>3.5245037242771449E-2</v>
      </c>
      <c r="Z479" s="1">
        <v>0.82558630631238628</v>
      </c>
      <c r="AA479" s="1">
        <v>5.2665391540200994E-3</v>
      </c>
      <c r="AB479" s="1">
        <v>0.16303744515164842</v>
      </c>
      <c r="AC479" s="1">
        <f t="shared" si="91"/>
        <v>5.2665391540200994E-3</v>
      </c>
      <c r="AD479" s="1">
        <v>0.78728541369867999</v>
      </c>
      <c r="AE479" s="1">
        <f t="shared" si="93"/>
        <v>5.2665391540200994E-3</v>
      </c>
    </row>
    <row r="480" spans="1:31">
      <c r="A480" t="s">
        <v>100</v>
      </c>
      <c r="B480" s="1">
        <v>0.97320072587687156</v>
      </c>
      <c r="C480" s="1">
        <v>0.30482136725650155</v>
      </c>
      <c r="D480" s="1">
        <v>0.90761743126664418</v>
      </c>
      <c r="E480" s="1">
        <v>0.20998803456657261</v>
      </c>
      <c r="F480" s="1">
        <v>0.79222362970137516</v>
      </c>
      <c r="G480" s="1">
        <f t="shared" si="90"/>
        <v>0.20998803456657261</v>
      </c>
      <c r="H480" s="1">
        <v>6.8034612531657782E-2</v>
      </c>
      <c r="I480" s="1">
        <f t="shared" si="92"/>
        <v>6.8034612531657782E-2</v>
      </c>
      <c r="W480" t="s">
        <v>100</v>
      </c>
      <c r="X480" s="1">
        <v>0.97320072587687156</v>
      </c>
      <c r="Y480" s="1">
        <v>0.30482136725650155</v>
      </c>
      <c r="Z480" s="1">
        <v>0.90761743126664418</v>
      </c>
      <c r="AA480" s="1">
        <v>0.20998803456657261</v>
      </c>
      <c r="AB480" s="1">
        <v>0.79222362970137516</v>
      </c>
      <c r="AC480" s="1">
        <f t="shared" si="91"/>
        <v>0.20998803456657261</v>
      </c>
      <c r="AD480" s="1">
        <v>0.93196538746834223</v>
      </c>
      <c r="AE480" s="1">
        <f t="shared" si="93"/>
        <v>0.20998803456657261</v>
      </c>
    </row>
    <row r="481" spans="1:32">
      <c r="A481" t="s">
        <v>102</v>
      </c>
      <c r="B481" s="1">
        <v>5.1212513603868581E-2</v>
      </c>
      <c r="C481" s="1">
        <v>0.13187960949253491</v>
      </c>
      <c r="D481" s="1">
        <v>7.4818240579241913E-3</v>
      </c>
      <c r="E481" s="1">
        <v>0.66311816366696186</v>
      </c>
      <c r="F481" s="1">
        <v>9.1944596842470361E-2</v>
      </c>
      <c r="G481" s="1">
        <f t="shared" si="90"/>
        <v>7.4818240579241913E-3</v>
      </c>
      <c r="H481" s="1">
        <v>0.95000000000000062</v>
      </c>
      <c r="I481" s="1">
        <f t="shared" si="92"/>
        <v>7.4818240579241913E-3</v>
      </c>
      <c r="W481" t="s">
        <v>102</v>
      </c>
      <c r="X481" s="1">
        <v>5.1212513603868581E-2</v>
      </c>
      <c r="Y481" s="1">
        <v>0.13187960949253491</v>
      </c>
      <c r="Z481" s="1">
        <v>7.4818240579241913E-3</v>
      </c>
      <c r="AA481" s="1">
        <v>0.66311816366696186</v>
      </c>
      <c r="AB481" s="1">
        <v>9.1944596842470361E-2</v>
      </c>
      <c r="AC481" s="1">
        <f t="shared" si="91"/>
        <v>7.4818240579241913E-3</v>
      </c>
      <c r="AD481" s="1">
        <v>4.9999999999999378E-2</v>
      </c>
      <c r="AE481" s="1">
        <f t="shared" si="93"/>
        <v>7.4818240579241913E-3</v>
      </c>
    </row>
    <row r="482" spans="1:32">
      <c r="A482" t="s">
        <v>151</v>
      </c>
      <c r="B482" s="1">
        <v>1.6761972197987807E-2</v>
      </c>
      <c r="C482" s="1">
        <v>0.99108532969486685</v>
      </c>
      <c r="D482" s="1">
        <v>7.4818240579241913E-3</v>
      </c>
      <c r="E482" s="1">
        <v>0.99715525647836656</v>
      </c>
      <c r="F482" s="1">
        <v>2.6629147864951963E-2</v>
      </c>
      <c r="G482" s="1">
        <f t="shared" si="90"/>
        <v>7.4818240579241913E-3</v>
      </c>
      <c r="H482" s="1">
        <v>0.95000000000000062</v>
      </c>
      <c r="I482" s="1">
        <f t="shared" si="92"/>
        <v>7.4818240579241913E-3</v>
      </c>
      <c r="W482" t="s">
        <v>151</v>
      </c>
      <c r="X482" s="1">
        <v>1.6761972197987807E-2</v>
      </c>
      <c r="Y482" s="1">
        <v>0.99108532969486685</v>
      </c>
      <c r="Z482" s="1">
        <v>7.4818240579241913E-3</v>
      </c>
      <c r="AA482" s="1">
        <v>0.99715525647836656</v>
      </c>
      <c r="AB482" s="1">
        <v>2.6629147864951963E-2</v>
      </c>
      <c r="AC482" s="1">
        <f t="shared" si="91"/>
        <v>7.4818240579241913E-3</v>
      </c>
      <c r="AD482" s="1">
        <v>4.9999999999999378E-2</v>
      </c>
      <c r="AE482" s="1">
        <f t="shared" si="93"/>
        <v>7.4818240579241913E-3</v>
      </c>
    </row>
    <row r="483" spans="1:32">
      <c r="G483">
        <f>SUM(G465:G482)</f>
        <v>0.62486488259804129</v>
      </c>
      <c r="I483">
        <f>SUM(I465:I482)</f>
        <v>0.40291372341826664</v>
      </c>
      <c r="J483">
        <f>+I483/G483</f>
        <v>0.64480135568356167</v>
      </c>
      <c r="AC483">
        <f>SUM(AC465:AC482)</f>
        <v>0.62486488259804129</v>
      </c>
      <c r="AE483">
        <f>SUM(AE465:AE482)</f>
        <v>0.62486488259804129</v>
      </c>
      <c r="AF483">
        <f>+AE483/AC483</f>
        <v>1</v>
      </c>
    </row>
    <row r="485" spans="1:32">
      <c r="A485" t="s">
        <v>138</v>
      </c>
      <c r="B485" t="s">
        <v>228</v>
      </c>
      <c r="C485" t="s">
        <v>51</v>
      </c>
      <c r="D485" t="s">
        <v>223</v>
      </c>
      <c r="E485" t="s">
        <v>232</v>
      </c>
      <c r="F485" t="s">
        <v>50</v>
      </c>
      <c r="G485" t="str">
        <f>+A485</f>
        <v>a*B*c*d*E</v>
      </c>
      <c r="H485" t="s">
        <v>224</v>
      </c>
      <c r="W485" t="s">
        <v>138</v>
      </c>
      <c r="X485" t="s">
        <v>228</v>
      </c>
      <c r="Y485" t="s">
        <v>51</v>
      </c>
      <c r="Z485" t="s">
        <v>223</v>
      </c>
      <c r="AA485" t="s">
        <v>232</v>
      </c>
      <c r="AB485" t="s">
        <v>50</v>
      </c>
      <c r="AC485" t="str">
        <f>+W485</f>
        <v>a*B*c*d*E</v>
      </c>
      <c r="AD485" t="s">
        <v>236</v>
      </c>
    </row>
    <row r="486" spans="1:32">
      <c r="A486" t="s">
        <v>80</v>
      </c>
      <c r="B486" s="1">
        <v>0.19307436701260694</v>
      </c>
      <c r="C486" s="1">
        <v>0.12399750635826204</v>
      </c>
      <c r="D486" s="1">
        <v>1.0827211963947203E-2</v>
      </c>
      <c r="E486" s="1">
        <v>0.26872338491523462</v>
      </c>
      <c r="F486" s="1">
        <v>0.43347765585417825</v>
      </c>
      <c r="G486" s="1">
        <f t="shared" ref="G486:G503" si="94">MIN(B486:F486)</f>
        <v>1.0827211963947203E-2</v>
      </c>
      <c r="H486" s="1">
        <v>5.0000000000000017E-2</v>
      </c>
      <c r="I486" s="1">
        <f>MIN(G486:H486)</f>
        <v>1.0827211963947203E-2</v>
      </c>
      <c r="W486" t="s">
        <v>80</v>
      </c>
      <c r="X486" s="1">
        <v>0.19307436701260694</v>
      </c>
      <c r="Y486" s="1">
        <v>0.12399750635826204</v>
      </c>
      <c r="Z486" s="1">
        <v>1.0827211963947203E-2</v>
      </c>
      <c r="AA486" s="1">
        <v>0.26872338491523462</v>
      </c>
      <c r="AB486" s="1">
        <v>0.43347765585417825</v>
      </c>
      <c r="AC486" s="1">
        <f t="shared" ref="AC486:AC503" si="95">MIN(X486:AB486)</f>
        <v>1.0827211963947203E-2</v>
      </c>
      <c r="AD486" s="1">
        <v>0.95</v>
      </c>
      <c r="AE486" s="1">
        <f>MIN(AC486:AD486)</f>
        <v>1.0827211963947203E-2</v>
      </c>
    </row>
    <row r="487" spans="1:32">
      <c r="A487" t="s">
        <v>82</v>
      </c>
      <c r="B487" s="1">
        <v>9.8522904433920866E-3</v>
      </c>
      <c r="C487" s="1">
        <v>0.88706514596723429</v>
      </c>
      <c r="D487" s="1">
        <v>2.1707708167517326E-2</v>
      </c>
      <c r="E487" s="1">
        <v>3.8150100633936868E-3</v>
      </c>
      <c r="F487" s="1">
        <v>0.97337085213504804</v>
      </c>
      <c r="G487" s="1">
        <f t="shared" si="94"/>
        <v>3.8150100633936868E-3</v>
      </c>
      <c r="H487" s="1">
        <v>0.95000000000000062</v>
      </c>
      <c r="I487" s="1">
        <f t="shared" ref="I487:I503" si="96">MIN(G487:H487)</f>
        <v>3.8150100633936868E-3</v>
      </c>
      <c r="W487" t="s">
        <v>82</v>
      </c>
      <c r="X487" s="1">
        <v>9.8522904433920866E-3</v>
      </c>
      <c r="Y487" s="1">
        <v>0.88706514596723429</v>
      </c>
      <c r="Z487" s="1">
        <v>2.1707708167517326E-2</v>
      </c>
      <c r="AA487" s="1">
        <v>3.8150100633936868E-3</v>
      </c>
      <c r="AB487" s="1">
        <v>0.97337085213504804</v>
      </c>
      <c r="AC487" s="1">
        <f t="shared" si="95"/>
        <v>3.8150100633936868E-3</v>
      </c>
      <c r="AD487" s="1">
        <v>4.9999999999999378E-2</v>
      </c>
      <c r="AE487" s="1">
        <f t="shared" ref="AE487:AE503" si="97">MIN(AC487:AD487)</f>
        <v>3.8150100633936868E-3</v>
      </c>
    </row>
    <row r="488" spans="1:32">
      <c r="A488" t="s">
        <v>57</v>
      </c>
      <c r="B488" s="1">
        <v>0.4248593172302092</v>
      </c>
      <c r="C488" s="1">
        <v>0.9765606976781106</v>
      </c>
      <c r="D488" s="1">
        <v>1.6261096579381129E-2</v>
      </c>
      <c r="E488" s="1">
        <v>0.10166272693078893</v>
      </c>
      <c r="F488" s="1">
        <v>0.90805540315752964</v>
      </c>
      <c r="G488" s="1">
        <f t="shared" si="94"/>
        <v>1.6261096579381129E-2</v>
      </c>
      <c r="H488" s="1">
        <v>0.88706514596723429</v>
      </c>
      <c r="I488" s="1">
        <f t="shared" si="96"/>
        <v>1.6261096579381129E-2</v>
      </c>
      <c r="W488" t="s">
        <v>57</v>
      </c>
      <c r="X488" s="1">
        <v>0.4248593172302092</v>
      </c>
      <c r="Y488" s="1">
        <v>0.9765606976781106</v>
      </c>
      <c r="Z488" s="1">
        <v>1.6261096579381129E-2</v>
      </c>
      <c r="AA488" s="1">
        <v>0.10166272693078893</v>
      </c>
      <c r="AB488" s="1">
        <v>0.90805540315752964</v>
      </c>
      <c r="AC488" s="1">
        <f t="shared" si="95"/>
        <v>1.6261096579381129E-2</v>
      </c>
      <c r="AD488" s="1">
        <v>0.11293485403276571</v>
      </c>
      <c r="AE488" s="1">
        <f t="shared" si="97"/>
        <v>1.6261096579381129E-2</v>
      </c>
    </row>
    <row r="489" spans="1:32">
      <c r="A489" t="s">
        <v>58</v>
      </c>
      <c r="B489" s="1">
        <v>0.83335954411631452</v>
      </c>
      <c r="C489" s="1">
        <v>7.3630248921681532E-2</v>
      </c>
      <c r="D489" s="1">
        <v>1.934249769983476E-2</v>
      </c>
      <c r="E489" s="1">
        <v>0.99108532969486662</v>
      </c>
      <c r="F489" s="1">
        <v>0.90805540315752964</v>
      </c>
      <c r="G489" s="1">
        <f t="shared" si="94"/>
        <v>1.934249769983476E-2</v>
      </c>
      <c r="H489" s="1">
        <v>0.12314713802987559</v>
      </c>
      <c r="I489" s="1">
        <f t="shared" si="96"/>
        <v>1.934249769983476E-2</v>
      </c>
      <c r="W489" t="s">
        <v>58</v>
      </c>
      <c r="X489" s="1">
        <v>0.83335954411631452</v>
      </c>
      <c r="Y489" s="1">
        <v>7.3630248921681532E-2</v>
      </c>
      <c r="Z489" s="1">
        <v>1.934249769983476E-2</v>
      </c>
      <c r="AA489" s="1">
        <v>0.99108532969486662</v>
      </c>
      <c r="AB489" s="1">
        <v>0.90805540315752964</v>
      </c>
      <c r="AC489" s="1">
        <f t="shared" si="95"/>
        <v>1.934249769983476E-2</v>
      </c>
      <c r="AD489" s="1">
        <v>0.87685286197012435</v>
      </c>
      <c r="AE489" s="1">
        <f t="shared" si="97"/>
        <v>1.934249769983476E-2</v>
      </c>
    </row>
    <row r="490" spans="1:32">
      <c r="A490" t="s">
        <v>59</v>
      </c>
      <c r="B490" s="1">
        <v>0.41665814144906288</v>
      </c>
      <c r="C490" s="1">
        <v>3.5647713715120419E-2</v>
      </c>
      <c r="D490" s="1">
        <v>8.7429002888037566E-3</v>
      </c>
      <c r="E490" s="1">
        <v>0.91337445491190794</v>
      </c>
      <c r="F490" s="1">
        <v>0.5810681734584594</v>
      </c>
      <c r="G490" s="1">
        <f t="shared" si="94"/>
        <v>8.7429002888037566E-3</v>
      </c>
      <c r="H490" s="1">
        <v>0.76454761353770129</v>
      </c>
      <c r="I490" s="1">
        <f t="shared" si="96"/>
        <v>8.7429002888037566E-3</v>
      </c>
      <c r="W490" t="s">
        <v>59</v>
      </c>
      <c r="X490" s="1">
        <v>0.41665814144906288</v>
      </c>
      <c r="Y490" s="1">
        <v>3.5647713715120419E-2</v>
      </c>
      <c r="Z490" s="1">
        <v>8.7429002888037566E-3</v>
      </c>
      <c r="AA490" s="1">
        <v>0.91337445491190794</v>
      </c>
      <c r="AB490" s="1">
        <v>0.5810681734584594</v>
      </c>
      <c r="AC490" s="1">
        <f t="shared" si="95"/>
        <v>8.7429002888037566E-3</v>
      </c>
      <c r="AD490" s="1">
        <v>0.23545238646229871</v>
      </c>
      <c r="AE490" s="1">
        <f t="shared" si="97"/>
        <v>8.7429002888037566E-3</v>
      </c>
    </row>
    <row r="491" spans="1:32">
      <c r="A491" t="s">
        <v>60</v>
      </c>
      <c r="B491" s="1">
        <v>2.5513780709385037E-2</v>
      </c>
      <c r="C491" s="1">
        <v>3.2546620336274389E-2</v>
      </c>
      <c r="D491" s="1">
        <v>1.5345421270267168E-2</v>
      </c>
      <c r="E491" s="1">
        <v>0.195709247426605</v>
      </c>
      <c r="F491" s="1">
        <v>0.95000000000000062</v>
      </c>
      <c r="G491" s="1">
        <f t="shared" si="94"/>
        <v>1.5345421270267168E-2</v>
      </c>
      <c r="H491" s="1">
        <v>0.95000000000000062</v>
      </c>
      <c r="I491" s="1">
        <f t="shared" si="96"/>
        <v>1.5345421270267168E-2</v>
      </c>
      <c r="W491" t="s">
        <v>60</v>
      </c>
      <c r="X491" s="1">
        <v>2.5513780709385037E-2</v>
      </c>
      <c r="Y491" s="1">
        <v>3.2546620336274389E-2</v>
      </c>
      <c r="Z491" s="1">
        <v>1.5345421270267168E-2</v>
      </c>
      <c r="AA491" s="1">
        <v>0.195709247426605</v>
      </c>
      <c r="AB491" s="1">
        <v>0.95000000000000062</v>
      </c>
      <c r="AC491" s="1">
        <f t="shared" si="95"/>
        <v>1.5345421270267168E-2</v>
      </c>
      <c r="AD491" s="1">
        <v>4.9999999999999378E-2</v>
      </c>
      <c r="AE491" s="1">
        <f t="shared" si="97"/>
        <v>1.5345421270267168E-2</v>
      </c>
    </row>
    <row r="492" spans="1:32">
      <c r="A492" t="s">
        <v>153</v>
      </c>
      <c r="B492" s="1">
        <v>0.11293485403276571</v>
      </c>
      <c r="C492" s="1">
        <v>0.7817550768385364</v>
      </c>
      <c r="D492" s="1">
        <v>1.0827211963947203E-2</v>
      </c>
      <c r="E492" s="1">
        <v>4.4692971251104052E-2</v>
      </c>
      <c r="F492" s="1">
        <v>0.30937799958543033</v>
      </c>
      <c r="G492" s="1">
        <f t="shared" si="94"/>
        <v>1.0827211963947203E-2</v>
      </c>
      <c r="H492" s="1">
        <v>5.0000000000000017E-2</v>
      </c>
      <c r="I492" s="1">
        <f t="shared" si="96"/>
        <v>1.0827211963947203E-2</v>
      </c>
      <c r="W492" t="s">
        <v>153</v>
      </c>
      <c r="X492" s="1">
        <v>0.11293485403276571</v>
      </c>
      <c r="Y492" s="1">
        <v>0.7817550768385364</v>
      </c>
      <c r="Z492" s="1">
        <v>1.0827211963947203E-2</v>
      </c>
      <c r="AA492" s="1">
        <v>4.4692971251104052E-2</v>
      </c>
      <c r="AB492" s="1">
        <v>0.30937799958543033</v>
      </c>
      <c r="AC492" s="1">
        <f t="shared" si="95"/>
        <v>1.0827211963947203E-2</v>
      </c>
      <c r="AD492" s="1">
        <v>0.95</v>
      </c>
      <c r="AE492" s="1">
        <f t="shared" si="97"/>
        <v>1.0827211963947203E-2</v>
      </c>
    </row>
    <row r="493" spans="1:32">
      <c r="A493" t="s">
        <v>62</v>
      </c>
      <c r="B493" s="1">
        <v>0.95854209528250367</v>
      </c>
      <c r="C493" s="1">
        <v>9.7440219668620015E-2</v>
      </c>
      <c r="D493" s="1">
        <v>0.86540011930785754</v>
      </c>
      <c r="E493" s="1">
        <v>0.63632374540102199</v>
      </c>
      <c r="F493" s="1">
        <v>0.43347765585417825</v>
      </c>
      <c r="G493" s="1">
        <f t="shared" si="94"/>
        <v>9.7440219668620015E-2</v>
      </c>
      <c r="H493" s="1">
        <v>6.8034612531657782E-2</v>
      </c>
      <c r="I493" s="1">
        <f t="shared" si="96"/>
        <v>6.8034612531657782E-2</v>
      </c>
      <c r="W493" t="s">
        <v>62</v>
      </c>
      <c r="X493" s="1">
        <v>0.95854209528250367</v>
      </c>
      <c r="Y493" s="1">
        <v>9.7440219668620015E-2</v>
      </c>
      <c r="Z493" s="1">
        <v>0.86540011930785754</v>
      </c>
      <c r="AA493" s="1">
        <v>0.63632374540102199</v>
      </c>
      <c r="AB493" s="1">
        <v>0.43347765585417825</v>
      </c>
      <c r="AC493" s="1">
        <f t="shared" si="95"/>
        <v>9.7440219668620015E-2</v>
      </c>
      <c r="AD493" s="1">
        <v>0.93196538746834223</v>
      </c>
      <c r="AE493" s="1">
        <f t="shared" si="97"/>
        <v>9.7440219668620015E-2</v>
      </c>
    </row>
    <row r="494" spans="1:32">
      <c r="A494" t="s">
        <v>63</v>
      </c>
      <c r="B494" s="1">
        <v>0.92225078567327134</v>
      </c>
      <c r="C494" s="1">
        <v>0.16609597129911893</v>
      </c>
      <c r="D494" s="1">
        <v>0.12314713802987465</v>
      </c>
      <c r="E494" s="1">
        <v>0.92225078567327134</v>
      </c>
      <c r="F494" s="1">
        <v>0.13311027054307142</v>
      </c>
      <c r="G494" s="1">
        <f t="shared" si="94"/>
        <v>0.12314713802987465</v>
      </c>
      <c r="H494" s="1">
        <v>0.41893182654154093</v>
      </c>
      <c r="I494" s="1">
        <f t="shared" si="96"/>
        <v>0.12314713802987465</v>
      </c>
      <c r="W494" t="s">
        <v>63</v>
      </c>
      <c r="X494" s="1">
        <v>0.92225078567327134</v>
      </c>
      <c r="Y494" s="1">
        <v>0.16609597129911893</v>
      </c>
      <c r="Z494" s="1">
        <v>0.12314713802987465</v>
      </c>
      <c r="AA494" s="1">
        <v>0.92225078567327134</v>
      </c>
      <c r="AB494" s="1">
        <v>0.13311027054307142</v>
      </c>
      <c r="AC494" s="1">
        <f t="shared" si="95"/>
        <v>0.12314713802987465</v>
      </c>
      <c r="AD494" s="1">
        <v>0.58106817345845907</v>
      </c>
      <c r="AE494" s="1">
        <f t="shared" si="97"/>
        <v>0.12314713802987465</v>
      </c>
    </row>
    <row r="495" spans="1:32">
      <c r="A495" t="s">
        <v>64</v>
      </c>
      <c r="B495" s="1">
        <v>0.2804520356051966</v>
      </c>
      <c r="C495" s="1">
        <v>5.0000000000000017E-2</v>
      </c>
      <c r="D495" s="1">
        <v>1.934249769983476E-2</v>
      </c>
      <c r="E495" s="1">
        <v>0.98968594786173691</v>
      </c>
      <c r="F495" s="1">
        <v>0.95000000000000062</v>
      </c>
      <c r="G495" s="1">
        <f t="shared" si="94"/>
        <v>1.934249769983476E-2</v>
      </c>
      <c r="H495" s="1">
        <v>0.91337445491190872</v>
      </c>
      <c r="I495" s="1">
        <f t="shared" si="96"/>
        <v>1.934249769983476E-2</v>
      </c>
      <c r="W495" t="s">
        <v>64</v>
      </c>
      <c r="X495" s="1">
        <v>0.2804520356051966</v>
      </c>
      <c r="Y495" s="1">
        <v>5.0000000000000017E-2</v>
      </c>
      <c r="Z495" s="1">
        <v>1.934249769983476E-2</v>
      </c>
      <c r="AA495" s="1">
        <v>0.98968594786173691</v>
      </c>
      <c r="AB495" s="1">
        <v>0.95000000000000062</v>
      </c>
      <c r="AC495" s="1">
        <f t="shared" si="95"/>
        <v>1.934249769983476E-2</v>
      </c>
      <c r="AD495" s="1">
        <v>8.6625545088091283E-2</v>
      </c>
      <c r="AE495" s="1">
        <f t="shared" si="97"/>
        <v>1.934249769983476E-2</v>
      </c>
    </row>
    <row r="496" spans="1:32">
      <c r="A496" t="s">
        <v>65</v>
      </c>
      <c r="B496" s="1">
        <v>0.65650924425569723</v>
      </c>
      <c r="C496" s="1">
        <v>0.10059213000789764</v>
      </c>
      <c r="D496" s="1">
        <v>0.58456818246302633</v>
      </c>
      <c r="E496" s="1">
        <v>0.52941040032067888</v>
      </c>
      <c r="F496" s="1">
        <v>0.5810681734584594</v>
      </c>
      <c r="G496" s="1">
        <f t="shared" si="94"/>
        <v>0.10059213000789764</v>
      </c>
      <c r="H496" s="1">
        <v>5.0000000000000017E-2</v>
      </c>
      <c r="I496" s="1">
        <f t="shared" si="96"/>
        <v>5.0000000000000017E-2</v>
      </c>
      <c r="W496" t="s">
        <v>65</v>
      </c>
      <c r="X496" s="1">
        <v>0.65650924425569723</v>
      </c>
      <c r="Y496" s="1">
        <v>0.10059213000789764</v>
      </c>
      <c r="Z496" s="1">
        <v>0.58456818246302633</v>
      </c>
      <c r="AA496" s="1">
        <v>0.52941040032067888</v>
      </c>
      <c r="AB496" s="1">
        <v>0.5810681734584594</v>
      </c>
      <c r="AC496" s="1">
        <f t="shared" si="95"/>
        <v>0.10059213000789764</v>
      </c>
      <c r="AD496" s="1">
        <v>0.95</v>
      </c>
      <c r="AE496" s="1">
        <f t="shared" si="97"/>
        <v>0.10059213000789764</v>
      </c>
    </row>
    <row r="497" spans="1:32">
      <c r="A497" t="s">
        <v>66</v>
      </c>
      <c r="B497" s="1">
        <v>2.0775048426035281E-2</v>
      </c>
      <c r="C497" s="1">
        <v>0.99650640000375257</v>
      </c>
      <c r="D497" s="1">
        <v>7.4818240579241913E-3</v>
      </c>
      <c r="E497" s="1">
        <v>6.0749221235134376E-2</v>
      </c>
      <c r="F497" s="1">
        <v>0.99266254192933878</v>
      </c>
      <c r="G497" s="1">
        <f t="shared" si="94"/>
        <v>7.4818240579241913E-3</v>
      </c>
      <c r="H497" s="1">
        <v>0.95000000000000062</v>
      </c>
      <c r="I497" s="1">
        <f t="shared" si="96"/>
        <v>7.4818240579241913E-3</v>
      </c>
      <c r="W497" t="s">
        <v>66</v>
      </c>
      <c r="X497" s="1">
        <v>2.0775048426035281E-2</v>
      </c>
      <c r="Y497" s="1">
        <v>0.99650640000375257</v>
      </c>
      <c r="Z497" s="1">
        <v>7.4818240579241913E-3</v>
      </c>
      <c r="AA497" s="1">
        <v>6.0749221235134376E-2</v>
      </c>
      <c r="AB497" s="1">
        <v>0.99266254192933878</v>
      </c>
      <c r="AC497" s="1">
        <f t="shared" si="95"/>
        <v>7.4818240579241913E-3</v>
      </c>
      <c r="AD497" s="1">
        <v>4.9999999999999378E-2</v>
      </c>
      <c r="AE497" s="1">
        <f t="shared" si="97"/>
        <v>7.4818240579241913E-3</v>
      </c>
    </row>
    <row r="498" spans="1:32">
      <c r="A498" t="s">
        <v>94</v>
      </c>
      <c r="B498" s="1">
        <v>0.98065750230016491</v>
      </c>
      <c r="C498" s="1">
        <v>0.17783159064496304</v>
      </c>
      <c r="D498" s="1">
        <v>0.40782542692846746</v>
      </c>
      <c r="E498" s="1">
        <v>0.99607143704729062</v>
      </c>
      <c r="F498" s="1">
        <v>2.1150612009820224E-3</v>
      </c>
      <c r="G498" s="1">
        <f t="shared" si="94"/>
        <v>2.1150612009820224E-3</v>
      </c>
      <c r="H498" s="1">
        <v>0.12314713802987559</v>
      </c>
      <c r="I498" s="1">
        <f t="shared" si="96"/>
        <v>2.1150612009820224E-3</v>
      </c>
      <c r="W498" t="s">
        <v>94</v>
      </c>
      <c r="X498" s="1">
        <v>0.98065750230016491</v>
      </c>
      <c r="Y498" s="1">
        <v>0.17783159064496304</v>
      </c>
      <c r="Z498" s="1">
        <v>0.40782542692846746</v>
      </c>
      <c r="AA498" s="1">
        <v>0.99607143704729062</v>
      </c>
      <c r="AB498" s="1">
        <v>2.1150612009820224E-3</v>
      </c>
      <c r="AC498" s="1">
        <f t="shared" si="95"/>
        <v>2.1150612009820224E-3</v>
      </c>
      <c r="AD498" s="1">
        <v>0.87685286197012435</v>
      </c>
      <c r="AE498" s="1">
        <f t="shared" si="97"/>
        <v>2.1150612009820224E-3</v>
      </c>
    </row>
    <row r="499" spans="1:32">
      <c r="A499" t="s">
        <v>96</v>
      </c>
      <c r="B499" s="1">
        <v>0.98917278803605257</v>
      </c>
      <c r="C499" s="1">
        <v>1.6514220781848499E-2</v>
      </c>
      <c r="D499" s="1">
        <v>0.98735502395561359</v>
      </c>
      <c r="E499" s="1">
        <v>0.88408160254662571</v>
      </c>
      <c r="F499" s="1">
        <v>6.1456317156798447E-3</v>
      </c>
      <c r="G499" s="1">
        <f t="shared" si="94"/>
        <v>6.1456317156798447E-3</v>
      </c>
      <c r="H499" s="1">
        <v>5.0000000000000017E-2</v>
      </c>
      <c r="I499" s="1">
        <f t="shared" si="96"/>
        <v>6.1456317156798447E-3</v>
      </c>
      <c r="W499" t="s">
        <v>96</v>
      </c>
      <c r="X499" s="1">
        <v>0.98917278803605257</v>
      </c>
      <c r="Y499" s="1">
        <v>1.6514220781848499E-2</v>
      </c>
      <c r="Z499" s="1">
        <v>0.98735502395561359</v>
      </c>
      <c r="AA499" s="1">
        <v>0.88408160254662571</v>
      </c>
      <c r="AB499" s="1">
        <v>6.1456317156798447E-3</v>
      </c>
      <c r="AC499" s="1">
        <f t="shared" si="95"/>
        <v>6.1456317156798447E-3</v>
      </c>
      <c r="AD499" s="1">
        <v>0.95</v>
      </c>
      <c r="AE499" s="1">
        <f t="shared" si="97"/>
        <v>6.1456317156798447E-3</v>
      </c>
    </row>
    <row r="500" spans="1:32">
      <c r="A500" t="s">
        <v>98</v>
      </c>
      <c r="B500" s="1">
        <v>0.98659829350075712</v>
      </c>
      <c r="C500" s="1">
        <v>3.5245037242771449E-2</v>
      </c>
      <c r="D500" s="1">
        <v>0.82558630631238628</v>
      </c>
      <c r="E500" s="1">
        <v>0.99473346084597991</v>
      </c>
      <c r="F500" s="1">
        <v>0.83696255484835158</v>
      </c>
      <c r="G500" s="1">
        <f t="shared" si="94"/>
        <v>3.5245037242771449E-2</v>
      </c>
      <c r="H500" s="1">
        <v>0.21271458630132001</v>
      </c>
      <c r="I500" s="1">
        <f t="shared" si="96"/>
        <v>3.5245037242771449E-2</v>
      </c>
      <c r="W500" t="s">
        <v>98</v>
      </c>
      <c r="X500" s="1">
        <v>0.98659829350075712</v>
      </c>
      <c r="Y500" s="1">
        <v>3.5245037242771449E-2</v>
      </c>
      <c r="Z500" s="1">
        <v>0.82558630631238628</v>
      </c>
      <c r="AA500" s="1">
        <v>0.99473346084597991</v>
      </c>
      <c r="AB500" s="1">
        <v>0.83696255484835158</v>
      </c>
      <c r="AC500" s="1">
        <f t="shared" si="95"/>
        <v>3.5245037242771449E-2</v>
      </c>
      <c r="AD500" s="1">
        <v>0.78728541369867999</v>
      </c>
      <c r="AE500" s="1">
        <f t="shared" si="97"/>
        <v>3.5245037242771449E-2</v>
      </c>
    </row>
    <row r="501" spans="1:32">
      <c r="A501" t="s">
        <v>100</v>
      </c>
      <c r="B501" s="1">
        <v>0.97320072587687156</v>
      </c>
      <c r="C501" s="1">
        <v>0.30482136725650155</v>
      </c>
      <c r="D501" s="1">
        <v>0.90761743126664418</v>
      </c>
      <c r="E501" s="1">
        <v>0.79001196543342744</v>
      </c>
      <c r="F501" s="1">
        <v>0.20777637029862486</v>
      </c>
      <c r="G501" s="1">
        <f t="shared" si="94"/>
        <v>0.20777637029862486</v>
      </c>
      <c r="H501" s="1">
        <v>6.8034612531657782E-2</v>
      </c>
      <c r="I501" s="1">
        <f t="shared" si="96"/>
        <v>6.8034612531657782E-2</v>
      </c>
      <c r="W501" t="s">
        <v>100</v>
      </c>
      <c r="X501" s="1">
        <v>0.97320072587687156</v>
      </c>
      <c r="Y501" s="1">
        <v>0.30482136725650155</v>
      </c>
      <c r="Z501" s="1">
        <v>0.90761743126664418</v>
      </c>
      <c r="AA501" s="1">
        <v>0.79001196543342744</v>
      </c>
      <c r="AB501" s="1">
        <v>0.20777637029862486</v>
      </c>
      <c r="AC501" s="1">
        <f t="shared" si="95"/>
        <v>0.20777637029862486</v>
      </c>
      <c r="AD501" s="1">
        <v>0.93196538746834223</v>
      </c>
      <c r="AE501" s="1">
        <f t="shared" si="97"/>
        <v>0.20777637029862486</v>
      </c>
    </row>
    <row r="502" spans="1:32">
      <c r="A502" t="s">
        <v>102</v>
      </c>
      <c r="B502" s="1">
        <v>5.1212513603868581E-2</v>
      </c>
      <c r="C502" s="1">
        <v>0.13187960949253491</v>
      </c>
      <c r="D502" s="1">
        <v>7.4818240579241913E-3</v>
      </c>
      <c r="E502" s="1">
        <v>0.33688183633303814</v>
      </c>
      <c r="F502" s="1">
        <v>0.90805540315752964</v>
      </c>
      <c r="G502" s="1">
        <f t="shared" si="94"/>
        <v>7.4818240579241913E-3</v>
      </c>
      <c r="H502" s="1">
        <v>0.95000000000000062</v>
      </c>
      <c r="I502" s="1">
        <f t="shared" si="96"/>
        <v>7.4818240579241913E-3</v>
      </c>
      <c r="W502" t="s">
        <v>102</v>
      </c>
      <c r="X502" s="1">
        <v>5.1212513603868581E-2</v>
      </c>
      <c r="Y502" s="1">
        <v>0.13187960949253491</v>
      </c>
      <c r="Z502" s="1">
        <v>7.4818240579241913E-3</v>
      </c>
      <c r="AA502" s="1">
        <v>0.33688183633303814</v>
      </c>
      <c r="AB502" s="1">
        <v>0.90805540315752964</v>
      </c>
      <c r="AC502" s="1">
        <f t="shared" si="95"/>
        <v>7.4818240579241913E-3</v>
      </c>
      <c r="AD502" s="1">
        <v>4.9999999999999378E-2</v>
      </c>
      <c r="AE502" s="1">
        <f t="shared" si="97"/>
        <v>7.4818240579241913E-3</v>
      </c>
    </row>
    <row r="503" spans="1:32">
      <c r="A503" t="s">
        <v>151</v>
      </c>
      <c r="B503" s="1">
        <v>1.6761972197987807E-2</v>
      </c>
      <c r="C503" s="1">
        <v>0.99108532969486685</v>
      </c>
      <c r="D503" s="1">
        <v>7.4818240579241913E-3</v>
      </c>
      <c r="E503" s="1">
        <v>2.8447435216334416E-3</v>
      </c>
      <c r="F503" s="1">
        <v>0.97337085213504804</v>
      </c>
      <c r="G503" s="1">
        <f t="shared" si="94"/>
        <v>2.8447435216334416E-3</v>
      </c>
      <c r="H503" s="1">
        <v>0.95000000000000062</v>
      </c>
      <c r="I503" s="1">
        <f t="shared" si="96"/>
        <v>2.8447435216334416E-3</v>
      </c>
      <c r="W503" t="s">
        <v>151</v>
      </c>
      <c r="X503" s="1">
        <v>1.6761972197987807E-2</v>
      </c>
      <c r="Y503" s="1">
        <v>0.99108532969486685</v>
      </c>
      <c r="Z503" s="1">
        <v>7.4818240579241913E-3</v>
      </c>
      <c r="AA503" s="1">
        <v>2.8447435216334416E-3</v>
      </c>
      <c r="AB503" s="1">
        <v>0.97337085213504804</v>
      </c>
      <c r="AC503" s="1">
        <f t="shared" si="95"/>
        <v>2.8447435216334416E-3</v>
      </c>
      <c r="AD503" s="1">
        <v>4.9999999999999378E-2</v>
      </c>
      <c r="AE503" s="1">
        <f t="shared" si="97"/>
        <v>2.8447435216334416E-3</v>
      </c>
    </row>
    <row r="504" spans="1:32">
      <c r="G504">
        <f>SUM(G486:G503)</f>
        <v>0.69477382733134196</v>
      </c>
      <c r="I504">
        <f>SUM(I486:I503)</f>
        <v>0.47503433241951504</v>
      </c>
      <c r="J504">
        <f>+I504/G504</f>
        <v>0.6837251400850024</v>
      </c>
      <c r="AC504">
        <f>SUM(AC486:AC503)</f>
        <v>0.69477382733134196</v>
      </c>
      <c r="AE504">
        <f>SUM(AE486:AE503)</f>
        <v>0.69477382733134196</v>
      </c>
      <c r="AF504">
        <f>+AE504/AC504</f>
        <v>1</v>
      </c>
    </row>
    <row r="506" spans="1:32">
      <c r="A506" t="s">
        <v>139</v>
      </c>
      <c r="B506" t="s">
        <v>228</v>
      </c>
      <c r="C506" t="s">
        <v>51</v>
      </c>
      <c r="D506" t="s">
        <v>223</v>
      </c>
      <c r="E506" t="s">
        <v>232</v>
      </c>
      <c r="F506" t="s">
        <v>234</v>
      </c>
      <c r="G506" t="str">
        <f>+A506</f>
        <v>a*B*c*d*e</v>
      </c>
      <c r="H506" t="s">
        <v>224</v>
      </c>
      <c r="W506" t="s">
        <v>139</v>
      </c>
      <c r="X506" t="s">
        <v>228</v>
      </c>
      <c r="Y506" t="s">
        <v>51</v>
      </c>
      <c r="Z506" t="s">
        <v>223</v>
      </c>
      <c r="AA506" t="s">
        <v>232</v>
      </c>
      <c r="AB506" t="s">
        <v>234</v>
      </c>
      <c r="AC506" t="str">
        <f>+W506</f>
        <v>a*B*c*d*e</v>
      </c>
      <c r="AD506" t="s">
        <v>236</v>
      </c>
    </row>
    <row r="507" spans="1:32">
      <c r="A507" t="s">
        <v>80</v>
      </c>
      <c r="B507" s="1">
        <v>0.19307436701260694</v>
      </c>
      <c r="C507" s="1">
        <v>0.12399750635826204</v>
      </c>
      <c r="D507" s="1">
        <v>1.0827211963947203E-2</v>
      </c>
      <c r="E507" s="1">
        <v>0.26872338491523462</v>
      </c>
      <c r="F507" s="1">
        <v>0.56652234414582181</v>
      </c>
      <c r="G507" s="1">
        <f t="shared" ref="G507:G524" si="98">MIN(B507:F507)</f>
        <v>1.0827211963947203E-2</v>
      </c>
      <c r="H507" s="1">
        <v>5.0000000000000017E-2</v>
      </c>
      <c r="I507" s="1">
        <f>MIN(G507:H507)</f>
        <v>1.0827211963947203E-2</v>
      </c>
      <c r="W507" t="s">
        <v>80</v>
      </c>
      <c r="X507" s="1">
        <v>0.19307436701260694</v>
      </c>
      <c r="Y507" s="1">
        <v>0.12399750635826204</v>
      </c>
      <c r="Z507" s="1">
        <v>1.0827211963947203E-2</v>
      </c>
      <c r="AA507" s="1">
        <v>0.26872338491523462</v>
      </c>
      <c r="AB507" s="1">
        <v>0.56652234414582181</v>
      </c>
      <c r="AC507" s="1">
        <f t="shared" ref="AC507:AC524" si="99">MIN(X507:AB507)</f>
        <v>1.0827211963947203E-2</v>
      </c>
      <c r="AD507" s="1">
        <v>0.95</v>
      </c>
      <c r="AE507" s="1">
        <f>MIN(AC507:AD507)</f>
        <v>1.0827211963947203E-2</v>
      </c>
    </row>
    <row r="508" spans="1:32">
      <c r="A508" t="s">
        <v>82</v>
      </c>
      <c r="B508" s="1">
        <v>9.8522904433920866E-3</v>
      </c>
      <c r="C508" s="1">
        <v>0.88706514596723429</v>
      </c>
      <c r="D508" s="1">
        <v>2.1707708167517326E-2</v>
      </c>
      <c r="E508" s="1">
        <v>3.8150100633936868E-3</v>
      </c>
      <c r="F508" s="1">
        <v>2.6629147864951963E-2</v>
      </c>
      <c r="G508" s="1">
        <f t="shared" si="98"/>
        <v>3.8150100633936868E-3</v>
      </c>
      <c r="H508" s="1">
        <v>0.95000000000000062</v>
      </c>
      <c r="I508" s="1">
        <f t="shared" ref="I508:I524" si="100">MIN(G508:H508)</f>
        <v>3.8150100633936868E-3</v>
      </c>
      <c r="W508" t="s">
        <v>82</v>
      </c>
      <c r="X508" s="1">
        <v>9.8522904433920866E-3</v>
      </c>
      <c r="Y508" s="1">
        <v>0.88706514596723429</v>
      </c>
      <c r="Z508" s="1">
        <v>2.1707708167517326E-2</v>
      </c>
      <c r="AA508" s="1">
        <v>3.8150100633936868E-3</v>
      </c>
      <c r="AB508" s="1">
        <v>2.6629147864951963E-2</v>
      </c>
      <c r="AC508" s="1">
        <f t="shared" si="99"/>
        <v>3.8150100633936868E-3</v>
      </c>
      <c r="AD508" s="1">
        <v>4.9999999999999378E-2</v>
      </c>
      <c r="AE508" s="1">
        <f t="shared" ref="AE508:AE524" si="101">MIN(AC508:AD508)</f>
        <v>3.8150100633936868E-3</v>
      </c>
    </row>
    <row r="509" spans="1:32">
      <c r="A509" t="s">
        <v>57</v>
      </c>
      <c r="B509" s="1">
        <v>0.4248593172302092</v>
      </c>
      <c r="C509" s="1">
        <v>0.9765606976781106</v>
      </c>
      <c r="D509" s="1">
        <v>1.6261096579381129E-2</v>
      </c>
      <c r="E509" s="1">
        <v>0.10166272693078893</v>
      </c>
      <c r="F509" s="1">
        <v>9.1944596842470361E-2</v>
      </c>
      <c r="G509" s="1">
        <f t="shared" si="98"/>
        <v>1.6261096579381129E-2</v>
      </c>
      <c r="H509" s="1">
        <v>0.88706514596723429</v>
      </c>
      <c r="I509" s="1">
        <f t="shared" si="100"/>
        <v>1.6261096579381129E-2</v>
      </c>
      <c r="W509" t="s">
        <v>57</v>
      </c>
      <c r="X509" s="1">
        <v>0.4248593172302092</v>
      </c>
      <c r="Y509" s="1">
        <v>0.9765606976781106</v>
      </c>
      <c r="Z509" s="1">
        <v>1.6261096579381129E-2</v>
      </c>
      <c r="AA509" s="1">
        <v>0.10166272693078893</v>
      </c>
      <c r="AB509" s="1">
        <v>9.1944596842470361E-2</v>
      </c>
      <c r="AC509" s="1">
        <f t="shared" si="99"/>
        <v>1.6261096579381129E-2</v>
      </c>
      <c r="AD509" s="1">
        <v>0.11293485403276571</v>
      </c>
      <c r="AE509" s="1">
        <f t="shared" si="101"/>
        <v>1.6261096579381129E-2</v>
      </c>
    </row>
    <row r="510" spans="1:32">
      <c r="A510" t="s">
        <v>58</v>
      </c>
      <c r="B510" s="1">
        <v>0.83335954411631452</v>
      </c>
      <c r="C510" s="1">
        <v>7.3630248921681532E-2</v>
      </c>
      <c r="D510" s="1">
        <v>1.934249769983476E-2</v>
      </c>
      <c r="E510" s="1">
        <v>0.99108532969486662</v>
      </c>
      <c r="F510" s="1">
        <v>9.1944596842470361E-2</v>
      </c>
      <c r="G510" s="1">
        <f t="shared" si="98"/>
        <v>1.934249769983476E-2</v>
      </c>
      <c r="H510" s="1">
        <v>0.12314713802987559</v>
      </c>
      <c r="I510" s="1">
        <f t="shared" si="100"/>
        <v>1.934249769983476E-2</v>
      </c>
      <c r="W510" t="s">
        <v>58</v>
      </c>
      <c r="X510" s="1">
        <v>0.83335954411631452</v>
      </c>
      <c r="Y510" s="1">
        <v>7.3630248921681532E-2</v>
      </c>
      <c r="Z510" s="1">
        <v>1.934249769983476E-2</v>
      </c>
      <c r="AA510" s="1">
        <v>0.99108532969486662</v>
      </c>
      <c r="AB510" s="1">
        <v>9.1944596842470361E-2</v>
      </c>
      <c r="AC510" s="1">
        <f t="shared" si="99"/>
        <v>1.934249769983476E-2</v>
      </c>
      <c r="AD510" s="1">
        <v>0.87685286197012435</v>
      </c>
      <c r="AE510" s="1">
        <f t="shared" si="101"/>
        <v>1.934249769983476E-2</v>
      </c>
    </row>
    <row r="511" spans="1:32">
      <c r="A511" t="s">
        <v>59</v>
      </c>
      <c r="B511" s="1">
        <v>0.41665814144906288</v>
      </c>
      <c r="C511" s="1">
        <v>3.5647713715120419E-2</v>
      </c>
      <c r="D511" s="1">
        <v>8.7429002888037566E-3</v>
      </c>
      <c r="E511" s="1">
        <v>0.91337445491190794</v>
      </c>
      <c r="F511" s="1">
        <v>0.4189318265415406</v>
      </c>
      <c r="G511" s="1">
        <f t="shared" si="98"/>
        <v>8.7429002888037566E-3</v>
      </c>
      <c r="H511" s="1">
        <v>0.76454761353770129</v>
      </c>
      <c r="I511" s="1">
        <f t="shared" si="100"/>
        <v>8.7429002888037566E-3</v>
      </c>
      <c r="W511" t="s">
        <v>59</v>
      </c>
      <c r="X511" s="1">
        <v>0.41665814144906288</v>
      </c>
      <c r="Y511" s="1">
        <v>3.5647713715120419E-2</v>
      </c>
      <c r="Z511" s="1">
        <v>8.7429002888037566E-3</v>
      </c>
      <c r="AA511" s="1">
        <v>0.91337445491190794</v>
      </c>
      <c r="AB511" s="1">
        <v>0.4189318265415406</v>
      </c>
      <c r="AC511" s="1">
        <f t="shared" si="99"/>
        <v>8.7429002888037566E-3</v>
      </c>
      <c r="AD511" s="1">
        <v>0.23545238646229871</v>
      </c>
      <c r="AE511" s="1">
        <f t="shared" si="101"/>
        <v>8.7429002888037566E-3</v>
      </c>
    </row>
    <row r="512" spans="1:32">
      <c r="A512" t="s">
        <v>60</v>
      </c>
      <c r="B512" s="1">
        <v>2.5513780709385037E-2</v>
      </c>
      <c r="C512" s="1">
        <v>3.2546620336274389E-2</v>
      </c>
      <c r="D512" s="1">
        <v>1.5345421270267168E-2</v>
      </c>
      <c r="E512" s="1">
        <v>0.195709247426605</v>
      </c>
      <c r="F512" s="1">
        <v>4.9999999999999378E-2</v>
      </c>
      <c r="G512" s="1">
        <f t="shared" si="98"/>
        <v>1.5345421270267168E-2</v>
      </c>
      <c r="H512" s="1">
        <v>0.95000000000000062</v>
      </c>
      <c r="I512" s="1">
        <f t="shared" si="100"/>
        <v>1.5345421270267168E-2</v>
      </c>
      <c r="W512" t="s">
        <v>60</v>
      </c>
      <c r="X512" s="1">
        <v>2.5513780709385037E-2</v>
      </c>
      <c r="Y512" s="1">
        <v>3.2546620336274389E-2</v>
      </c>
      <c r="Z512" s="1">
        <v>1.5345421270267168E-2</v>
      </c>
      <c r="AA512" s="1">
        <v>0.195709247426605</v>
      </c>
      <c r="AB512" s="1">
        <v>4.9999999999999378E-2</v>
      </c>
      <c r="AC512" s="1">
        <f t="shared" si="99"/>
        <v>1.5345421270267168E-2</v>
      </c>
      <c r="AD512" s="1">
        <v>4.9999999999999378E-2</v>
      </c>
      <c r="AE512" s="1">
        <f t="shared" si="101"/>
        <v>1.5345421270267168E-2</v>
      </c>
    </row>
    <row r="513" spans="1:34">
      <c r="A513" t="s">
        <v>153</v>
      </c>
      <c r="B513" s="1">
        <v>0.11293485403276571</v>
      </c>
      <c r="C513" s="1">
        <v>0.7817550768385364</v>
      </c>
      <c r="D513" s="1">
        <v>1.0827211963947203E-2</v>
      </c>
      <c r="E513" s="1">
        <v>4.4692971251104052E-2</v>
      </c>
      <c r="F513" s="1">
        <v>0.69062200041456967</v>
      </c>
      <c r="G513" s="1">
        <f t="shared" si="98"/>
        <v>1.0827211963947203E-2</v>
      </c>
      <c r="H513" s="1">
        <v>5.0000000000000017E-2</v>
      </c>
      <c r="I513" s="1">
        <f t="shared" si="100"/>
        <v>1.0827211963947203E-2</v>
      </c>
      <c r="W513" t="s">
        <v>153</v>
      </c>
      <c r="X513" s="1">
        <v>0.11293485403276571</v>
      </c>
      <c r="Y513" s="1">
        <v>0.7817550768385364</v>
      </c>
      <c r="Z513" s="1">
        <v>1.0827211963947203E-2</v>
      </c>
      <c r="AA513" s="1">
        <v>4.4692971251104052E-2</v>
      </c>
      <c r="AB513" s="1">
        <v>0.69062200041456967</v>
      </c>
      <c r="AC513" s="1">
        <f t="shared" si="99"/>
        <v>1.0827211963947203E-2</v>
      </c>
      <c r="AD513" s="1">
        <v>0.95</v>
      </c>
      <c r="AE513" s="1">
        <f t="shared" si="101"/>
        <v>1.0827211963947203E-2</v>
      </c>
    </row>
    <row r="514" spans="1:34">
      <c r="A514" t="s">
        <v>62</v>
      </c>
      <c r="B514" s="1">
        <v>0.95854209528250367</v>
      </c>
      <c r="C514" s="1">
        <v>9.7440219668620015E-2</v>
      </c>
      <c r="D514" s="1">
        <v>0.86540011930785754</v>
      </c>
      <c r="E514" s="1">
        <v>0.63632374540102199</v>
      </c>
      <c r="F514" s="1">
        <v>0.56652234414582181</v>
      </c>
      <c r="G514" s="1">
        <f t="shared" si="98"/>
        <v>9.7440219668620015E-2</v>
      </c>
      <c r="H514" s="1">
        <v>6.8034612531657782E-2</v>
      </c>
      <c r="I514" s="1">
        <f t="shared" si="100"/>
        <v>6.8034612531657782E-2</v>
      </c>
      <c r="W514" t="s">
        <v>62</v>
      </c>
      <c r="X514" s="1">
        <v>0.95854209528250367</v>
      </c>
      <c r="Y514" s="1">
        <v>9.7440219668620015E-2</v>
      </c>
      <c r="Z514" s="1">
        <v>0.86540011930785754</v>
      </c>
      <c r="AA514" s="1">
        <v>0.63632374540102199</v>
      </c>
      <c r="AB514" s="1">
        <v>0.56652234414582181</v>
      </c>
      <c r="AC514" s="1">
        <f t="shared" si="99"/>
        <v>9.7440219668620015E-2</v>
      </c>
      <c r="AD514" s="1">
        <v>0.93196538746834223</v>
      </c>
      <c r="AE514" s="1">
        <f t="shared" si="101"/>
        <v>9.7440219668620015E-2</v>
      </c>
    </row>
    <row r="515" spans="1:34">
      <c r="A515" t="s">
        <v>63</v>
      </c>
      <c r="B515" s="1">
        <v>0.92225078567327134</v>
      </c>
      <c r="C515" s="1">
        <v>0.16609597129911893</v>
      </c>
      <c r="D515" s="1">
        <v>0.12314713802987465</v>
      </c>
      <c r="E515" s="1">
        <v>0.92225078567327134</v>
      </c>
      <c r="F515" s="1">
        <v>0.86688972945692855</v>
      </c>
      <c r="G515" s="1">
        <f t="shared" si="98"/>
        <v>0.12314713802987465</v>
      </c>
      <c r="H515" s="1">
        <v>0.41893182654154093</v>
      </c>
      <c r="I515" s="1">
        <f t="shared" si="100"/>
        <v>0.12314713802987465</v>
      </c>
      <c r="W515" t="s">
        <v>63</v>
      </c>
      <c r="X515" s="1">
        <v>0.92225078567327134</v>
      </c>
      <c r="Y515" s="1">
        <v>0.16609597129911893</v>
      </c>
      <c r="Z515" s="1">
        <v>0.12314713802987465</v>
      </c>
      <c r="AA515" s="1">
        <v>0.92225078567327134</v>
      </c>
      <c r="AB515" s="1">
        <v>0.86688972945692855</v>
      </c>
      <c r="AC515" s="1">
        <f t="shared" si="99"/>
        <v>0.12314713802987465</v>
      </c>
      <c r="AD515" s="1">
        <v>0.58106817345845907</v>
      </c>
      <c r="AE515" s="1">
        <f t="shared" si="101"/>
        <v>0.12314713802987465</v>
      </c>
    </row>
    <row r="516" spans="1:34">
      <c r="A516" t="s">
        <v>64</v>
      </c>
      <c r="B516" s="1">
        <v>0.2804520356051966</v>
      </c>
      <c r="C516" s="1">
        <v>5.0000000000000017E-2</v>
      </c>
      <c r="D516" s="1">
        <v>1.934249769983476E-2</v>
      </c>
      <c r="E516" s="1">
        <v>0.98968594786173691</v>
      </c>
      <c r="F516" s="1">
        <v>4.9999999999999378E-2</v>
      </c>
      <c r="G516" s="1">
        <f t="shared" si="98"/>
        <v>1.934249769983476E-2</v>
      </c>
      <c r="H516" s="1">
        <v>0.91337445491190872</v>
      </c>
      <c r="I516" s="1">
        <f t="shared" si="100"/>
        <v>1.934249769983476E-2</v>
      </c>
      <c r="W516" t="s">
        <v>64</v>
      </c>
      <c r="X516" s="1">
        <v>0.2804520356051966</v>
      </c>
      <c r="Y516" s="1">
        <v>5.0000000000000017E-2</v>
      </c>
      <c r="Z516" s="1">
        <v>1.934249769983476E-2</v>
      </c>
      <c r="AA516" s="1">
        <v>0.98968594786173691</v>
      </c>
      <c r="AB516" s="1">
        <v>4.9999999999999378E-2</v>
      </c>
      <c r="AC516" s="1">
        <f t="shared" si="99"/>
        <v>1.934249769983476E-2</v>
      </c>
      <c r="AD516" s="1">
        <v>8.6625545088091283E-2</v>
      </c>
      <c r="AE516" s="1">
        <f t="shared" si="101"/>
        <v>1.934249769983476E-2</v>
      </c>
    </row>
    <row r="517" spans="1:34">
      <c r="A517" t="s">
        <v>65</v>
      </c>
      <c r="B517" s="1">
        <v>0.65650924425569723</v>
      </c>
      <c r="C517" s="1">
        <v>0.10059213000789764</v>
      </c>
      <c r="D517" s="1">
        <v>0.58456818246302633</v>
      </c>
      <c r="E517" s="1">
        <v>0.52941040032067888</v>
      </c>
      <c r="F517" s="1">
        <v>0.4189318265415406</v>
      </c>
      <c r="G517" s="1">
        <f t="shared" si="98"/>
        <v>0.10059213000789764</v>
      </c>
      <c r="H517" s="1">
        <v>5.0000000000000017E-2</v>
      </c>
      <c r="I517" s="1">
        <f t="shared" si="100"/>
        <v>5.0000000000000017E-2</v>
      </c>
      <c r="W517" t="s">
        <v>65</v>
      </c>
      <c r="X517" s="1">
        <v>0.65650924425569723</v>
      </c>
      <c r="Y517" s="1">
        <v>0.10059213000789764</v>
      </c>
      <c r="Z517" s="1">
        <v>0.58456818246302633</v>
      </c>
      <c r="AA517" s="1">
        <v>0.52941040032067888</v>
      </c>
      <c r="AB517" s="1">
        <v>0.4189318265415406</v>
      </c>
      <c r="AC517" s="1">
        <f t="shared" si="99"/>
        <v>0.10059213000789764</v>
      </c>
      <c r="AD517" s="1">
        <v>0.95</v>
      </c>
      <c r="AE517" s="1">
        <f t="shared" si="101"/>
        <v>0.10059213000789764</v>
      </c>
    </row>
    <row r="518" spans="1:34">
      <c r="A518" t="s">
        <v>66</v>
      </c>
      <c r="B518" s="1">
        <v>2.0775048426035281E-2</v>
      </c>
      <c r="C518" s="1">
        <v>0.99650640000375257</v>
      </c>
      <c r="D518" s="1">
        <v>7.4818240579241913E-3</v>
      </c>
      <c r="E518" s="1">
        <v>6.0749221235134376E-2</v>
      </c>
      <c r="F518" s="1">
        <v>7.337458070661218E-3</v>
      </c>
      <c r="G518" s="1">
        <f t="shared" si="98"/>
        <v>7.337458070661218E-3</v>
      </c>
      <c r="H518" s="1">
        <v>0.95000000000000062</v>
      </c>
      <c r="I518" s="1">
        <f t="shared" si="100"/>
        <v>7.337458070661218E-3</v>
      </c>
      <c r="W518" t="s">
        <v>66</v>
      </c>
      <c r="X518" s="1">
        <v>2.0775048426035281E-2</v>
      </c>
      <c r="Y518" s="1">
        <v>0.99650640000375257</v>
      </c>
      <c r="Z518" s="1">
        <v>7.4818240579241913E-3</v>
      </c>
      <c r="AA518" s="1">
        <v>6.0749221235134376E-2</v>
      </c>
      <c r="AB518" s="1">
        <v>7.337458070661218E-3</v>
      </c>
      <c r="AC518" s="1">
        <f t="shared" si="99"/>
        <v>7.337458070661218E-3</v>
      </c>
      <c r="AD518" s="1">
        <v>4.9999999999999378E-2</v>
      </c>
      <c r="AE518" s="1">
        <f t="shared" si="101"/>
        <v>7.337458070661218E-3</v>
      </c>
    </row>
    <row r="519" spans="1:34">
      <c r="A519" t="s">
        <v>94</v>
      </c>
      <c r="B519" s="1">
        <v>0.98065750230016491</v>
      </c>
      <c r="C519" s="1">
        <v>0.17783159064496304</v>
      </c>
      <c r="D519" s="1">
        <v>0.40782542692846746</v>
      </c>
      <c r="E519" s="1">
        <v>0.99607143704729062</v>
      </c>
      <c r="F519" s="1">
        <v>0.99788493879901796</v>
      </c>
      <c r="G519" s="1">
        <f t="shared" si="98"/>
        <v>0.17783159064496304</v>
      </c>
      <c r="H519" s="1">
        <v>0.12314713802987559</v>
      </c>
      <c r="I519" s="1">
        <f t="shared" si="100"/>
        <v>0.12314713802987559</v>
      </c>
      <c r="W519" t="s">
        <v>94</v>
      </c>
      <c r="X519" s="1">
        <v>0.98065750230016491</v>
      </c>
      <c r="Y519" s="1">
        <v>0.17783159064496304</v>
      </c>
      <c r="Z519" s="1">
        <v>0.40782542692846746</v>
      </c>
      <c r="AA519" s="1">
        <v>0.99607143704729062</v>
      </c>
      <c r="AB519" s="1">
        <v>0.99788493879901796</v>
      </c>
      <c r="AC519" s="1">
        <f t="shared" si="99"/>
        <v>0.17783159064496304</v>
      </c>
      <c r="AD519" s="1">
        <v>0.87685286197012435</v>
      </c>
      <c r="AE519" s="1">
        <f t="shared" si="101"/>
        <v>0.17783159064496304</v>
      </c>
    </row>
    <row r="520" spans="1:34">
      <c r="A520" t="s">
        <v>96</v>
      </c>
      <c r="B520" s="1">
        <v>0.98917278803605257</v>
      </c>
      <c r="C520" s="1">
        <v>1.6514220781848499E-2</v>
      </c>
      <c r="D520" s="1">
        <v>0.98735502395561359</v>
      </c>
      <c r="E520" s="1">
        <v>0.88408160254662571</v>
      </c>
      <c r="F520" s="1">
        <v>0.99385436828432017</v>
      </c>
      <c r="G520" s="1">
        <f t="shared" si="98"/>
        <v>1.6514220781848499E-2</v>
      </c>
      <c r="H520" s="1">
        <v>5.0000000000000017E-2</v>
      </c>
      <c r="I520" s="1">
        <f t="shared" si="100"/>
        <v>1.6514220781848499E-2</v>
      </c>
      <c r="W520" t="s">
        <v>96</v>
      </c>
      <c r="X520" s="1">
        <v>0.98917278803605257</v>
      </c>
      <c r="Y520" s="1">
        <v>1.6514220781848499E-2</v>
      </c>
      <c r="Z520" s="1">
        <v>0.98735502395561359</v>
      </c>
      <c r="AA520" s="1">
        <v>0.88408160254662571</v>
      </c>
      <c r="AB520" s="1">
        <v>0.99385436828432017</v>
      </c>
      <c r="AC520" s="1">
        <f t="shared" si="99"/>
        <v>1.6514220781848499E-2</v>
      </c>
      <c r="AD520" s="1">
        <v>0.95</v>
      </c>
      <c r="AE520" s="1">
        <f t="shared" si="101"/>
        <v>1.6514220781848499E-2</v>
      </c>
    </row>
    <row r="521" spans="1:34">
      <c r="A521" t="s">
        <v>98</v>
      </c>
      <c r="B521" s="1">
        <v>0.98659829350075712</v>
      </c>
      <c r="C521" s="1">
        <v>3.5245037242771449E-2</v>
      </c>
      <c r="D521" s="1">
        <v>0.82558630631238628</v>
      </c>
      <c r="E521" s="1">
        <v>0.99473346084597991</v>
      </c>
      <c r="F521" s="1">
        <v>0.16303744515164842</v>
      </c>
      <c r="G521" s="1">
        <f t="shared" si="98"/>
        <v>3.5245037242771449E-2</v>
      </c>
      <c r="H521" s="1">
        <v>0.21271458630132001</v>
      </c>
      <c r="I521" s="1">
        <f t="shared" si="100"/>
        <v>3.5245037242771449E-2</v>
      </c>
      <c r="W521" t="s">
        <v>98</v>
      </c>
      <c r="X521" s="1">
        <v>0.98659829350075712</v>
      </c>
      <c r="Y521" s="1">
        <v>3.5245037242771449E-2</v>
      </c>
      <c r="Z521" s="1">
        <v>0.82558630631238628</v>
      </c>
      <c r="AA521" s="1">
        <v>0.99473346084597991</v>
      </c>
      <c r="AB521" s="1">
        <v>0.16303744515164842</v>
      </c>
      <c r="AC521" s="1">
        <f t="shared" si="99"/>
        <v>3.5245037242771449E-2</v>
      </c>
      <c r="AD521" s="1">
        <v>0.78728541369867999</v>
      </c>
      <c r="AE521" s="1">
        <f t="shared" si="101"/>
        <v>3.5245037242771449E-2</v>
      </c>
    </row>
    <row r="522" spans="1:34">
      <c r="A522" t="s">
        <v>100</v>
      </c>
      <c r="B522" s="1">
        <v>0.97320072587687156</v>
      </c>
      <c r="C522" s="1">
        <v>0.30482136725650155</v>
      </c>
      <c r="D522" s="1">
        <v>0.90761743126664418</v>
      </c>
      <c r="E522" s="1">
        <v>0.79001196543342744</v>
      </c>
      <c r="F522" s="1">
        <v>0.79222362970137516</v>
      </c>
      <c r="G522" s="1">
        <f t="shared" si="98"/>
        <v>0.30482136725650155</v>
      </c>
      <c r="H522" s="1">
        <v>6.8034612531657782E-2</v>
      </c>
      <c r="I522" s="1">
        <f t="shared" si="100"/>
        <v>6.8034612531657782E-2</v>
      </c>
      <c r="W522" t="s">
        <v>100</v>
      </c>
      <c r="X522" s="1">
        <v>0.97320072587687156</v>
      </c>
      <c r="Y522" s="1">
        <v>0.30482136725650155</v>
      </c>
      <c r="Z522" s="1">
        <v>0.90761743126664418</v>
      </c>
      <c r="AA522" s="1">
        <v>0.79001196543342744</v>
      </c>
      <c r="AB522" s="1">
        <v>0.79222362970137516</v>
      </c>
      <c r="AC522" s="1">
        <f t="shared" si="99"/>
        <v>0.30482136725650155</v>
      </c>
      <c r="AD522" s="1">
        <v>0.93196538746834223</v>
      </c>
      <c r="AE522" s="1">
        <f t="shared" si="101"/>
        <v>0.30482136725650155</v>
      </c>
    </row>
    <row r="523" spans="1:34">
      <c r="A523" t="s">
        <v>102</v>
      </c>
      <c r="B523" s="1">
        <v>5.1212513603868581E-2</v>
      </c>
      <c r="C523" s="1">
        <v>0.13187960949253491</v>
      </c>
      <c r="D523" s="1">
        <v>7.4818240579241913E-3</v>
      </c>
      <c r="E523" s="1">
        <v>0.33688183633303814</v>
      </c>
      <c r="F523" s="1">
        <v>9.1944596842470361E-2</v>
      </c>
      <c r="G523" s="1">
        <f t="shared" si="98"/>
        <v>7.4818240579241913E-3</v>
      </c>
      <c r="H523" s="1">
        <v>0.95000000000000062</v>
      </c>
      <c r="I523" s="1">
        <f t="shared" si="100"/>
        <v>7.4818240579241913E-3</v>
      </c>
      <c r="W523" t="s">
        <v>102</v>
      </c>
      <c r="X523" s="1">
        <v>5.1212513603868581E-2</v>
      </c>
      <c r="Y523" s="1">
        <v>0.13187960949253491</v>
      </c>
      <c r="Z523" s="1">
        <v>7.4818240579241913E-3</v>
      </c>
      <c r="AA523" s="1">
        <v>0.33688183633303814</v>
      </c>
      <c r="AB523" s="1">
        <v>9.1944596842470361E-2</v>
      </c>
      <c r="AC523" s="1">
        <f t="shared" si="99"/>
        <v>7.4818240579241913E-3</v>
      </c>
      <c r="AD523" s="1">
        <v>4.9999999999999378E-2</v>
      </c>
      <c r="AE523" s="1">
        <f t="shared" si="101"/>
        <v>7.4818240579241913E-3</v>
      </c>
    </row>
    <row r="524" spans="1:34">
      <c r="A524" t="s">
        <v>151</v>
      </c>
      <c r="B524" s="1">
        <v>1.6761972197987807E-2</v>
      </c>
      <c r="C524" s="1">
        <v>0.99108532969486685</v>
      </c>
      <c r="D524" s="1">
        <v>7.4818240579241913E-3</v>
      </c>
      <c r="E524" s="1">
        <v>2.8447435216334416E-3</v>
      </c>
      <c r="F524" s="1">
        <v>2.6629147864951963E-2</v>
      </c>
      <c r="G524" s="1">
        <f t="shared" si="98"/>
        <v>2.8447435216334416E-3</v>
      </c>
      <c r="H524" s="1">
        <v>0.95000000000000062</v>
      </c>
      <c r="I524" s="1">
        <f t="shared" si="100"/>
        <v>2.8447435216334416E-3</v>
      </c>
      <c r="W524" t="s">
        <v>151</v>
      </c>
      <c r="X524" s="1">
        <v>1.6761972197987807E-2</v>
      </c>
      <c r="Y524" s="1">
        <v>0.99108532969486685</v>
      </c>
      <c r="Z524" s="1">
        <v>7.4818240579241913E-3</v>
      </c>
      <c r="AA524" s="1">
        <v>2.8447435216334416E-3</v>
      </c>
      <c r="AB524" s="1">
        <v>2.6629147864951963E-2</v>
      </c>
      <c r="AC524" s="1">
        <f t="shared" si="99"/>
        <v>2.8447435216334416E-3</v>
      </c>
      <c r="AD524" s="1">
        <v>4.9999999999999378E-2</v>
      </c>
      <c r="AE524" s="1">
        <f t="shared" si="101"/>
        <v>2.8447435216334416E-3</v>
      </c>
    </row>
    <row r="525" spans="1:34">
      <c r="G525">
        <f>SUM(G507:G524)</f>
        <v>0.97775957681210535</v>
      </c>
      <c r="I525">
        <f>SUM(I507:I524)</f>
        <v>0.60629063232731428</v>
      </c>
      <c r="J525" s="38">
        <f>+I525/G525</f>
        <v>0.62008150746430812</v>
      </c>
      <c r="K525" s="44"/>
      <c r="L525" s="46"/>
      <c r="AC525">
        <f>SUM(AC507:AC524)</f>
        <v>0.97775957681210535</v>
      </c>
      <c r="AE525">
        <f>SUM(AE507:AE524)</f>
        <v>0.97775957681210535</v>
      </c>
      <c r="AF525" s="38">
        <f>+AE525/AC525</f>
        <v>1</v>
      </c>
      <c r="AG525" s="44"/>
      <c r="AH525" s="46"/>
    </row>
    <row r="527" spans="1:34">
      <c r="A527" t="s">
        <v>140</v>
      </c>
      <c r="B527" t="s">
        <v>228</v>
      </c>
      <c r="C527" t="s">
        <v>230</v>
      </c>
      <c r="D527" t="s">
        <v>54</v>
      </c>
      <c r="E527" t="s">
        <v>67</v>
      </c>
      <c r="F527" t="s">
        <v>50</v>
      </c>
      <c r="G527" t="str">
        <f>+A527</f>
        <v>a*b*C*D*E</v>
      </c>
      <c r="H527" t="s">
        <v>224</v>
      </c>
      <c r="W527" t="s">
        <v>140</v>
      </c>
      <c r="X527" t="s">
        <v>228</v>
      </c>
      <c r="Y527" t="s">
        <v>230</v>
      </c>
      <c r="Z527" t="s">
        <v>54</v>
      </c>
      <c r="AA527" t="s">
        <v>67</v>
      </c>
      <c r="AB527" t="s">
        <v>50</v>
      </c>
      <c r="AC527" t="str">
        <f>+W527</f>
        <v>a*b*C*D*E</v>
      </c>
      <c r="AD527" t="s">
        <v>236</v>
      </c>
    </row>
    <row r="528" spans="1:34">
      <c r="A528" t="s">
        <v>80</v>
      </c>
      <c r="B528" s="1">
        <v>0.19307436701260694</v>
      </c>
      <c r="C528" s="1">
        <v>0.87600249364173799</v>
      </c>
      <c r="D528" s="1">
        <v>0.9891727880360528</v>
      </c>
      <c r="E528" s="1">
        <v>0.73127661508476538</v>
      </c>
      <c r="F528" s="1">
        <v>0.43347765585417825</v>
      </c>
      <c r="G528" s="1">
        <f t="shared" ref="G528:G545" si="102">MIN(B528:F528)</f>
        <v>0.19307436701260694</v>
      </c>
      <c r="H528" s="1">
        <v>5.0000000000000017E-2</v>
      </c>
      <c r="I528" s="1">
        <f>MIN(G528:H528)</f>
        <v>5.0000000000000017E-2</v>
      </c>
      <c r="W528" t="s">
        <v>80</v>
      </c>
      <c r="X528" s="1">
        <v>0.19307436701260694</v>
      </c>
      <c r="Y528" s="1">
        <v>0.87600249364173799</v>
      </c>
      <c r="Z528" s="1">
        <v>0.9891727880360528</v>
      </c>
      <c r="AA528" s="1">
        <v>0.73127661508476538</v>
      </c>
      <c r="AB528" s="1">
        <v>0.43347765585417825</v>
      </c>
      <c r="AC528" s="1">
        <f t="shared" ref="AC528:AC545" si="103">MIN(X528:AB528)</f>
        <v>0.19307436701260694</v>
      </c>
      <c r="AD528" s="1">
        <v>0.95</v>
      </c>
      <c r="AE528" s="1">
        <f>MIN(AC528:AD528)</f>
        <v>0.19307436701260694</v>
      </c>
    </row>
    <row r="529" spans="1:31">
      <c r="A529" t="s">
        <v>82</v>
      </c>
      <c r="B529" s="1">
        <v>9.8522904433920866E-3</v>
      </c>
      <c r="C529" s="1">
        <v>0.11293485403276571</v>
      </c>
      <c r="D529" s="1">
        <v>0.97829229183248267</v>
      </c>
      <c r="E529" s="1">
        <v>0.99618498993660631</v>
      </c>
      <c r="F529" s="1">
        <v>0.97337085213504804</v>
      </c>
      <c r="G529" s="1">
        <f t="shared" si="102"/>
        <v>9.8522904433920866E-3</v>
      </c>
      <c r="H529" s="1">
        <v>0.95000000000000062</v>
      </c>
      <c r="I529" s="1">
        <f t="shared" ref="I529:I545" si="104">MIN(G529:H529)</f>
        <v>9.8522904433920866E-3</v>
      </c>
      <c r="W529" t="s">
        <v>82</v>
      </c>
      <c r="X529" s="1">
        <v>9.8522904433920866E-3</v>
      </c>
      <c r="Y529" s="1">
        <v>0.11293485403276571</v>
      </c>
      <c r="Z529" s="1">
        <v>0.97829229183248267</v>
      </c>
      <c r="AA529" s="1">
        <v>0.99618498993660631</v>
      </c>
      <c r="AB529" s="1">
        <v>0.97337085213504804</v>
      </c>
      <c r="AC529" s="1">
        <f t="shared" si="103"/>
        <v>9.8522904433920866E-3</v>
      </c>
      <c r="AD529" s="1">
        <v>4.9999999999999378E-2</v>
      </c>
      <c r="AE529" s="1">
        <f t="shared" ref="AE529:AE545" si="105">MIN(AC529:AD529)</f>
        <v>9.8522904433920866E-3</v>
      </c>
    </row>
    <row r="530" spans="1:31">
      <c r="A530" t="s">
        <v>57</v>
      </c>
      <c r="B530" s="1">
        <v>0.4248593172302092</v>
      </c>
      <c r="C530" s="1">
        <v>2.3439302321889399E-2</v>
      </c>
      <c r="D530" s="1">
        <v>0.98373890342061887</v>
      </c>
      <c r="E530" s="1">
        <v>0.89833727306921107</v>
      </c>
      <c r="F530" s="1">
        <v>0.90805540315752964</v>
      </c>
      <c r="G530" s="1">
        <f t="shared" si="102"/>
        <v>2.3439302321889399E-2</v>
      </c>
      <c r="H530" s="1">
        <v>0.88706514596723429</v>
      </c>
      <c r="I530" s="1">
        <f t="shared" si="104"/>
        <v>2.3439302321889399E-2</v>
      </c>
      <c r="W530" t="s">
        <v>57</v>
      </c>
      <c r="X530" s="1">
        <v>0.4248593172302092</v>
      </c>
      <c r="Y530" s="1">
        <v>2.3439302321889399E-2</v>
      </c>
      <c r="Z530" s="1">
        <v>0.98373890342061887</v>
      </c>
      <c r="AA530" s="1">
        <v>0.89833727306921107</v>
      </c>
      <c r="AB530" s="1">
        <v>0.90805540315752964</v>
      </c>
      <c r="AC530" s="1">
        <f t="shared" si="103"/>
        <v>2.3439302321889399E-2</v>
      </c>
      <c r="AD530" s="1">
        <v>0.11293485403276571</v>
      </c>
      <c r="AE530" s="1">
        <f t="shared" si="105"/>
        <v>2.3439302321889399E-2</v>
      </c>
    </row>
    <row r="531" spans="1:31">
      <c r="A531" t="s">
        <v>58</v>
      </c>
      <c r="B531" s="1">
        <v>0.83335954411631452</v>
      </c>
      <c r="C531" s="1">
        <v>0.92636975107831843</v>
      </c>
      <c r="D531" s="1">
        <v>0.98065750230016524</v>
      </c>
      <c r="E531" s="1">
        <v>8.91467030513334E-3</v>
      </c>
      <c r="F531" s="1">
        <v>0.90805540315752964</v>
      </c>
      <c r="G531" s="1">
        <f t="shared" si="102"/>
        <v>8.91467030513334E-3</v>
      </c>
      <c r="H531" s="1">
        <v>0.12314713802987559</v>
      </c>
      <c r="I531" s="1">
        <f t="shared" si="104"/>
        <v>8.91467030513334E-3</v>
      </c>
      <c r="W531" t="s">
        <v>58</v>
      </c>
      <c r="X531" s="1">
        <v>0.83335954411631452</v>
      </c>
      <c r="Y531" s="1">
        <v>0.92636975107831843</v>
      </c>
      <c r="Z531" s="1">
        <v>0.98065750230016524</v>
      </c>
      <c r="AA531" s="1">
        <v>8.91467030513334E-3</v>
      </c>
      <c r="AB531" s="1">
        <v>0.90805540315752964</v>
      </c>
      <c r="AC531" s="1">
        <f t="shared" si="103"/>
        <v>8.91467030513334E-3</v>
      </c>
      <c r="AD531" s="1">
        <v>0.87685286197012435</v>
      </c>
      <c r="AE531" s="1">
        <f t="shared" si="105"/>
        <v>8.91467030513334E-3</v>
      </c>
    </row>
    <row r="532" spans="1:31">
      <c r="A532" t="s">
        <v>59</v>
      </c>
      <c r="B532" s="1">
        <v>0.41665814144906288</v>
      </c>
      <c r="C532" s="1">
        <v>0.96435228628487957</v>
      </c>
      <c r="D532" s="1">
        <v>0.99125709971119624</v>
      </c>
      <c r="E532" s="1">
        <v>8.6625545088092101E-2</v>
      </c>
      <c r="F532" s="1">
        <v>0.5810681734584594</v>
      </c>
      <c r="G532" s="1">
        <f t="shared" si="102"/>
        <v>8.6625545088092101E-2</v>
      </c>
      <c r="H532" s="1">
        <v>0.76454761353770129</v>
      </c>
      <c r="I532" s="1">
        <f t="shared" si="104"/>
        <v>8.6625545088092101E-2</v>
      </c>
      <c r="W532" t="s">
        <v>59</v>
      </c>
      <c r="X532" s="1">
        <v>0.41665814144906288</v>
      </c>
      <c r="Y532" s="1">
        <v>0.96435228628487957</v>
      </c>
      <c r="Z532" s="1">
        <v>0.99125709971119624</v>
      </c>
      <c r="AA532" s="1">
        <v>8.6625545088092101E-2</v>
      </c>
      <c r="AB532" s="1">
        <v>0.5810681734584594</v>
      </c>
      <c r="AC532" s="1">
        <f t="shared" si="103"/>
        <v>8.6625545088092101E-2</v>
      </c>
      <c r="AD532" s="1">
        <v>0.23545238646229871</v>
      </c>
      <c r="AE532" s="1">
        <f t="shared" si="105"/>
        <v>8.6625545088092101E-2</v>
      </c>
    </row>
    <row r="533" spans="1:31">
      <c r="A533" t="s">
        <v>60</v>
      </c>
      <c r="B533" s="1">
        <v>2.5513780709385037E-2</v>
      </c>
      <c r="C533" s="1">
        <v>0.96745337966372558</v>
      </c>
      <c r="D533" s="1">
        <v>0.98465457872973283</v>
      </c>
      <c r="E533" s="1">
        <v>0.804290752573395</v>
      </c>
      <c r="F533" s="1">
        <v>0.95000000000000062</v>
      </c>
      <c r="G533" s="1">
        <f t="shared" si="102"/>
        <v>2.5513780709385037E-2</v>
      </c>
      <c r="H533" s="1">
        <v>0.95000000000000062</v>
      </c>
      <c r="I533" s="1">
        <f t="shared" si="104"/>
        <v>2.5513780709385037E-2</v>
      </c>
      <c r="W533" t="s">
        <v>60</v>
      </c>
      <c r="X533" s="1">
        <v>2.5513780709385037E-2</v>
      </c>
      <c r="Y533" s="1">
        <v>0.96745337966372558</v>
      </c>
      <c r="Z533" s="1">
        <v>0.98465457872973283</v>
      </c>
      <c r="AA533" s="1">
        <v>0.804290752573395</v>
      </c>
      <c r="AB533" s="1">
        <v>0.95000000000000062</v>
      </c>
      <c r="AC533" s="1">
        <f t="shared" si="103"/>
        <v>2.5513780709385037E-2</v>
      </c>
      <c r="AD533" s="1">
        <v>4.9999999999999378E-2</v>
      </c>
      <c r="AE533" s="1">
        <f t="shared" si="105"/>
        <v>2.5513780709385037E-2</v>
      </c>
    </row>
    <row r="534" spans="1:31">
      <c r="A534" t="s">
        <v>153</v>
      </c>
      <c r="B534" s="1">
        <v>0.11293485403276571</v>
      </c>
      <c r="C534" s="1">
        <v>0.2182449231614636</v>
      </c>
      <c r="D534" s="1">
        <v>0.9891727880360528</v>
      </c>
      <c r="E534" s="1">
        <v>0.95530702874889595</v>
      </c>
      <c r="F534" s="1">
        <v>0.30937799958543033</v>
      </c>
      <c r="G534" s="1">
        <f t="shared" si="102"/>
        <v>0.11293485403276571</v>
      </c>
      <c r="H534" s="1">
        <v>5.0000000000000017E-2</v>
      </c>
      <c r="I534" s="1">
        <f t="shared" si="104"/>
        <v>5.0000000000000017E-2</v>
      </c>
      <c r="W534" t="s">
        <v>153</v>
      </c>
      <c r="X534" s="1">
        <v>0.11293485403276571</v>
      </c>
      <c r="Y534" s="1">
        <v>0.2182449231614636</v>
      </c>
      <c r="Z534" s="1">
        <v>0.9891727880360528</v>
      </c>
      <c r="AA534" s="1">
        <v>0.95530702874889595</v>
      </c>
      <c r="AB534" s="1">
        <v>0.30937799958543033</v>
      </c>
      <c r="AC534" s="1">
        <f t="shared" si="103"/>
        <v>0.11293485403276571</v>
      </c>
      <c r="AD534" s="1">
        <v>0.95</v>
      </c>
      <c r="AE534" s="1">
        <f t="shared" si="105"/>
        <v>0.11293485403276571</v>
      </c>
    </row>
    <row r="535" spans="1:31">
      <c r="A535" t="s">
        <v>62</v>
      </c>
      <c r="B535" s="1">
        <v>0.95854209528250367</v>
      </c>
      <c r="C535" s="1">
        <v>0.90255978033137996</v>
      </c>
      <c r="D535" s="1">
        <v>0.13459988069214252</v>
      </c>
      <c r="E535" s="1">
        <v>0.36367625459897801</v>
      </c>
      <c r="F535" s="1">
        <v>0.43347765585417825</v>
      </c>
      <c r="G535" s="1">
        <f t="shared" si="102"/>
        <v>0.13459988069214252</v>
      </c>
      <c r="H535" s="1">
        <v>6.8034612531657782E-2</v>
      </c>
      <c r="I535" s="1">
        <f t="shared" si="104"/>
        <v>6.8034612531657782E-2</v>
      </c>
      <c r="W535" t="s">
        <v>62</v>
      </c>
      <c r="X535" s="1">
        <v>0.95854209528250367</v>
      </c>
      <c r="Y535" s="1">
        <v>0.90255978033137996</v>
      </c>
      <c r="Z535" s="1">
        <v>0.13459988069214252</v>
      </c>
      <c r="AA535" s="1">
        <v>0.36367625459897801</v>
      </c>
      <c r="AB535" s="1">
        <v>0.43347765585417825</v>
      </c>
      <c r="AC535" s="1">
        <f t="shared" si="103"/>
        <v>0.13459988069214252</v>
      </c>
      <c r="AD535" s="1">
        <v>0.93196538746834223</v>
      </c>
      <c r="AE535" s="1">
        <f t="shared" si="105"/>
        <v>0.13459988069214252</v>
      </c>
    </row>
    <row r="536" spans="1:31">
      <c r="A536" t="s">
        <v>63</v>
      </c>
      <c r="B536" s="1">
        <v>0.92225078567327134</v>
      </c>
      <c r="C536" s="1">
        <v>0.83390402870088109</v>
      </c>
      <c r="D536" s="1">
        <v>0.87685286197012535</v>
      </c>
      <c r="E536" s="1">
        <v>7.7749214326728627E-2</v>
      </c>
      <c r="F536" s="1">
        <v>0.13311027054307142</v>
      </c>
      <c r="G536" s="1">
        <f t="shared" si="102"/>
        <v>7.7749214326728627E-2</v>
      </c>
      <c r="H536" s="1">
        <v>0.41893182654154093</v>
      </c>
      <c r="I536" s="1">
        <f t="shared" si="104"/>
        <v>7.7749214326728627E-2</v>
      </c>
      <c r="W536" t="s">
        <v>63</v>
      </c>
      <c r="X536" s="1">
        <v>0.92225078567327134</v>
      </c>
      <c r="Y536" s="1">
        <v>0.83390402870088109</v>
      </c>
      <c r="Z536" s="1">
        <v>0.87685286197012535</v>
      </c>
      <c r="AA536" s="1">
        <v>7.7749214326728627E-2</v>
      </c>
      <c r="AB536" s="1">
        <v>0.13311027054307142</v>
      </c>
      <c r="AC536" s="1">
        <f t="shared" si="103"/>
        <v>7.7749214326728627E-2</v>
      </c>
      <c r="AD536" s="1">
        <v>0.58106817345845907</v>
      </c>
      <c r="AE536" s="1">
        <f t="shared" si="105"/>
        <v>7.7749214326728627E-2</v>
      </c>
    </row>
    <row r="537" spans="1:31">
      <c r="A537" t="s">
        <v>64</v>
      </c>
      <c r="B537" s="1">
        <v>0.2804520356051966</v>
      </c>
      <c r="C537" s="1">
        <v>0.95</v>
      </c>
      <c r="D537" s="1">
        <v>0.98065750230016524</v>
      </c>
      <c r="E537" s="1">
        <v>1.0314052138263039E-2</v>
      </c>
      <c r="F537" s="1">
        <v>0.95000000000000062</v>
      </c>
      <c r="G537" s="1">
        <f t="shared" si="102"/>
        <v>1.0314052138263039E-2</v>
      </c>
      <c r="H537" s="1">
        <v>0.91337445491190872</v>
      </c>
      <c r="I537" s="1">
        <f t="shared" si="104"/>
        <v>1.0314052138263039E-2</v>
      </c>
      <c r="W537" t="s">
        <v>64</v>
      </c>
      <c r="X537" s="1">
        <v>0.2804520356051966</v>
      </c>
      <c r="Y537" s="1">
        <v>0.95</v>
      </c>
      <c r="Z537" s="1">
        <v>0.98065750230016524</v>
      </c>
      <c r="AA537" s="1">
        <v>1.0314052138263039E-2</v>
      </c>
      <c r="AB537" s="1">
        <v>0.95000000000000062</v>
      </c>
      <c r="AC537" s="1">
        <f t="shared" si="103"/>
        <v>1.0314052138263039E-2</v>
      </c>
      <c r="AD537" s="1">
        <v>8.6625545088091283E-2</v>
      </c>
      <c r="AE537" s="1">
        <f t="shared" si="105"/>
        <v>1.0314052138263039E-2</v>
      </c>
    </row>
    <row r="538" spans="1:31">
      <c r="A538" t="s">
        <v>65</v>
      </c>
      <c r="B538" s="1">
        <v>0.65650924425569723</v>
      </c>
      <c r="C538" s="1">
        <v>0.89940786999210232</v>
      </c>
      <c r="D538" s="1">
        <v>0.41543181753697367</v>
      </c>
      <c r="E538" s="1">
        <v>0.47058959967932112</v>
      </c>
      <c r="F538" s="1">
        <v>0.5810681734584594</v>
      </c>
      <c r="G538" s="1">
        <f t="shared" si="102"/>
        <v>0.41543181753697367</v>
      </c>
      <c r="H538" s="1">
        <v>5.0000000000000017E-2</v>
      </c>
      <c r="I538" s="1">
        <f t="shared" si="104"/>
        <v>5.0000000000000017E-2</v>
      </c>
      <c r="W538" t="s">
        <v>65</v>
      </c>
      <c r="X538" s="1">
        <v>0.65650924425569723</v>
      </c>
      <c r="Y538" s="1">
        <v>0.89940786999210232</v>
      </c>
      <c r="Z538" s="1">
        <v>0.41543181753697367</v>
      </c>
      <c r="AA538" s="1">
        <v>0.47058959967932112</v>
      </c>
      <c r="AB538" s="1">
        <v>0.5810681734584594</v>
      </c>
      <c r="AC538" s="1">
        <f t="shared" si="103"/>
        <v>0.41543181753697367</v>
      </c>
      <c r="AD538" s="1">
        <v>0.95</v>
      </c>
      <c r="AE538" s="1">
        <f t="shared" si="105"/>
        <v>0.41543181753697367</v>
      </c>
    </row>
    <row r="539" spans="1:31">
      <c r="A539" t="s">
        <v>66</v>
      </c>
      <c r="B539" s="1">
        <v>2.0775048426035281E-2</v>
      </c>
      <c r="C539" s="1">
        <v>3.4935999962474318E-3</v>
      </c>
      <c r="D539" s="1">
        <v>0.99251817594207581</v>
      </c>
      <c r="E539" s="1">
        <v>0.93925077876486562</v>
      </c>
      <c r="F539" s="1">
        <v>0.99266254192933878</v>
      </c>
      <c r="G539" s="1">
        <f t="shared" si="102"/>
        <v>3.4935999962474318E-3</v>
      </c>
      <c r="H539" s="1">
        <v>0.95000000000000062</v>
      </c>
      <c r="I539" s="1">
        <f t="shared" si="104"/>
        <v>3.4935999962474318E-3</v>
      </c>
      <c r="W539" t="s">
        <v>66</v>
      </c>
      <c r="X539" s="1">
        <v>2.0775048426035281E-2</v>
      </c>
      <c r="Y539" s="1">
        <v>3.4935999962474318E-3</v>
      </c>
      <c r="Z539" s="1">
        <v>0.99251817594207581</v>
      </c>
      <c r="AA539" s="1">
        <v>0.93925077876486562</v>
      </c>
      <c r="AB539" s="1">
        <v>0.99266254192933878</v>
      </c>
      <c r="AC539" s="1">
        <f t="shared" si="103"/>
        <v>3.4935999962474318E-3</v>
      </c>
      <c r="AD539" s="1">
        <v>4.9999999999999378E-2</v>
      </c>
      <c r="AE539" s="1">
        <f t="shared" si="105"/>
        <v>3.4935999962474318E-3</v>
      </c>
    </row>
    <row r="540" spans="1:31">
      <c r="A540" t="s">
        <v>94</v>
      </c>
      <c r="B540" s="1">
        <v>0.98065750230016491</v>
      </c>
      <c r="C540" s="1">
        <v>0.82216840935503699</v>
      </c>
      <c r="D540" s="1">
        <v>0.59217457307153254</v>
      </c>
      <c r="E540" s="1">
        <v>3.928562952709329E-3</v>
      </c>
      <c r="F540" s="1">
        <v>2.1150612009820224E-3</v>
      </c>
      <c r="G540" s="1">
        <f t="shared" si="102"/>
        <v>2.1150612009820224E-3</v>
      </c>
      <c r="H540" s="1">
        <v>0.12314713802987559</v>
      </c>
      <c r="I540" s="1">
        <f t="shared" si="104"/>
        <v>2.1150612009820224E-3</v>
      </c>
      <c r="W540" t="s">
        <v>94</v>
      </c>
      <c r="X540" s="1">
        <v>0.98065750230016491</v>
      </c>
      <c r="Y540" s="1">
        <v>0.82216840935503699</v>
      </c>
      <c r="Z540" s="1">
        <v>0.59217457307153254</v>
      </c>
      <c r="AA540" s="1">
        <v>3.928562952709329E-3</v>
      </c>
      <c r="AB540" s="1">
        <v>2.1150612009820224E-3</v>
      </c>
      <c r="AC540" s="1">
        <f t="shared" si="103"/>
        <v>2.1150612009820224E-3</v>
      </c>
      <c r="AD540" s="1">
        <v>0.87685286197012435</v>
      </c>
      <c r="AE540" s="1">
        <f t="shared" si="105"/>
        <v>2.1150612009820224E-3</v>
      </c>
    </row>
    <row r="541" spans="1:31">
      <c r="A541" t="s">
        <v>96</v>
      </c>
      <c r="B541" s="1">
        <v>0.98917278803605257</v>
      </c>
      <c r="C541" s="1">
        <v>0.9834857792181515</v>
      </c>
      <c r="D541" s="1">
        <v>1.2644976044386462E-2</v>
      </c>
      <c r="E541" s="1">
        <v>0.11591839745337426</v>
      </c>
      <c r="F541" s="1">
        <v>6.1456317156798447E-3</v>
      </c>
      <c r="G541" s="1">
        <f t="shared" si="102"/>
        <v>6.1456317156798447E-3</v>
      </c>
      <c r="H541" s="1">
        <v>5.0000000000000017E-2</v>
      </c>
      <c r="I541" s="1">
        <f t="shared" si="104"/>
        <v>6.1456317156798447E-3</v>
      </c>
      <c r="W541" t="s">
        <v>96</v>
      </c>
      <c r="X541" s="1">
        <v>0.98917278803605257</v>
      </c>
      <c r="Y541" s="1">
        <v>0.9834857792181515</v>
      </c>
      <c r="Z541" s="1">
        <v>1.2644976044386462E-2</v>
      </c>
      <c r="AA541" s="1">
        <v>0.11591839745337426</v>
      </c>
      <c r="AB541" s="1">
        <v>6.1456317156798447E-3</v>
      </c>
      <c r="AC541" s="1">
        <f t="shared" si="103"/>
        <v>6.1456317156798447E-3</v>
      </c>
      <c r="AD541" s="1">
        <v>0.95</v>
      </c>
      <c r="AE541" s="1">
        <f t="shared" si="105"/>
        <v>6.1456317156798447E-3</v>
      </c>
    </row>
    <row r="542" spans="1:31">
      <c r="A542" t="s">
        <v>98</v>
      </c>
      <c r="B542" s="1">
        <v>0.98659829350075712</v>
      </c>
      <c r="C542" s="1">
        <v>0.9647549627572285</v>
      </c>
      <c r="D542" s="1">
        <v>0.17441369368761367</v>
      </c>
      <c r="E542" s="1">
        <v>5.2665391540200994E-3</v>
      </c>
      <c r="F542" s="1">
        <v>0.83696255484835158</v>
      </c>
      <c r="G542" s="1">
        <f t="shared" si="102"/>
        <v>5.2665391540200994E-3</v>
      </c>
      <c r="H542" s="1">
        <v>0.21271458630132001</v>
      </c>
      <c r="I542" s="1">
        <f t="shared" si="104"/>
        <v>5.2665391540200994E-3</v>
      </c>
      <c r="W542" t="s">
        <v>98</v>
      </c>
      <c r="X542" s="1">
        <v>0.98659829350075712</v>
      </c>
      <c r="Y542" s="1">
        <v>0.9647549627572285</v>
      </c>
      <c r="Z542" s="1">
        <v>0.17441369368761367</v>
      </c>
      <c r="AA542" s="1">
        <v>5.2665391540200994E-3</v>
      </c>
      <c r="AB542" s="1">
        <v>0.83696255484835158</v>
      </c>
      <c r="AC542" s="1">
        <f t="shared" si="103"/>
        <v>5.2665391540200994E-3</v>
      </c>
      <c r="AD542" s="1">
        <v>0.78728541369867999</v>
      </c>
      <c r="AE542" s="1">
        <f t="shared" si="105"/>
        <v>5.2665391540200994E-3</v>
      </c>
    </row>
    <row r="543" spans="1:31">
      <c r="A543" t="s">
        <v>100</v>
      </c>
      <c r="B543" s="1">
        <v>0.97320072587687156</v>
      </c>
      <c r="C543" s="1">
        <v>0.69517863274349845</v>
      </c>
      <c r="D543" s="1">
        <v>9.2382568733355805E-2</v>
      </c>
      <c r="E543" s="1">
        <v>0.20998803456657261</v>
      </c>
      <c r="F543" s="1">
        <v>0.20777637029862486</v>
      </c>
      <c r="G543" s="1">
        <f t="shared" si="102"/>
        <v>9.2382568733355805E-2</v>
      </c>
      <c r="H543" s="1">
        <v>6.8034612531657782E-2</v>
      </c>
      <c r="I543" s="1">
        <f t="shared" si="104"/>
        <v>6.8034612531657782E-2</v>
      </c>
      <c r="W543" t="s">
        <v>100</v>
      </c>
      <c r="X543" s="1">
        <v>0.97320072587687156</v>
      </c>
      <c r="Y543" s="1">
        <v>0.69517863274349845</v>
      </c>
      <c r="Z543" s="1">
        <v>9.2382568733355805E-2</v>
      </c>
      <c r="AA543" s="1">
        <v>0.20998803456657261</v>
      </c>
      <c r="AB543" s="1">
        <v>0.20777637029862486</v>
      </c>
      <c r="AC543" s="1">
        <f t="shared" si="103"/>
        <v>9.2382568733355805E-2</v>
      </c>
      <c r="AD543" s="1">
        <v>0.93196538746834223</v>
      </c>
      <c r="AE543" s="1">
        <f t="shared" si="105"/>
        <v>9.2382568733355805E-2</v>
      </c>
    </row>
    <row r="544" spans="1:31">
      <c r="A544" t="s">
        <v>102</v>
      </c>
      <c r="B544" s="1">
        <v>5.1212513603868581E-2</v>
      </c>
      <c r="C544" s="1">
        <v>0.86812039050746503</v>
      </c>
      <c r="D544" s="1">
        <v>0.99251817594207581</v>
      </c>
      <c r="E544" s="1">
        <v>0.66311816366696186</v>
      </c>
      <c r="F544" s="1">
        <v>0.90805540315752964</v>
      </c>
      <c r="G544" s="1">
        <f t="shared" si="102"/>
        <v>5.1212513603868581E-2</v>
      </c>
      <c r="H544" s="1">
        <v>0.95000000000000062</v>
      </c>
      <c r="I544" s="1">
        <f t="shared" si="104"/>
        <v>5.1212513603868581E-2</v>
      </c>
      <c r="W544" t="s">
        <v>102</v>
      </c>
      <c r="X544" s="1">
        <v>5.1212513603868581E-2</v>
      </c>
      <c r="Y544" s="1">
        <v>0.86812039050746503</v>
      </c>
      <c r="Z544" s="1">
        <v>0.99251817594207581</v>
      </c>
      <c r="AA544" s="1">
        <v>0.66311816366696186</v>
      </c>
      <c r="AB544" s="1">
        <v>0.90805540315752964</v>
      </c>
      <c r="AC544" s="1">
        <f t="shared" si="103"/>
        <v>5.1212513603868581E-2</v>
      </c>
      <c r="AD544" s="1">
        <v>4.9999999999999378E-2</v>
      </c>
      <c r="AE544" s="1">
        <f t="shared" si="105"/>
        <v>4.9999999999999378E-2</v>
      </c>
    </row>
    <row r="545" spans="1:32">
      <c r="A545" t="s">
        <v>151</v>
      </c>
      <c r="B545" s="1">
        <v>1.6761972197987807E-2</v>
      </c>
      <c r="C545" s="1">
        <v>8.9146703051331544E-3</v>
      </c>
      <c r="D545" s="1">
        <v>0.99251817594207581</v>
      </c>
      <c r="E545" s="1">
        <v>0.99715525647836656</v>
      </c>
      <c r="F545" s="1">
        <v>0.97337085213504804</v>
      </c>
      <c r="G545" s="1">
        <f t="shared" si="102"/>
        <v>8.9146703051331544E-3</v>
      </c>
      <c r="H545" s="1">
        <v>0.95000000000000062</v>
      </c>
      <c r="I545" s="1">
        <f t="shared" si="104"/>
        <v>8.9146703051331544E-3</v>
      </c>
      <c r="W545" t="s">
        <v>151</v>
      </c>
      <c r="X545" s="1">
        <v>1.6761972197987807E-2</v>
      </c>
      <c r="Y545" s="1">
        <v>8.9146703051331544E-3</v>
      </c>
      <c r="Z545" s="1">
        <v>0.99251817594207581</v>
      </c>
      <c r="AA545" s="1">
        <v>0.99715525647836656</v>
      </c>
      <c r="AB545" s="1">
        <v>0.97337085213504804</v>
      </c>
      <c r="AC545" s="1">
        <f t="shared" si="103"/>
        <v>8.9146703051331544E-3</v>
      </c>
      <c r="AD545" s="1">
        <v>4.9999999999999378E-2</v>
      </c>
      <c r="AE545" s="1">
        <f t="shared" si="105"/>
        <v>8.9146703051331544E-3</v>
      </c>
    </row>
    <row r="546" spans="1:32">
      <c r="B546" s="1"/>
      <c r="C546" s="1"/>
      <c r="D546" s="1"/>
      <c r="E546" s="1"/>
      <c r="F546" s="1"/>
      <c r="G546" s="1">
        <f>SUM(G528:G545)</f>
        <v>1.2679803593166592</v>
      </c>
      <c r="H546" s="1"/>
      <c r="I546" s="1">
        <f>SUM(I528:I545)</f>
        <v>0.60562609637213027</v>
      </c>
      <c r="J546">
        <f>+I546/G546</f>
        <v>0.47763050265109364</v>
      </c>
      <c r="X546" s="1"/>
      <c r="Y546" s="1"/>
      <c r="Z546" s="1"/>
      <c r="AA546" s="1"/>
      <c r="AB546" s="1"/>
      <c r="AC546" s="1">
        <f>SUM(AC528:AC545)</f>
        <v>1.2679803593166592</v>
      </c>
      <c r="AD546" s="1"/>
      <c r="AE546" s="1">
        <f>SUM(AE528:AE545)</f>
        <v>1.2667678457127902</v>
      </c>
      <c r="AF546">
        <f>+AE546/AC546</f>
        <v>0.99904374417556241</v>
      </c>
    </row>
    <row r="548" spans="1:32">
      <c r="A548" t="s">
        <v>141</v>
      </c>
      <c r="B548" t="s">
        <v>228</v>
      </c>
      <c r="C548" t="s">
        <v>230</v>
      </c>
      <c r="D548" t="s">
        <v>54</v>
      </c>
      <c r="E548" t="s">
        <v>67</v>
      </c>
      <c r="F548" t="s">
        <v>234</v>
      </c>
      <c r="G548" t="str">
        <f>+A548</f>
        <v>a*b*C*D*e</v>
      </c>
      <c r="H548" t="s">
        <v>224</v>
      </c>
      <c r="W548" t="s">
        <v>141</v>
      </c>
      <c r="X548" t="s">
        <v>228</v>
      </c>
      <c r="Y548" t="s">
        <v>230</v>
      </c>
      <c r="Z548" t="s">
        <v>54</v>
      </c>
      <c r="AA548" t="s">
        <v>67</v>
      </c>
      <c r="AB548" t="s">
        <v>234</v>
      </c>
      <c r="AC548" t="str">
        <f>+W548</f>
        <v>a*b*C*D*e</v>
      </c>
      <c r="AD548" t="s">
        <v>236</v>
      </c>
    </row>
    <row r="549" spans="1:32">
      <c r="A549" t="s">
        <v>80</v>
      </c>
      <c r="B549" s="1">
        <v>0.19307436701260694</v>
      </c>
      <c r="C549" s="1">
        <v>0.87600249364173799</v>
      </c>
      <c r="D549" s="1">
        <v>0.9891727880360528</v>
      </c>
      <c r="E549" s="1">
        <v>0.73127661508476538</v>
      </c>
      <c r="F549" s="1">
        <v>0.56652234414582181</v>
      </c>
      <c r="G549" s="1">
        <f t="shared" ref="G549:G566" si="106">MIN(B549:F549)</f>
        <v>0.19307436701260694</v>
      </c>
      <c r="H549" s="1">
        <v>5.0000000000000017E-2</v>
      </c>
      <c r="I549" s="1">
        <f>MIN(G549:H549)</f>
        <v>5.0000000000000017E-2</v>
      </c>
      <c r="W549" t="s">
        <v>80</v>
      </c>
      <c r="X549" s="1">
        <v>0.19307436701260694</v>
      </c>
      <c r="Y549" s="1">
        <v>0.87600249364173799</v>
      </c>
      <c r="Z549" s="1">
        <v>0.9891727880360528</v>
      </c>
      <c r="AA549" s="1">
        <v>0.73127661508476538</v>
      </c>
      <c r="AB549" s="1">
        <v>0.56652234414582181</v>
      </c>
      <c r="AC549" s="1">
        <f t="shared" ref="AC549:AC566" si="107">MIN(X549:AB549)</f>
        <v>0.19307436701260694</v>
      </c>
      <c r="AD549" s="1">
        <v>0.95</v>
      </c>
      <c r="AE549" s="1">
        <f>MIN(AC549:AD549)</f>
        <v>0.19307436701260694</v>
      </c>
    </row>
    <row r="550" spans="1:32">
      <c r="A550" t="s">
        <v>82</v>
      </c>
      <c r="B550" s="1">
        <v>9.8522904433920866E-3</v>
      </c>
      <c r="C550" s="1">
        <v>0.11293485403276571</v>
      </c>
      <c r="D550" s="1">
        <v>0.97829229183248267</v>
      </c>
      <c r="E550" s="1">
        <v>0.99618498993660631</v>
      </c>
      <c r="F550" s="1">
        <v>2.6629147864951963E-2</v>
      </c>
      <c r="G550" s="1">
        <f t="shared" si="106"/>
        <v>9.8522904433920866E-3</v>
      </c>
      <c r="H550" s="1">
        <v>0.95000000000000062</v>
      </c>
      <c r="I550" s="1">
        <f t="shared" ref="I550:I566" si="108">MIN(G550:H550)</f>
        <v>9.8522904433920866E-3</v>
      </c>
      <c r="W550" t="s">
        <v>82</v>
      </c>
      <c r="X550" s="1">
        <v>9.8522904433920866E-3</v>
      </c>
      <c r="Y550" s="1">
        <v>0.11293485403276571</v>
      </c>
      <c r="Z550" s="1">
        <v>0.97829229183248267</v>
      </c>
      <c r="AA550" s="1">
        <v>0.99618498993660631</v>
      </c>
      <c r="AB550" s="1">
        <v>2.6629147864951963E-2</v>
      </c>
      <c r="AC550" s="1">
        <f t="shared" si="107"/>
        <v>9.8522904433920866E-3</v>
      </c>
      <c r="AD550" s="1">
        <v>4.9999999999999378E-2</v>
      </c>
      <c r="AE550" s="1">
        <f t="shared" ref="AE550:AE566" si="109">MIN(AC550:AD550)</f>
        <v>9.8522904433920866E-3</v>
      </c>
    </row>
    <row r="551" spans="1:32">
      <c r="A551" t="s">
        <v>57</v>
      </c>
      <c r="B551" s="1">
        <v>0.4248593172302092</v>
      </c>
      <c r="C551" s="1">
        <v>2.3439302321889399E-2</v>
      </c>
      <c r="D551" s="1">
        <v>0.98373890342061887</v>
      </c>
      <c r="E551" s="1">
        <v>0.89833727306921107</v>
      </c>
      <c r="F551" s="1">
        <v>9.1944596842470361E-2</v>
      </c>
      <c r="G551" s="1">
        <f t="shared" si="106"/>
        <v>2.3439302321889399E-2</v>
      </c>
      <c r="H551" s="1">
        <v>0.88706514596723429</v>
      </c>
      <c r="I551" s="1">
        <f t="shared" si="108"/>
        <v>2.3439302321889399E-2</v>
      </c>
      <c r="W551" t="s">
        <v>57</v>
      </c>
      <c r="X551" s="1">
        <v>0.4248593172302092</v>
      </c>
      <c r="Y551" s="1">
        <v>2.3439302321889399E-2</v>
      </c>
      <c r="Z551" s="1">
        <v>0.98373890342061887</v>
      </c>
      <c r="AA551" s="1">
        <v>0.89833727306921107</v>
      </c>
      <c r="AB551" s="1">
        <v>9.1944596842470361E-2</v>
      </c>
      <c r="AC551" s="1">
        <f t="shared" si="107"/>
        <v>2.3439302321889399E-2</v>
      </c>
      <c r="AD551" s="1">
        <v>0.11293485403276571</v>
      </c>
      <c r="AE551" s="1">
        <f t="shared" si="109"/>
        <v>2.3439302321889399E-2</v>
      </c>
    </row>
    <row r="552" spans="1:32">
      <c r="A552" t="s">
        <v>58</v>
      </c>
      <c r="B552" s="1">
        <v>0.83335954411631452</v>
      </c>
      <c r="C552" s="1">
        <v>0.92636975107831843</v>
      </c>
      <c r="D552" s="1">
        <v>0.98065750230016524</v>
      </c>
      <c r="E552" s="1">
        <v>8.91467030513334E-3</v>
      </c>
      <c r="F552" s="1">
        <v>9.1944596842470361E-2</v>
      </c>
      <c r="G552" s="1">
        <f t="shared" si="106"/>
        <v>8.91467030513334E-3</v>
      </c>
      <c r="H552" s="1">
        <v>0.12314713802987559</v>
      </c>
      <c r="I552" s="1">
        <f t="shared" si="108"/>
        <v>8.91467030513334E-3</v>
      </c>
      <c r="W552" t="s">
        <v>58</v>
      </c>
      <c r="X552" s="1">
        <v>0.83335954411631452</v>
      </c>
      <c r="Y552" s="1">
        <v>0.92636975107831843</v>
      </c>
      <c r="Z552" s="1">
        <v>0.98065750230016524</v>
      </c>
      <c r="AA552" s="1">
        <v>8.91467030513334E-3</v>
      </c>
      <c r="AB552" s="1">
        <v>9.1944596842470361E-2</v>
      </c>
      <c r="AC552" s="1">
        <f t="shared" si="107"/>
        <v>8.91467030513334E-3</v>
      </c>
      <c r="AD552" s="1">
        <v>0.87685286197012435</v>
      </c>
      <c r="AE552" s="1">
        <f t="shared" si="109"/>
        <v>8.91467030513334E-3</v>
      </c>
    </row>
    <row r="553" spans="1:32">
      <c r="A553" t="s">
        <v>59</v>
      </c>
      <c r="B553" s="1">
        <v>0.41665814144906288</v>
      </c>
      <c r="C553" s="1">
        <v>0.96435228628487957</v>
      </c>
      <c r="D553" s="1">
        <v>0.99125709971119624</v>
      </c>
      <c r="E553" s="1">
        <v>8.6625545088092101E-2</v>
      </c>
      <c r="F553" s="1">
        <v>0.4189318265415406</v>
      </c>
      <c r="G553" s="1">
        <f t="shared" si="106"/>
        <v>8.6625545088092101E-2</v>
      </c>
      <c r="H553" s="1">
        <v>0.76454761353770129</v>
      </c>
      <c r="I553" s="1">
        <f t="shared" si="108"/>
        <v>8.6625545088092101E-2</v>
      </c>
      <c r="W553" t="s">
        <v>59</v>
      </c>
      <c r="X553" s="1">
        <v>0.41665814144906288</v>
      </c>
      <c r="Y553" s="1">
        <v>0.96435228628487957</v>
      </c>
      <c r="Z553" s="1">
        <v>0.99125709971119624</v>
      </c>
      <c r="AA553" s="1">
        <v>8.6625545088092101E-2</v>
      </c>
      <c r="AB553" s="1">
        <v>0.4189318265415406</v>
      </c>
      <c r="AC553" s="1">
        <f t="shared" si="107"/>
        <v>8.6625545088092101E-2</v>
      </c>
      <c r="AD553" s="1">
        <v>0.23545238646229871</v>
      </c>
      <c r="AE553" s="1">
        <f t="shared" si="109"/>
        <v>8.6625545088092101E-2</v>
      </c>
    </row>
    <row r="554" spans="1:32">
      <c r="A554" t="s">
        <v>60</v>
      </c>
      <c r="B554" s="1">
        <v>2.5513780709385037E-2</v>
      </c>
      <c r="C554" s="1">
        <v>0.96745337966372558</v>
      </c>
      <c r="D554" s="1">
        <v>0.98465457872973283</v>
      </c>
      <c r="E554" s="1">
        <v>0.804290752573395</v>
      </c>
      <c r="F554" s="1">
        <v>4.9999999999999378E-2</v>
      </c>
      <c r="G554" s="1">
        <f t="shared" si="106"/>
        <v>2.5513780709385037E-2</v>
      </c>
      <c r="H554" s="1">
        <v>0.95000000000000062</v>
      </c>
      <c r="I554" s="1">
        <f t="shared" si="108"/>
        <v>2.5513780709385037E-2</v>
      </c>
      <c r="W554" t="s">
        <v>60</v>
      </c>
      <c r="X554" s="1">
        <v>2.5513780709385037E-2</v>
      </c>
      <c r="Y554" s="1">
        <v>0.96745337966372558</v>
      </c>
      <c r="Z554" s="1">
        <v>0.98465457872973283</v>
      </c>
      <c r="AA554" s="1">
        <v>0.804290752573395</v>
      </c>
      <c r="AB554" s="1">
        <v>4.9999999999999378E-2</v>
      </c>
      <c r="AC554" s="1">
        <f t="shared" si="107"/>
        <v>2.5513780709385037E-2</v>
      </c>
      <c r="AD554" s="1">
        <v>4.9999999999999378E-2</v>
      </c>
      <c r="AE554" s="1">
        <f t="shared" si="109"/>
        <v>2.5513780709385037E-2</v>
      </c>
    </row>
    <row r="555" spans="1:32">
      <c r="A555" t="s">
        <v>153</v>
      </c>
      <c r="B555" s="1">
        <v>0.11293485403276571</v>
      </c>
      <c r="C555" s="1">
        <v>0.2182449231614636</v>
      </c>
      <c r="D555" s="1">
        <v>0.9891727880360528</v>
      </c>
      <c r="E555" s="1">
        <v>0.95530702874889595</v>
      </c>
      <c r="F555" s="1">
        <v>0.69062200041456967</v>
      </c>
      <c r="G555" s="1">
        <f t="shared" si="106"/>
        <v>0.11293485403276571</v>
      </c>
      <c r="H555" s="1">
        <v>5.0000000000000017E-2</v>
      </c>
      <c r="I555" s="1">
        <f t="shared" si="108"/>
        <v>5.0000000000000017E-2</v>
      </c>
      <c r="W555" t="s">
        <v>153</v>
      </c>
      <c r="X555" s="1">
        <v>0.11293485403276571</v>
      </c>
      <c r="Y555" s="1">
        <v>0.2182449231614636</v>
      </c>
      <c r="Z555" s="1">
        <v>0.9891727880360528</v>
      </c>
      <c r="AA555" s="1">
        <v>0.95530702874889595</v>
      </c>
      <c r="AB555" s="1">
        <v>0.69062200041456967</v>
      </c>
      <c r="AC555" s="1">
        <f t="shared" si="107"/>
        <v>0.11293485403276571</v>
      </c>
      <c r="AD555" s="1">
        <v>0.95</v>
      </c>
      <c r="AE555" s="1">
        <f t="shared" si="109"/>
        <v>0.11293485403276571</v>
      </c>
    </row>
    <row r="556" spans="1:32">
      <c r="A556" t="s">
        <v>62</v>
      </c>
      <c r="B556" s="1">
        <v>0.95854209528250367</v>
      </c>
      <c r="C556" s="1">
        <v>0.90255978033137996</v>
      </c>
      <c r="D556" s="1">
        <v>0.13459988069214252</v>
      </c>
      <c r="E556" s="1">
        <v>0.36367625459897801</v>
      </c>
      <c r="F556" s="1">
        <v>0.56652234414582181</v>
      </c>
      <c r="G556" s="1">
        <f t="shared" si="106"/>
        <v>0.13459988069214252</v>
      </c>
      <c r="H556" s="1">
        <v>6.8034612531657782E-2</v>
      </c>
      <c r="I556" s="1">
        <f t="shared" si="108"/>
        <v>6.8034612531657782E-2</v>
      </c>
      <c r="W556" t="s">
        <v>62</v>
      </c>
      <c r="X556" s="1">
        <v>0.95854209528250367</v>
      </c>
      <c r="Y556" s="1">
        <v>0.90255978033137996</v>
      </c>
      <c r="Z556" s="1">
        <v>0.13459988069214252</v>
      </c>
      <c r="AA556" s="1">
        <v>0.36367625459897801</v>
      </c>
      <c r="AB556" s="1">
        <v>0.56652234414582181</v>
      </c>
      <c r="AC556" s="1">
        <f t="shared" si="107"/>
        <v>0.13459988069214252</v>
      </c>
      <c r="AD556" s="1">
        <v>0.93196538746834223</v>
      </c>
      <c r="AE556" s="1">
        <f t="shared" si="109"/>
        <v>0.13459988069214252</v>
      </c>
    </row>
    <row r="557" spans="1:32">
      <c r="A557" t="s">
        <v>63</v>
      </c>
      <c r="B557" s="1">
        <v>0.92225078567327134</v>
      </c>
      <c r="C557" s="1">
        <v>0.83390402870088109</v>
      </c>
      <c r="D557" s="1">
        <v>0.87685286197012535</v>
      </c>
      <c r="E557" s="1">
        <v>7.7749214326728627E-2</v>
      </c>
      <c r="F557" s="1">
        <v>0.86688972945692855</v>
      </c>
      <c r="G557" s="1">
        <f t="shared" si="106"/>
        <v>7.7749214326728627E-2</v>
      </c>
      <c r="H557" s="1">
        <v>0.41893182654154093</v>
      </c>
      <c r="I557" s="1">
        <f t="shared" si="108"/>
        <v>7.7749214326728627E-2</v>
      </c>
      <c r="W557" t="s">
        <v>63</v>
      </c>
      <c r="X557" s="1">
        <v>0.92225078567327134</v>
      </c>
      <c r="Y557" s="1">
        <v>0.83390402870088109</v>
      </c>
      <c r="Z557" s="1">
        <v>0.87685286197012535</v>
      </c>
      <c r="AA557" s="1">
        <v>7.7749214326728627E-2</v>
      </c>
      <c r="AB557" s="1">
        <v>0.86688972945692855</v>
      </c>
      <c r="AC557" s="1">
        <f t="shared" si="107"/>
        <v>7.7749214326728627E-2</v>
      </c>
      <c r="AD557" s="1">
        <v>0.58106817345845907</v>
      </c>
      <c r="AE557" s="1">
        <f t="shared" si="109"/>
        <v>7.7749214326728627E-2</v>
      </c>
    </row>
    <row r="558" spans="1:32">
      <c r="A558" t="s">
        <v>64</v>
      </c>
      <c r="B558" s="1">
        <v>0.2804520356051966</v>
      </c>
      <c r="C558" s="1">
        <v>0.95</v>
      </c>
      <c r="D558" s="1">
        <v>0.98065750230016524</v>
      </c>
      <c r="E558" s="1">
        <v>1.0314052138263039E-2</v>
      </c>
      <c r="F558" s="1">
        <v>4.9999999999999378E-2</v>
      </c>
      <c r="G558" s="1">
        <f t="shared" si="106"/>
        <v>1.0314052138263039E-2</v>
      </c>
      <c r="H558" s="1">
        <v>0.91337445491190872</v>
      </c>
      <c r="I558" s="1">
        <f t="shared" si="108"/>
        <v>1.0314052138263039E-2</v>
      </c>
      <c r="W558" t="s">
        <v>64</v>
      </c>
      <c r="X558" s="1">
        <v>0.2804520356051966</v>
      </c>
      <c r="Y558" s="1">
        <v>0.95</v>
      </c>
      <c r="Z558" s="1">
        <v>0.98065750230016524</v>
      </c>
      <c r="AA558" s="1">
        <v>1.0314052138263039E-2</v>
      </c>
      <c r="AB558" s="1">
        <v>4.9999999999999378E-2</v>
      </c>
      <c r="AC558" s="1">
        <f t="shared" si="107"/>
        <v>1.0314052138263039E-2</v>
      </c>
      <c r="AD558" s="1">
        <v>8.6625545088091283E-2</v>
      </c>
      <c r="AE558" s="1">
        <f t="shared" si="109"/>
        <v>1.0314052138263039E-2</v>
      </c>
    </row>
    <row r="559" spans="1:32">
      <c r="A559" t="s">
        <v>65</v>
      </c>
      <c r="B559" s="1">
        <v>0.65650924425569723</v>
      </c>
      <c r="C559" s="1">
        <v>0.89940786999210232</v>
      </c>
      <c r="D559" s="1">
        <v>0.41543181753697367</v>
      </c>
      <c r="E559" s="1">
        <v>0.47058959967932112</v>
      </c>
      <c r="F559" s="1">
        <v>0.4189318265415406</v>
      </c>
      <c r="G559" s="1">
        <f t="shared" si="106"/>
        <v>0.41543181753697367</v>
      </c>
      <c r="H559" s="1">
        <v>5.0000000000000017E-2</v>
      </c>
      <c r="I559" s="1">
        <f t="shared" si="108"/>
        <v>5.0000000000000017E-2</v>
      </c>
      <c r="W559" t="s">
        <v>65</v>
      </c>
      <c r="X559" s="1">
        <v>0.65650924425569723</v>
      </c>
      <c r="Y559" s="1">
        <v>0.89940786999210232</v>
      </c>
      <c r="Z559" s="1">
        <v>0.41543181753697367</v>
      </c>
      <c r="AA559" s="1">
        <v>0.47058959967932112</v>
      </c>
      <c r="AB559" s="1">
        <v>0.4189318265415406</v>
      </c>
      <c r="AC559" s="1">
        <f t="shared" si="107"/>
        <v>0.41543181753697367</v>
      </c>
      <c r="AD559" s="1">
        <v>0.95</v>
      </c>
      <c r="AE559" s="1">
        <f t="shared" si="109"/>
        <v>0.41543181753697367</v>
      </c>
    </row>
    <row r="560" spans="1:32">
      <c r="A560" t="s">
        <v>66</v>
      </c>
      <c r="B560" s="1">
        <v>2.0775048426035281E-2</v>
      </c>
      <c r="C560" s="1">
        <v>3.4935999962474318E-3</v>
      </c>
      <c r="D560" s="1">
        <v>0.99251817594207581</v>
      </c>
      <c r="E560" s="1">
        <v>0.93925077876486562</v>
      </c>
      <c r="F560" s="1">
        <v>7.337458070661218E-3</v>
      </c>
      <c r="G560" s="1">
        <f t="shared" si="106"/>
        <v>3.4935999962474318E-3</v>
      </c>
      <c r="H560" s="1">
        <v>0.95000000000000062</v>
      </c>
      <c r="I560" s="1">
        <f t="shared" si="108"/>
        <v>3.4935999962474318E-3</v>
      </c>
      <c r="W560" t="s">
        <v>66</v>
      </c>
      <c r="X560" s="1">
        <v>2.0775048426035281E-2</v>
      </c>
      <c r="Y560" s="1">
        <v>3.4935999962474318E-3</v>
      </c>
      <c r="Z560" s="1">
        <v>0.99251817594207581</v>
      </c>
      <c r="AA560" s="1">
        <v>0.93925077876486562</v>
      </c>
      <c r="AB560" s="1">
        <v>7.337458070661218E-3</v>
      </c>
      <c r="AC560" s="1">
        <f t="shared" si="107"/>
        <v>3.4935999962474318E-3</v>
      </c>
      <c r="AD560" s="1">
        <v>4.9999999999999378E-2</v>
      </c>
      <c r="AE560" s="1">
        <f t="shared" si="109"/>
        <v>3.4935999962474318E-3</v>
      </c>
    </row>
    <row r="561" spans="1:32">
      <c r="A561" t="s">
        <v>94</v>
      </c>
      <c r="B561" s="1">
        <v>0.98065750230016491</v>
      </c>
      <c r="C561" s="1">
        <v>0.82216840935503699</v>
      </c>
      <c r="D561" s="1">
        <v>0.59217457307153254</v>
      </c>
      <c r="E561" s="1">
        <v>3.928562952709329E-3</v>
      </c>
      <c r="F561" s="1">
        <v>0.99788493879901796</v>
      </c>
      <c r="G561" s="1">
        <f t="shared" si="106"/>
        <v>3.928562952709329E-3</v>
      </c>
      <c r="H561" s="1">
        <v>0.12314713802987559</v>
      </c>
      <c r="I561" s="1">
        <f t="shared" si="108"/>
        <v>3.928562952709329E-3</v>
      </c>
      <c r="W561" t="s">
        <v>94</v>
      </c>
      <c r="X561" s="1">
        <v>0.98065750230016491</v>
      </c>
      <c r="Y561" s="1">
        <v>0.82216840935503699</v>
      </c>
      <c r="Z561" s="1">
        <v>0.59217457307153254</v>
      </c>
      <c r="AA561" s="1">
        <v>3.928562952709329E-3</v>
      </c>
      <c r="AB561" s="1">
        <v>0.99788493879901796</v>
      </c>
      <c r="AC561" s="1">
        <f t="shared" si="107"/>
        <v>3.928562952709329E-3</v>
      </c>
      <c r="AD561" s="1">
        <v>0.87685286197012435</v>
      </c>
      <c r="AE561" s="1">
        <f t="shared" si="109"/>
        <v>3.928562952709329E-3</v>
      </c>
    </row>
    <row r="562" spans="1:32">
      <c r="A562" t="s">
        <v>96</v>
      </c>
      <c r="B562" s="1">
        <v>0.98917278803605257</v>
      </c>
      <c r="C562" s="1">
        <v>0.9834857792181515</v>
      </c>
      <c r="D562" s="1">
        <v>1.2644976044386462E-2</v>
      </c>
      <c r="E562" s="1">
        <v>0.11591839745337426</v>
      </c>
      <c r="F562" s="1">
        <v>0.99385436828432017</v>
      </c>
      <c r="G562" s="1">
        <f t="shared" si="106"/>
        <v>1.2644976044386462E-2</v>
      </c>
      <c r="H562" s="1">
        <v>5.0000000000000017E-2</v>
      </c>
      <c r="I562" s="1">
        <f t="shared" si="108"/>
        <v>1.2644976044386462E-2</v>
      </c>
      <c r="W562" t="s">
        <v>96</v>
      </c>
      <c r="X562" s="1">
        <v>0.98917278803605257</v>
      </c>
      <c r="Y562" s="1">
        <v>0.9834857792181515</v>
      </c>
      <c r="Z562" s="1">
        <v>1.2644976044386462E-2</v>
      </c>
      <c r="AA562" s="1">
        <v>0.11591839745337426</v>
      </c>
      <c r="AB562" s="1">
        <v>0.99385436828432017</v>
      </c>
      <c r="AC562" s="1">
        <f t="shared" si="107"/>
        <v>1.2644976044386462E-2</v>
      </c>
      <c r="AD562" s="1">
        <v>0.95</v>
      </c>
      <c r="AE562" s="1">
        <f t="shared" si="109"/>
        <v>1.2644976044386462E-2</v>
      </c>
    </row>
    <row r="563" spans="1:32">
      <c r="A563" t="s">
        <v>98</v>
      </c>
      <c r="B563" s="1">
        <v>0.98659829350075712</v>
      </c>
      <c r="C563" s="1">
        <v>0.9647549627572285</v>
      </c>
      <c r="D563" s="1">
        <v>0.17441369368761367</v>
      </c>
      <c r="E563" s="1">
        <v>5.2665391540200994E-3</v>
      </c>
      <c r="F563" s="1">
        <v>0.16303744515164842</v>
      </c>
      <c r="G563" s="1">
        <f t="shared" si="106"/>
        <v>5.2665391540200994E-3</v>
      </c>
      <c r="H563" s="1">
        <v>0.21271458630132001</v>
      </c>
      <c r="I563" s="1">
        <f t="shared" si="108"/>
        <v>5.2665391540200994E-3</v>
      </c>
      <c r="W563" t="s">
        <v>98</v>
      </c>
      <c r="X563" s="1">
        <v>0.98659829350075712</v>
      </c>
      <c r="Y563" s="1">
        <v>0.9647549627572285</v>
      </c>
      <c r="Z563" s="1">
        <v>0.17441369368761367</v>
      </c>
      <c r="AA563" s="1">
        <v>5.2665391540200994E-3</v>
      </c>
      <c r="AB563" s="1">
        <v>0.16303744515164842</v>
      </c>
      <c r="AC563" s="1">
        <f t="shared" si="107"/>
        <v>5.2665391540200994E-3</v>
      </c>
      <c r="AD563" s="1">
        <v>0.78728541369867999</v>
      </c>
      <c r="AE563" s="1">
        <f t="shared" si="109"/>
        <v>5.2665391540200994E-3</v>
      </c>
    </row>
    <row r="564" spans="1:32">
      <c r="A564" t="s">
        <v>100</v>
      </c>
      <c r="B564" s="1">
        <v>0.97320072587687156</v>
      </c>
      <c r="C564" s="1">
        <v>0.69517863274349845</v>
      </c>
      <c r="D564" s="1">
        <v>9.2382568733355805E-2</v>
      </c>
      <c r="E564" s="1">
        <v>0.20998803456657261</v>
      </c>
      <c r="F564" s="1">
        <v>0.79222362970137516</v>
      </c>
      <c r="G564" s="1">
        <f t="shared" si="106"/>
        <v>9.2382568733355805E-2</v>
      </c>
      <c r="H564" s="1">
        <v>6.8034612531657782E-2</v>
      </c>
      <c r="I564" s="1">
        <f t="shared" si="108"/>
        <v>6.8034612531657782E-2</v>
      </c>
      <c r="W564" t="s">
        <v>100</v>
      </c>
      <c r="X564" s="1">
        <v>0.97320072587687156</v>
      </c>
      <c r="Y564" s="1">
        <v>0.69517863274349845</v>
      </c>
      <c r="Z564" s="1">
        <v>9.2382568733355805E-2</v>
      </c>
      <c r="AA564" s="1">
        <v>0.20998803456657261</v>
      </c>
      <c r="AB564" s="1">
        <v>0.79222362970137516</v>
      </c>
      <c r="AC564" s="1">
        <f t="shared" si="107"/>
        <v>9.2382568733355805E-2</v>
      </c>
      <c r="AD564" s="1">
        <v>0.93196538746834223</v>
      </c>
      <c r="AE564" s="1">
        <f t="shared" si="109"/>
        <v>9.2382568733355805E-2</v>
      </c>
    </row>
    <row r="565" spans="1:32">
      <c r="A565" t="s">
        <v>102</v>
      </c>
      <c r="B565" s="1">
        <v>5.1212513603868581E-2</v>
      </c>
      <c r="C565" s="1">
        <v>0.86812039050746503</v>
      </c>
      <c r="D565" s="1">
        <v>0.99251817594207581</v>
      </c>
      <c r="E565" s="1">
        <v>0.66311816366696186</v>
      </c>
      <c r="F565" s="1">
        <v>9.1944596842470361E-2</v>
      </c>
      <c r="G565" s="1">
        <f t="shared" si="106"/>
        <v>5.1212513603868581E-2</v>
      </c>
      <c r="H565" s="1">
        <v>0.95000000000000062</v>
      </c>
      <c r="I565" s="1">
        <f t="shared" si="108"/>
        <v>5.1212513603868581E-2</v>
      </c>
      <c r="W565" t="s">
        <v>102</v>
      </c>
      <c r="X565" s="1">
        <v>5.1212513603868581E-2</v>
      </c>
      <c r="Y565" s="1">
        <v>0.86812039050746503</v>
      </c>
      <c r="Z565" s="1">
        <v>0.99251817594207581</v>
      </c>
      <c r="AA565" s="1">
        <v>0.66311816366696186</v>
      </c>
      <c r="AB565" s="1">
        <v>9.1944596842470361E-2</v>
      </c>
      <c r="AC565" s="1">
        <f t="shared" si="107"/>
        <v>5.1212513603868581E-2</v>
      </c>
      <c r="AD565" s="1">
        <v>4.9999999999999378E-2</v>
      </c>
      <c r="AE565" s="1">
        <f t="shared" si="109"/>
        <v>4.9999999999999378E-2</v>
      </c>
    </row>
    <row r="566" spans="1:32">
      <c r="A566" t="s">
        <v>151</v>
      </c>
      <c r="B566" s="1">
        <v>1.6761972197987807E-2</v>
      </c>
      <c r="C566" s="1">
        <v>8.9146703051331544E-3</v>
      </c>
      <c r="D566" s="1">
        <v>0.99251817594207581</v>
      </c>
      <c r="E566" s="1">
        <v>0.99715525647836656</v>
      </c>
      <c r="F566" s="1">
        <v>2.6629147864951963E-2</v>
      </c>
      <c r="G566" s="1">
        <f t="shared" si="106"/>
        <v>8.9146703051331544E-3</v>
      </c>
      <c r="H566" s="1">
        <v>0.95000000000000062</v>
      </c>
      <c r="I566" s="1">
        <f t="shared" si="108"/>
        <v>8.9146703051331544E-3</v>
      </c>
      <c r="W566" t="s">
        <v>151</v>
      </c>
      <c r="X566" s="1">
        <v>1.6761972197987807E-2</v>
      </c>
      <c r="Y566" s="1">
        <v>8.9146703051331544E-3</v>
      </c>
      <c r="Z566" s="1">
        <v>0.99251817594207581</v>
      </c>
      <c r="AA566" s="1">
        <v>0.99715525647836656</v>
      </c>
      <c r="AB566" s="1">
        <v>2.6629147864951963E-2</v>
      </c>
      <c r="AC566" s="1">
        <f t="shared" si="107"/>
        <v>8.9146703051331544E-3</v>
      </c>
      <c r="AD566" s="1">
        <v>4.9999999999999378E-2</v>
      </c>
      <c r="AE566" s="1">
        <f t="shared" si="109"/>
        <v>8.9146703051331544E-3</v>
      </c>
    </row>
    <row r="567" spans="1:32">
      <c r="G567">
        <f>SUM(G549:G566)</f>
        <v>1.2762932053970935</v>
      </c>
      <c r="I567">
        <f>SUM(I549:I566)</f>
        <v>0.6139389424525642</v>
      </c>
      <c r="J567">
        <f>+I567/G567</f>
        <v>0.48103283779650713</v>
      </c>
      <c r="AC567">
        <f>SUM(AC549:AC566)</f>
        <v>1.2762932053970935</v>
      </c>
      <c r="AE567">
        <f>SUM(AE549:AE566)</f>
        <v>1.275080691793224</v>
      </c>
      <c r="AF567">
        <f>+AE567/AC567</f>
        <v>0.99904997253080874</v>
      </c>
    </row>
    <row r="569" spans="1:32">
      <c r="A569" t="s">
        <v>142</v>
      </c>
      <c r="B569" t="s">
        <v>228</v>
      </c>
      <c r="C569" t="s">
        <v>230</v>
      </c>
      <c r="D569" t="s">
        <v>54</v>
      </c>
      <c r="E569" t="s">
        <v>232</v>
      </c>
      <c r="F569" t="s">
        <v>50</v>
      </c>
      <c r="G569" t="str">
        <f>+A569</f>
        <v>a*b*C*d*E</v>
      </c>
      <c r="H569" t="s">
        <v>224</v>
      </c>
      <c r="W569" t="s">
        <v>142</v>
      </c>
      <c r="X569" t="s">
        <v>228</v>
      </c>
      <c r="Y569" t="s">
        <v>230</v>
      </c>
      <c r="Z569" t="s">
        <v>54</v>
      </c>
      <c r="AA569" t="s">
        <v>232</v>
      </c>
      <c r="AB569" t="s">
        <v>50</v>
      </c>
      <c r="AC569" t="str">
        <f>+W569</f>
        <v>a*b*C*d*E</v>
      </c>
      <c r="AD569" t="s">
        <v>236</v>
      </c>
    </row>
    <row r="570" spans="1:32">
      <c r="A570" t="s">
        <v>80</v>
      </c>
      <c r="B570" s="1">
        <v>0.19307436701260694</v>
      </c>
      <c r="C570" s="1">
        <v>0.87600249364173799</v>
      </c>
      <c r="D570" s="1">
        <v>0.9891727880360528</v>
      </c>
      <c r="E570" s="1">
        <v>0.26872338491523462</v>
      </c>
      <c r="F570" s="1">
        <v>0.43347765585417825</v>
      </c>
      <c r="G570" s="1">
        <f t="shared" ref="G570:G587" si="110">MIN(B570:F570)</f>
        <v>0.19307436701260694</v>
      </c>
      <c r="H570" s="1">
        <v>5.0000000000000017E-2</v>
      </c>
      <c r="I570" s="1">
        <f>MIN(G570:H570)</f>
        <v>5.0000000000000017E-2</v>
      </c>
      <c r="W570" t="s">
        <v>80</v>
      </c>
      <c r="X570" s="1">
        <v>0.19307436701260694</v>
      </c>
      <c r="Y570" s="1">
        <v>0.87600249364173799</v>
      </c>
      <c r="Z570" s="1">
        <v>0.9891727880360528</v>
      </c>
      <c r="AA570" s="1">
        <v>0.26872338491523462</v>
      </c>
      <c r="AB570" s="1">
        <v>0.43347765585417825</v>
      </c>
      <c r="AC570" s="1">
        <f t="shared" ref="AC570:AC587" si="111">MIN(X570:AB570)</f>
        <v>0.19307436701260694</v>
      </c>
      <c r="AD570" s="1">
        <v>0.95</v>
      </c>
      <c r="AE570" s="1">
        <f>MIN(AC570:AD570)</f>
        <v>0.19307436701260694</v>
      </c>
    </row>
    <row r="571" spans="1:32">
      <c r="A571" t="s">
        <v>82</v>
      </c>
      <c r="B571" s="1">
        <v>9.8522904433920866E-3</v>
      </c>
      <c r="C571" s="1">
        <v>0.11293485403276571</v>
      </c>
      <c r="D571" s="1">
        <v>0.97829229183248267</v>
      </c>
      <c r="E571" s="1">
        <v>3.8150100633936868E-3</v>
      </c>
      <c r="F571" s="1">
        <v>0.97337085213504804</v>
      </c>
      <c r="G571" s="1">
        <f t="shared" si="110"/>
        <v>3.8150100633936868E-3</v>
      </c>
      <c r="H571" s="1">
        <v>0.95000000000000062</v>
      </c>
      <c r="I571" s="1">
        <f t="shared" ref="I571:I587" si="112">MIN(G571:H571)</f>
        <v>3.8150100633936868E-3</v>
      </c>
      <c r="W571" t="s">
        <v>82</v>
      </c>
      <c r="X571" s="1">
        <v>9.8522904433920866E-3</v>
      </c>
      <c r="Y571" s="1">
        <v>0.11293485403276571</v>
      </c>
      <c r="Z571" s="1">
        <v>0.97829229183248267</v>
      </c>
      <c r="AA571" s="1">
        <v>3.8150100633936868E-3</v>
      </c>
      <c r="AB571" s="1">
        <v>0.97337085213504804</v>
      </c>
      <c r="AC571" s="1">
        <f t="shared" si="111"/>
        <v>3.8150100633936868E-3</v>
      </c>
      <c r="AD571" s="1">
        <v>4.9999999999999378E-2</v>
      </c>
      <c r="AE571" s="1">
        <f t="shared" ref="AE571:AE587" si="113">MIN(AC571:AD571)</f>
        <v>3.8150100633936868E-3</v>
      </c>
    </row>
    <row r="572" spans="1:32">
      <c r="A572" t="s">
        <v>57</v>
      </c>
      <c r="B572" s="1">
        <v>0.4248593172302092</v>
      </c>
      <c r="C572" s="1">
        <v>2.3439302321889399E-2</v>
      </c>
      <c r="D572" s="1">
        <v>0.98373890342061887</v>
      </c>
      <c r="E572" s="1">
        <v>0.10166272693078893</v>
      </c>
      <c r="F572" s="1">
        <v>0.90805540315752964</v>
      </c>
      <c r="G572" s="1">
        <f t="shared" si="110"/>
        <v>2.3439302321889399E-2</v>
      </c>
      <c r="H572" s="1">
        <v>0.88706514596723429</v>
      </c>
      <c r="I572" s="1">
        <f t="shared" si="112"/>
        <v>2.3439302321889399E-2</v>
      </c>
      <c r="W572" t="s">
        <v>57</v>
      </c>
      <c r="X572" s="1">
        <v>0.4248593172302092</v>
      </c>
      <c r="Y572" s="1">
        <v>2.3439302321889399E-2</v>
      </c>
      <c r="Z572" s="1">
        <v>0.98373890342061887</v>
      </c>
      <c r="AA572" s="1">
        <v>0.10166272693078893</v>
      </c>
      <c r="AB572" s="1">
        <v>0.90805540315752964</v>
      </c>
      <c r="AC572" s="1">
        <f t="shared" si="111"/>
        <v>2.3439302321889399E-2</v>
      </c>
      <c r="AD572" s="1">
        <v>0.11293485403276571</v>
      </c>
      <c r="AE572" s="1">
        <f t="shared" si="113"/>
        <v>2.3439302321889399E-2</v>
      </c>
    </row>
    <row r="573" spans="1:32">
      <c r="A573" t="s">
        <v>58</v>
      </c>
      <c r="B573" s="1">
        <v>0.83335954411631452</v>
      </c>
      <c r="C573" s="1">
        <v>0.92636975107831843</v>
      </c>
      <c r="D573" s="1">
        <v>0.98065750230016524</v>
      </c>
      <c r="E573" s="1">
        <v>0.99108532969486662</v>
      </c>
      <c r="F573" s="1">
        <v>0.90805540315752964</v>
      </c>
      <c r="G573" s="37">
        <f t="shared" si="110"/>
        <v>0.83335954411631452</v>
      </c>
      <c r="H573" s="1">
        <v>0.12314713802987559</v>
      </c>
      <c r="I573" s="1">
        <f t="shared" si="112"/>
        <v>0.12314713802987559</v>
      </c>
      <c r="W573" t="s">
        <v>58</v>
      </c>
      <c r="X573" s="1">
        <v>0.83335954411631452</v>
      </c>
      <c r="Y573" s="1">
        <v>0.92636975107831843</v>
      </c>
      <c r="Z573" s="1">
        <v>0.98065750230016524</v>
      </c>
      <c r="AA573" s="1">
        <v>0.99108532969486662</v>
      </c>
      <c r="AB573" s="1">
        <v>0.90805540315752964</v>
      </c>
      <c r="AC573" s="37">
        <f t="shared" si="111"/>
        <v>0.83335954411631452</v>
      </c>
      <c r="AD573" s="1">
        <v>0.87685286197012435</v>
      </c>
      <c r="AE573" s="1">
        <f t="shared" si="113"/>
        <v>0.83335954411631452</v>
      </c>
    </row>
    <row r="574" spans="1:32">
      <c r="A574" t="s">
        <v>59</v>
      </c>
      <c r="B574" s="1">
        <v>0.41665814144906288</v>
      </c>
      <c r="C574" s="1">
        <v>0.96435228628487957</v>
      </c>
      <c r="D574" s="1">
        <v>0.99125709971119624</v>
      </c>
      <c r="E574" s="1">
        <v>0.91337445491190794</v>
      </c>
      <c r="F574" s="1">
        <v>0.5810681734584594</v>
      </c>
      <c r="G574" s="1">
        <f t="shared" si="110"/>
        <v>0.41665814144906288</v>
      </c>
      <c r="H574" s="1">
        <v>0.76454761353770129</v>
      </c>
      <c r="I574" s="1">
        <f t="shared" si="112"/>
        <v>0.41665814144906288</v>
      </c>
      <c r="W574" t="s">
        <v>59</v>
      </c>
      <c r="X574" s="1">
        <v>0.41665814144906288</v>
      </c>
      <c r="Y574" s="1">
        <v>0.96435228628487957</v>
      </c>
      <c r="Z574" s="1">
        <v>0.99125709971119624</v>
      </c>
      <c r="AA574" s="1">
        <v>0.91337445491190794</v>
      </c>
      <c r="AB574" s="1">
        <v>0.5810681734584594</v>
      </c>
      <c r="AC574" s="1">
        <f t="shared" si="111"/>
        <v>0.41665814144906288</v>
      </c>
      <c r="AD574" s="1">
        <v>0.23545238646229871</v>
      </c>
      <c r="AE574" s="1">
        <f t="shared" si="113"/>
        <v>0.23545238646229871</v>
      </c>
    </row>
    <row r="575" spans="1:32">
      <c r="A575" t="s">
        <v>60</v>
      </c>
      <c r="B575" s="1">
        <v>2.5513780709385037E-2</v>
      </c>
      <c r="C575" s="1">
        <v>0.96745337966372558</v>
      </c>
      <c r="D575" s="1">
        <v>0.98465457872973283</v>
      </c>
      <c r="E575" s="1">
        <v>0.195709247426605</v>
      </c>
      <c r="F575" s="1">
        <v>0.95000000000000062</v>
      </c>
      <c r="G575" s="1">
        <f t="shared" si="110"/>
        <v>2.5513780709385037E-2</v>
      </c>
      <c r="H575" s="1">
        <v>0.95000000000000062</v>
      </c>
      <c r="I575" s="1">
        <f t="shared" si="112"/>
        <v>2.5513780709385037E-2</v>
      </c>
      <c r="W575" t="s">
        <v>60</v>
      </c>
      <c r="X575" s="1">
        <v>2.5513780709385037E-2</v>
      </c>
      <c r="Y575" s="1">
        <v>0.96745337966372558</v>
      </c>
      <c r="Z575" s="1">
        <v>0.98465457872973283</v>
      </c>
      <c r="AA575" s="1">
        <v>0.195709247426605</v>
      </c>
      <c r="AB575" s="1">
        <v>0.95000000000000062</v>
      </c>
      <c r="AC575" s="1">
        <f t="shared" si="111"/>
        <v>2.5513780709385037E-2</v>
      </c>
      <c r="AD575" s="1">
        <v>4.9999999999999378E-2</v>
      </c>
      <c r="AE575" s="1">
        <f t="shared" si="113"/>
        <v>2.5513780709385037E-2</v>
      </c>
    </row>
    <row r="576" spans="1:32">
      <c r="A576" t="s">
        <v>153</v>
      </c>
      <c r="B576" s="1">
        <v>0.11293485403276571</v>
      </c>
      <c r="C576" s="1">
        <v>0.2182449231614636</v>
      </c>
      <c r="D576" s="1">
        <v>0.9891727880360528</v>
      </c>
      <c r="E576" s="1">
        <v>4.4692971251104052E-2</v>
      </c>
      <c r="F576" s="1">
        <v>0.30937799958543033</v>
      </c>
      <c r="G576" s="1">
        <f t="shared" si="110"/>
        <v>4.4692971251104052E-2</v>
      </c>
      <c r="H576" s="1">
        <v>5.0000000000000017E-2</v>
      </c>
      <c r="I576" s="1">
        <f t="shared" si="112"/>
        <v>4.4692971251104052E-2</v>
      </c>
      <c r="W576" t="s">
        <v>153</v>
      </c>
      <c r="X576" s="1">
        <v>0.11293485403276571</v>
      </c>
      <c r="Y576" s="1">
        <v>0.2182449231614636</v>
      </c>
      <c r="Z576" s="1">
        <v>0.9891727880360528</v>
      </c>
      <c r="AA576" s="1">
        <v>4.4692971251104052E-2</v>
      </c>
      <c r="AB576" s="1">
        <v>0.30937799958543033</v>
      </c>
      <c r="AC576" s="1">
        <f t="shared" si="111"/>
        <v>4.4692971251104052E-2</v>
      </c>
      <c r="AD576" s="1">
        <v>0.95</v>
      </c>
      <c r="AE576" s="1">
        <f t="shared" si="113"/>
        <v>4.4692971251104052E-2</v>
      </c>
    </row>
    <row r="577" spans="1:33">
      <c r="A577" t="s">
        <v>62</v>
      </c>
      <c r="B577" s="1">
        <v>0.95854209528250367</v>
      </c>
      <c r="C577" s="1">
        <v>0.90255978033137996</v>
      </c>
      <c r="D577" s="1">
        <v>0.13459988069214252</v>
      </c>
      <c r="E577" s="1">
        <v>0.63632374540102199</v>
      </c>
      <c r="F577" s="1">
        <v>0.43347765585417825</v>
      </c>
      <c r="G577" s="1">
        <f t="shared" si="110"/>
        <v>0.13459988069214252</v>
      </c>
      <c r="H577" s="1">
        <v>6.8034612531657782E-2</v>
      </c>
      <c r="I577" s="1">
        <f t="shared" si="112"/>
        <v>6.8034612531657782E-2</v>
      </c>
      <c r="W577" t="s">
        <v>62</v>
      </c>
      <c r="X577" s="1">
        <v>0.95854209528250367</v>
      </c>
      <c r="Y577" s="1">
        <v>0.90255978033137996</v>
      </c>
      <c r="Z577" s="1">
        <v>0.13459988069214252</v>
      </c>
      <c r="AA577" s="1">
        <v>0.63632374540102199</v>
      </c>
      <c r="AB577" s="1">
        <v>0.43347765585417825</v>
      </c>
      <c r="AC577" s="1">
        <f t="shared" si="111"/>
        <v>0.13459988069214252</v>
      </c>
      <c r="AD577" s="1">
        <v>0.93196538746834223</v>
      </c>
      <c r="AE577" s="1">
        <f t="shared" si="113"/>
        <v>0.13459988069214252</v>
      </c>
    </row>
    <row r="578" spans="1:33">
      <c r="A578" t="s">
        <v>63</v>
      </c>
      <c r="B578" s="1">
        <v>0.92225078567327134</v>
      </c>
      <c r="C578" s="1">
        <v>0.83390402870088109</v>
      </c>
      <c r="D578" s="1">
        <v>0.87685286197012535</v>
      </c>
      <c r="E578" s="1">
        <v>0.92225078567327134</v>
      </c>
      <c r="F578" s="1">
        <v>0.13311027054307142</v>
      </c>
      <c r="G578" s="1">
        <f t="shared" si="110"/>
        <v>0.13311027054307142</v>
      </c>
      <c r="H578" s="1">
        <v>0.41893182654154093</v>
      </c>
      <c r="I578" s="1">
        <f t="shared" si="112"/>
        <v>0.13311027054307142</v>
      </c>
      <c r="W578" t="s">
        <v>63</v>
      </c>
      <c r="X578" s="1">
        <v>0.92225078567327134</v>
      </c>
      <c r="Y578" s="1">
        <v>0.83390402870088109</v>
      </c>
      <c r="Z578" s="1">
        <v>0.87685286197012535</v>
      </c>
      <c r="AA578" s="1">
        <v>0.92225078567327134</v>
      </c>
      <c r="AB578" s="1">
        <v>0.13311027054307142</v>
      </c>
      <c r="AC578" s="1">
        <f t="shared" si="111"/>
        <v>0.13311027054307142</v>
      </c>
      <c r="AD578" s="1">
        <v>0.58106817345845907</v>
      </c>
      <c r="AE578" s="1">
        <f t="shared" si="113"/>
        <v>0.13311027054307142</v>
      </c>
    </row>
    <row r="579" spans="1:33">
      <c r="A579" t="s">
        <v>64</v>
      </c>
      <c r="B579" s="1">
        <v>0.2804520356051966</v>
      </c>
      <c r="C579" s="1">
        <v>0.95</v>
      </c>
      <c r="D579" s="1">
        <v>0.98065750230016524</v>
      </c>
      <c r="E579" s="1">
        <v>0.98968594786173691</v>
      </c>
      <c r="F579" s="1">
        <v>0.95000000000000062</v>
      </c>
      <c r="G579" s="1">
        <f t="shared" si="110"/>
        <v>0.2804520356051966</v>
      </c>
      <c r="H579" s="1">
        <v>0.91337445491190872</v>
      </c>
      <c r="I579" s="1">
        <f t="shared" si="112"/>
        <v>0.2804520356051966</v>
      </c>
      <c r="W579" t="s">
        <v>64</v>
      </c>
      <c r="X579" s="1">
        <v>0.2804520356051966</v>
      </c>
      <c r="Y579" s="1">
        <v>0.95</v>
      </c>
      <c r="Z579" s="1">
        <v>0.98065750230016524</v>
      </c>
      <c r="AA579" s="1">
        <v>0.98968594786173691</v>
      </c>
      <c r="AB579" s="1">
        <v>0.95000000000000062</v>
      </c>
      <c r="AC579" s="1">
        <f t="shared" si="111"/>
        <v>0.2804520356051966</v>
      </c>
      <c r="AD579" s="1">
        <v>8.6625545088091283E-2</v>
      </c>
      <c r="AE579" s="1">
        <f t="shared" si="113"/>
        <v>8.6625545088091283E-2</v>
      </c>
    </row>
    <row r="580" spans="1:33">
      <c r="A580" t="s">
        <v>65</v>
      </c>
      <c r="B580" s="1">
        <v>0.65650924425569723</v>
      </c>
      <c r="C580" s="1">
        <v>0.89940786999210232</v>
      </c>
      <c r="D580" s="1">
        <v>0.41543181753697367</v>
      </c>
      <c r="E580" s="1">
        <v>0.52941040032067888</v>
      </c>
      <c r="F580" s="1">
        <v>0.5810681734584594</v>
      </c>
      <c r="G580" s="1">
        <f t="shared" si="110"/>
        <v>0.41543181753697367</v>
      </c>
      <c r="H580" s="1">
        <v>5.0000000000000017E-2</v>
      </c>
      <c r="I580" s="1">
        <f t="shared" si="112"/>
        <v>5.0000000000000017E-2</v>
      </c>
      <c r="W580" t="s">
        <v>65</v>
      </c>
      <c r="X580" s="1">
        <v>0.65650924425569723</v>
      </c>
      <c r="Y580" s="1">
        <v>0.89940786999210232</v>
      </c>
      <c r="Z580" s="1">
        <v>0.41543181753697367</v>
      </c>
      <c r="AA580" s="1">
        <v>0.52941040032067888</v>
      </c>
      <c r="AB580" s="1">
        <v>0.5810681734584594</v>
      </c>
      <c r="AC580" s="1">
        <f t="shared" si="111"/>
        <v>0.41543181753697367</v>
      </c>
      <c r="AD580" s="1">
        <v>0.95</v>
      </c>
      <c r="AE580" s="1">
        <f t="shared" si="113"/>
        <v>0.41543181753697367</v>
      </c>
    </row>
    <row r="581" spans="1:33">
      <c r="A581" t="s">
        <v>66</v>
      </c>
      <c r="B581" s="1">
        <v>2.0775048426035281E-2</v>
      </c>
      <c r="C581" s="1">
        <v>3.4935999962474318E-3</v>
      </c>
      <c r="D581" s="1">
        <v>0.99251817594207581</v>
      </c>
      <c r="E581" s="1">
        <v>6.0749221235134376E-2</v>
      </c>
      <c r="F581" s="1">
        <v>0.99266254192933878</v>
      </c>
      <c r="G581" s="1">
        <f t="shared" si="110"/>
        <v>3.4935999962474318E-3</v>
      </c>
      <c r="H581" s="1">
        <v>0.95000000000000062</v>
      </c>
      <c r="I581" s="1">
        <f t="shared" si="112"/>
        <v>3.4935999962474318E-3</v>
      </c>
      <c r="W581" t="s">
        <v>66</v>
      </c>
      <c r="X581" s="1">
        <v>2.0775048426035281E-2</v>
      </c>
      <c r="Y581" s="1">
        <v>3.4935999962474318E-3</v>
      </c>
      <c r="Z581" s="1">
        <v>0.99251817594207581</v>
      </c>
      <c r="AA581" s="1">
        <v>6.0749221235134376E-2</v>
      </c>
      <c r="AB581" s="1">
        <v>0.99266254192933878</v>
      </c>
      <c r="AC581" s="1">
        <f t="shared" si="111"/>
        <v>3.4935999962474318E-3</v>
      </c>
      <c r="AD581" s="1">
        <v>4.9999999999999378E-2</v>
      </c>
      <c r="AE581" s="1">
        <f t="shared" si="113"/>
        <v>3.4935999962474318E-3</v>
      </c>
    </row>
    <row r="582" spans="1:33">
      <c r="A582" t="s">
        <v>94</v>
      </c>
      <c r="B582" s="1">
        <v>0.98065750230016491</v>
      </c>
      <c r="C582" s="1">
        <v>0.82216840935503699</v>
      </c>
      <c r="D582" s="1">
        <v>0.59217457307153254</v>
      </c>
      <c r="E582" s="1">
        <v>0.99607143704729062</v>
      </c>
      <c r="F582" s="1">
        <v>2.1150612009820224E-3</v>
      </c>
      <c r="G582" s="1">
        <f t="shared" si="110"/>
        <v>2.1150612009820224E-3</v>
      </c>
      <c r="H582" s="1">
        <v>0.12314713802987559</v>
      </c>
      <c r="I582" s="1">
        <f t="shared" si="112"/>
        <v>2.1150612009820224E-3</v>
      </c>
      <c r="W582" t="s">
        <v>94</v>
      </c>
      <c r="X582" s="1">
        <v>0.98065750230016491</v>
      </c>
      <c r="Y582" s="1">
        <v>0.82216840935503699</v>
      </c>
      <c r="Z582" s="1">
        <v>0.59217457307153254</v>
      </c>
      <c r="AA582" s="1">
        <v>0.99607143704729062</v>
      </c>
      <c r="AB582" s="1">
        <v>2.1150612009820224E-3</v>
      </c>
      <c r="AC582" s="1">
        <f t="shared" si="111"/>
        <v>2.1150612009820224E-3</v>
      </c>
      <c r="AD582" s="1">
        <v>0.87685286197012435</v>
      </c>
      <c r="AE582" s="1">
        <f t="shared" si="113"/>
        <v>2.1150612009820224E-3</v>
      </c>
    </row>
    <row r="583" spans="1:33">
      <c r="A583" t="s">
        <v>96</v>
      </c>
      <c r="B583" s="1">
        <v>0.98917278803605257</v>
      </c>
      <c r="C583" s="1">
        <v>0.9834857792181515</v>
      </c>
      <c r="D583" s="1">
        <v>1.2644976044386462E-2</v>
      </c>
      <c r="E583" s="1">
        <v>0.88408160254662571</v>
      </c>
      <c r="F583" s="1">
        <v>6.1456317156798447E-3</v>
      </c>
      <c r="G583" s="1">
        <f t="shared" si="110"/>
        <v>6.1456317156798447E-3</v>
      </c>
      <c r="H583" s="1">
        <v>5.0000000000000017E-2</v>
      </c>
      <c r="I583" s="1">
        <f t="shared" si="112"/>
        <v>6.1456317156798447E-3</v>
      </c>
      <c r="W583" t="s">
        <v>96</v>
      </c>
      <c r="X583" s="1">
        <v>0.98917278803605257</v>
      </c>
      <c r="Y583" s="1">
        <v>0.9834857792181515</v>
      </c>
      <c r="Z583" s="1">
        <v>1.2644976044386462E-2</v>
      </c>
      <c r="AA583" s="1">
        <v>0.88408160254662571</v>
      </c>
      <c r="AB583" s="1">
        <v>6.1456317156798447E-3</v>
      </c>
      <c r="AC583" s="1">
        <f t="shared" si="111"/>
        <v>6.1456317156798447E-3</v>
      </c>
      <c r="AD583" s="1">
        <v>0.95</v>
      </c>
      <c r="AE583" s="1">
        <f t="shared" si="113"/>
        <v>6.1456317156798447E-3</v>
      </c>
    </row>
    <row r="584" spans="1:33">
      <c r="A584" t="s">
        <v>98</v>
      </c>
      <c r="B584" s="1">
        <v>0.98659829350075712</v>
      </c>
      <c r="C584" s="1">
        <v>0.9647549627572285</v>
      </c>
      <c r="D584" s="1">
        <v>0.17441369368761367</v>
      </c>
      <c r="E584" s="1">
        <v>0.99473346084597991</v>
      </c>
      <c r="F584" s="1">
        <v>0.83696255484835158</v>
      </c>
      <c r="G584" s="1">
        <f t="shared" si="110"/>
        <v>0.17441369368761367</v>
      </c>
      <c r="H584" s="1">
        <v>0.21271458630132001</v>
      </c>
      <c r="I584" s="1">
        <f t="shared" si="112"/>
        <v>0.17441369368761367</v>
      </c>
      <c r="W584" t="s">
        <v>98</v>
      </c>
      <c r="X584" s="1">
        <v>0.98659829350075712</v>
      </c>
      <c r="Y584" s="1">
        <v>0.9647549627572285</v>
      </c>
      <c r="Z584" s="1">
        <v>0.17441369368761367</v>
      </c>
      <c r="AA584" s="1">
        <v>0.99473346084597991</v>
      </c>
      <c r="AB584" s="1">
        <v>0.83696255484835158</v>
      </c>
      <c r="AC584" s="1">
        <f t="shared" si="111"/>
        <v>0.17441369368761367</v>
      </c>
      <c r="AD584" s="1">
        <v>0.78728541369867999</v>
      </c>
      <c r="AE584" s="1">
        <f t="shared" si="113"/>
        <v>0.17441369368761367</v>
      </c>
    </row>
    <row r="585" spans="1:33">
      <c r="A585" t="s">
        <v>100</v>
      </c>
      <c r="B585" s="1">
        <v>0.97320072587687156</v>
      </c>
      <c r="C585" s="1">
        <v>0.69517863274349845</v>
      </c>
      <c r="D585" s="1">
        <v>9.2382568733355805E-2</v>
      </c>
      <c r="E585" s="1">
        <v>0.79001196543342744</v>
      </c>
      <c r="F585" s="1">
        <v>0.20777637029862486</v>
      </c>
      <c r="G585" s="1">
        <f t="shared" si="110"/>
        <v>9.2382568733355805E-2</v>
      </c>
      <c r="H585" s="1">
        <v>6.8034612531657782E-2</v>
      </c>
      <c r="I585" s="1">
        <f t="shared" si="112"/>
        <v>6.8034612531657782E-2</v>
      </c>
      <c r="W585" t="s">
        <v>100</v>
      </c>
      <c r="X585" s="1">
        <v>0.97320072587687156</v>
      </c>
      <c r="Y585" s="1">
        <v>0.69517863274349845</v>
      </c>
      <c r="Z585" s="1">
        <v>9.2382568733355805E-2</v>
      </c>
      <c r="AA585" s="1">
        <v>0.79001196543342744</v>
      </c>
      <c r="AB585" s="1">
        <v>0.20777637029862486</v>
      </c>
      <c r="AC585" s="1">
        <f t="shared" si="111"/>
        <v>9.2382568733355805E-2</v>
      </c>
      <c r="AD585" s="1">
        <v>0.93196538746834223</v>
      </c>
      <c r="AE585" s="1">
        <f t="shared" si="113"/>
        <v>9.2382568733355805E-2</v>
      </c>
    </row>
    <row r="586" spans="1:33">
      <c r="A586" t="s">
        <v>102</v>
      </c>
      <c r="B586" s="1">
        <v>5.1212513603868581E-2</v>
      </c>
      <c r="C586" s="1">
        <v>0.86812039050746503</v>
      </c>
      <c r="D586" s="1">
        <v>0.99251817594207581</v>
      </c>
      <c r="E586" s="1">
        <v>0.33688183633303814</v>
      </c>
      <c r="F586" s="1">
        <v>0.90805540315752964</v>
      </c>
      <c r="G586" s="1">
        <f t="shared" si="110"/>
        <v>5.1212513603868581E-2</v>
      </c>
      <c r="H586" s="1">
        <v>0.95000000000000062</v>
      </c>
      <c r="I586" s="1">
        <f t="shared" si="112"/>
        <v>5.1212513603868581E-2</v>
      </c>
      <c r="W586" t="s">
        <v>102</v>
      </c>
      <c r="X586" s="1">
        <v>5.1212513603868581E-2</v>
      </c>
      <c r="Y586" s="1">
        <v>0.86812039050746503</v>
      </c>
      <c r="Z586" s="1">
        <v>0.99251817594207581</v>
      </c>
      <c r="AA586" s="1">
        <v>0.33688183633303814</v>
      </c>
      <c r="AB586" s="1">
        <v>0.90805540315752964</v>
      </c>
      <c r="AC586" s="1">
        <f t="shared" si="111"/>
        <v>5.1212513603868581E-2</v>
      </c>
      <c r="AD586" s="1">
        <v>4.9999999999999378E-2</v>
      </c>
      <c r="AE586" s="1">
        <f t="shared" si="113"/>
        <v>4.9999999999999378E-2</v>
      </c>
    </row>
    <row r="587" spans="1:33">
      <c r="A587" t="s">
        <v>151</v>
      </c>
      <c r="B587" s="1">
        <v>1.6761972197987807E-2</v>
      </c>
      <c r="C587" s="1">
        <v>8.9146703051331544E-3</v>
      </c>
      <c r="D587" s="1">
        <v>0.99251817594207581</v>
      </c>
      <c r="E587" s="1">
        <v>2.8447435216334416E-3</v>
      </c>
      <c r="F587" s="1">
        <v>0.97337085213504804</v>
      </c>
      <c r="G587" s="1">
        <f t="shared" si="110"/>
        <v>2.8447435216334416E-3</v>
      </c>
      <c r="H587" s="1">
        <v>0.95000000000000062</v>
      </c>
      <c r="I587" s="1">
        <f t="shared" si="112"/>
        <v>2.8447435216334416E-3</v>
      </c>
      <c r="W587" t="s">
        <v>151</v>
      </c>
      <c r="X587" s="1">
        <v>1.6761972197987807E-2</v>
      </c>
      <c r="Y587" s="1">
        <v>8.9146703051331544E-3</v>
      </c>
      <c r="Z587" s="1">
        <v>0.99251817594207581</v>
      </c>
      <c r="AA587" s="1">
        <v>2.8447435216334416E-3</v>
      </c>
      <c r="AB587" s="1">
        <v>0.97337085213504804</v>
      </c>
      <c r="AC587" s="1">
        <f t="shared" si="111"/>
        <v>2.8447435216334416E-3</v>
      </c>
      <c r="AD587" s="1">
        <v>4.9999999999999378E-2</v>
      </c>
      <c r="AE587" s="1">
        <f t="shared" si="113"/>
        <v>2.8447435216334416E-3</v>
      </c>
    </row>
    <row r="588" spans="1:33">
      <c r="G588">
        <f>SUM(G570:G587)</f>
        <v>2.8367549337605205</v>
      </c>
      <c r="I588">
        <f>SUM(I570:I587)</f>
        <v>1.5271231187623193</v>
      </c>
      <c r="J588" s="44">
        <f>+I588/G588</f>
        <v>0.53833452463160125</v>
      </c>
      <c r="K588" s="44" t="s">
        <v>343</v>
      </c>
      <c r="AC588">
        <f>SUM(AC570:AC587)</f>
        <v>2.8367549337605205</v>
      </c>
      <c r="AE588">
        <f>SUM(AE570:AE587)</f>
        <v>2.4605101746527822</v>
      </c>
      <c r="AF588" s="44">
        <f>+AE588/AC588</f>
        <v>0.86736790174223033</v>
      </c>
      <c r="AG588" s="44" t="s">
        <v>343</v>
      </c>
    </row>
    <row r="590" spans="1:33">
      <c r="A590" t="s">
        <v>143</v>
      </c>
      <c r="B590" t="s">
        <v>228</v>
      </c>
      <c r="C590" t="s">
        <v>230</v>
      </c>
      <c r="D590" t="s">
        <v>54</v>
      </c>
      <c r="E590" t="s">
        <v>232</v>
      </c>
      <c r="F590" t="s">
        <v>234</v>
      </c>
      <c r="G590" t="str">
        <f>+A590</f>
        <v>a*b*C*d*e</v>
      </c>
      <c r="H590" t="s">
        <v>224</v>
      </c>
      <c r="W590" t="s">
        <v>143</v>
      </c>
      <c r="X590" t="s">
        <v>228</v>
      </c>
      <c r="Y590" t="s">
        <v>230</v>
      </c>
      <c r="Z590" t="s">
        <v>54</v>
      </c>
      <c r="AA590" t="s">
        <v>232</v>
      </c>
      <c r="AB590" t="s">
        <v>234</v>
      </c>
      <c r="AC590" t="str">
        <f>+W590</f>
        <v>a*b*C*d*e</v>
      </c>
      <c r="AD590" t="s">
        <v>236</v>
      </c>
    </row>
    <row r="591" spans="1:33">
      <c r="A591" t="s">
        <v>80</v>
      </c>
      <c r="B591" s="1">
        <v>0.19307436701260694</v>
      </c>
      <c r="C591" s="1">
        <v>0.87600249364173799</v>
      </c>
      <c r="D591" s="1">
        <v>0.9891727880360528</v>
      </c>
      <c r="E591" s="1">
        <v>0.26872338491523462</v>
      </c>
      <c r="F591" s="1">
        <v>0.56652234414582181</v>
      </c>
      <c r="G591" s="1">
        <f t="shared" ref="G591:G608" si="114">MIN(B591:F591)</f>
        <v>0.19307436701260694</v>
      </c>
      <c r="H591" s="1">
        <v>5.0000000000000017E-2</v>
      </c>
      <c r="I591" s="1">
        <f>MIN(G591:H591)</f>
        <v>5.0000000000000017E-2</v>
      </c>
      <c r="W591" t="s">
        <v>80</v>
      </c>
      <c r="X591" s="1">
        <v>0.19307436701260694</v>
      </c>
      <c r="Y591" s="1">
        <v>0.87600249364173799</v>
      </c>
      <c r="Z591" s="1">
        <v>0.9891727880360528</v>
      </c>
      <c r="AA591" s="1">
        <v>0.26872338491523462</v>
      </c>
      <c r="AB591" s="1">
        <v>0.56652234414582181</v>
      </c>
      <c r="AC591" s="1">
        <f t="shared" ref="AC591:AC608" si="115">MIN(X591:AB591)</f>
        <v>0.19307436701260694</v>
      </c>
      <c r="AD591" s="1">
        <v>0.95</v>
      </c>
      <c r="AE591" s="1">
        <f>MIN(AC591:AD591)</f>
        <v>0.19307436701260694</v>
      </c>
    </row>
    <row r="592" spans="1:33">
      <c r="A592" t="s">
        <v>82</v>
      </c>
      <c r="B592" s="1">
        <v>9.8522904433920866E-3</v>
      </c>
      <c r="C592" s="1">
        <v>0.11293485403276571</v>
      </c>
      <c r="D592" s="1">
        <v>0.97829229183248267</v>
      </c>
      <c r="E592" s="1">
        <v>3.8150100633936868E-3</v>
      </c>
      <c r="F592" s="1">
        <v>2.6629147864951963E-2</v>
      </c>
      <c r="G592" s="1">
        <f t="shared" si="114"/>
        <v>3.8150100633936868E-3</v>
      </c>
      <c r="H592" s="1">
        <v>0.95000000000000062</v>
      </c>
      <c r="I592" s="1">
        <f t="shared" ref="I592:I608" si="116">MIN(G592:H592)</f>
        <v>3.8150100633936868E-3</v>
      </c>
      <c r="W592" t="s">
        <v>82</v>
      </c>
      <c r="X592" s="1">
        <v>9.8522904433920866E-3</v>
      </c>
      <c r="Y592" s="1">
        <v>0.11293485403276571</v>
      </c>
      <c r="Z592" s="1">
        <v>0.97829229183248267</v>
      </c>
      <c r="AA592" s="1">
        <v>3.8150100633936868E-3</v>
      </c>
      <c r="AB592" s="1">
        <v>2.6629147864951963E-2</v>
      </c>
      <c r="AC592" s="1">
        <f t="shared" si="115"/>
        <v>3.8150100633936868E-3</v>
      </c>
      <c r="AD592" s="1">
        <v>4.9999999999999378E-2</v>
      </c>
      <c r="AE592" s="1">
        <f t="shared" ref="AE592:AE608" si="117">MIN(AC592:AD592)</f>
        <v>3.8150100633936868E-3</v>
      </c>
    </row>
    <row r="593" spans="1:31">
      <c r="A593" t="s">
        <v>57</v>
      </c>
      <c r="B593" s="1">
        <v>0.4248593172302092</v>
      </c>
      <c r="C593" s="1">
        <v>2.3439302321889399E-2</v>
      </c>
      <c r="D593" s="1">
        <v>0.98373890342061887</v>
      </c>
      <c r="E593" s="1">
        <v>0.10166272693078893</v>
      </c>
      <c r="F593" s="1">
        <v>9.1944596842470361E-2</v>
      </c>
      <c r="G593" s="1">
        <f t="shared" si="114"/>
        <v>2.3439302321889399E-2</v>
      </c>
      <c r="H593" s="1">
        <v>0.88706514596723429</v>
      </c>
      <c r="I593" s="1">
        <f t="shared" si="116"/>
        <v>2.3439302321889399E-2</v>
      </c>
      <c r="W593" t="s">
        <v>57</v>
      </c>
      <c r="X593" s="1">
        <v>0.4248593172302092</v>
      </c>
      <c r="Y593" s="1">
        <v>2.3439302321889399E-2</v>
      </c>
      <c r="Z593" s="1">
        <v>0.98373890342061887</v>
      </c>
      <c r="AA593" s="1">
        <v>0.10166272693078893</v>
      </c>
      <c r="AB593" s="1">
        <v>9.1944596842470361E-2</v>
      </c>
      <c r="AC593" s="1">
        <f t="shared" si="115"/>
        <v>2.3439302321889399E-2</v>
      </c>
      <c r="AD593" s="1">
        <v>0.11293485403276571</v>
      </c>
      <c r="AE593" s="1">
        <f t="shared" si="117"/>
        <v>2.3439302321889399E-2</v>
      </c>
    </row>
    <row r="594" spans="1:31">
      <c r="A594" t="s">
        <v>58</v>
      </c>
      <c r="B594" s="1">
        <v>0.83335954411631452</v>
      </c>
      <c r="C594" s="1">
        <v>0.92636975107831843</v>
      </c>
      <c r="D594" s="1">
        <v>0.98065750230016524</v>
      </c>
      <c r="E594" s="1">
        <v>0.99108532969486662</v>
      </c>
      <c r="F594" s="1">
        <v>9.1944596842470361E-2</v>
      </c>
      <c r="G594" s="1">
        <f t="shared" si="114"/>
        <v>9.1944596842470361E-2</v>
      </c>
      <c r="H594" s="1">
        <v>0.12314713802987559</v>
      </c>
      <c r="I594" s="1">
        <f t="shared" si="116"/>
        <v>9.1944596842470361E-2</v>
      </c>
      <c r="W594" t="s">
        <v>58</v>
      </c>
      <c r="X594" s="1">
        <v>0.83335954411631452</v>
      </c>
      <c r="Y594" s="1">
        <v>0.92636975107831843</v>
      </c>
      <c r="Z594" s="1">
        <v>0.98065750230016524</v>
      </c>
      <c r="AA594" s="1">
        <v>0.99108532969486662</v>
      </c>
      <c r="AB594" s="1">
        <v>9.1944596842470361E-2</v>
      </c>
      <c r="AC594" s="1">
        <f t="shared" si="115"/>
        <v>9.1944596842470361E-2</v>
      </c>
      <c r="AD594" s="1">
        <v>0.87685286197012435</v>
      </c>
      <c r="AE594" s="1">
        <f t="shared" si="117"/>
        <v>9.1944596842470361E-2</v>
      </c>
    </row>
    <row r="595" spans="1:31">
      <c r="A595" t="s">
        <v>59</v>
      </c>
      <c r="B595" s="1">
        <v>0.41665814144906288</v>
      </c>
      <c r="C595" s="1">
        <v>0.96435228628487957</v>
      </c>
      <c r="D595" s="1">
        <v>0.99125709971119624</v>
      </c>
      <c r="E595" s="1">
        <v>0.91337445491190794</v>
      </c>
      <c r="F595" s="1">
        <v>0.4189318265415406</v>
      </c>
      <c r="G595" s="1">
        <f t="shared" si="114"/>
        <v>0.41665814144906288</v>
      </c>
      <c r="H595" s="1">
        <v>0.76454761353770129</v>
      </c>
      <c r="I595" s="1">
        <f t="shared" si="116"/>
        <v>0.41665814144906288</v>
      </c>
      <c r="W595" t="s">
        <v>59</v>
      </c>
      <c r="X595" s="1">
        <v>0.41665814144906288</v>
      </c>
      <c r="Y595" s="1">
        <v>0.96435228628487957</v>
      </c>
      <c r="Z595" s="1">
        <v>0.99125709971119624</v>
      </c>
      <c r="AA595" s="1">
        <v>0.91337445491190794</v>
      </c>
      <c r="AB595" s="1">
        <v>0.4189318265415406</v>
      </c>
      <c r="AC595" s="1">
        <f t="shared" si="115"/>
        <v>0.41665814144906288</v>
      </c>
      <c r="AD595" s="1">
        <v>0.23545238646229871</v>
      </c>
      <c r="AE595" s="1">
        <f t="shared" si="117"/>
        <v>0.23545238646229871</v>
      </c>
    </row>
    <row r="596" spans="1:31">
      <c r="A596" t="s">
        <v>60</v>
      </c>
      <c r="B596" s="1">
        <v>2.5513780709385037E-2</v>
      </c>
      <c r="C596" s="1">
        <v>0.96745337966372558</v>
      </c>
      <c r="D596" s="1">
        <v>0.98465457872973283</v>
      </c>
      <c r="E596" s="1">
        <v>0.195709247426605</v>
      </c>
      <c r="F596" s="1">
        <v>4.9999999999999378E-2</v>
      </c>
      <c r="G596" s="1">
        <f t="shared" si="114"/>
        <v>2.5513780709385037E-2</v>
      </c>
      <c r="H596" s="1">
        <v>0.95000000000000062</v>
      </c>
      <c r="I596" s="1">
        <f t="shared" si="116"/>
        <v>2.5513780709385037E-2</v>
      </c>
      <c r="W596" t="s">
        <v>60</v>
      </c>
      <c r="X596" s="1">
        <v>2.5513780709385037E-2</v>
      </c>
      <c r="Y596" s="1">
        <v>0.96745337966372558</v>
      </c>
      <c r="Z596" s="1">
        <v>0.98465457872973283</v>
      </c>
      <c r="AA596" s="1">
        <v>0.195709247426605</v>
      </c>
      <c r="AB596" s="1">
        <v>4.9999999999999378E-2</v>
      </c>
      <c r="AC596" s="1">
        <f t="shared" si="115"/>
        <v>2.5513780709385037E-2</v>
      </c>
      <c r="AD596" s="1">
        <v>4.9999999999999378E-2</v>
      </c>
      <c r="AE596" s="1">
        <f t="shared" si="117"/>
        <v>2.5513780709385037E-2</v>
      </c>
    </row>
    <row r="597" spans="1:31">
      <c r="A597" t="s">
        <v>153</v>
      </c>
      <c r="B597" s="1">
        <v>0.11293485403276571</v>
      </c>
      <c r="C597" s="1">
        <v>0.2182449231614636</v>
      </c>
      <c r="D597" s="1">
        <v>0.9891727880360528</v>
      </c>
      <c r="E597" s="1">
        <v>4.4692971251104052E-2</v>
      </c>
      <c r="F597" s="1">
        <v>0.69062200041456967</v>
      </c>
      <c r="G597" s="1">
        <f t="shared" si="114"/>
        <v>4.4692971251104052E-2</v>
      </c>
      <c r="H597" s="1">
        <v>5.0000000000000017E-2</v>
      </c>
      <c r="I597" s="1">
        <f t="shared" si="116"/>
        <v>4.4692971251104052E-2</v>
      </c>
      <c r="W597" t="s">
        <v>153</v>
      </c>
      <c r="X597" s="1">
        <v>0.11293485403276571</v>
      </c>
      <c r="Y597" s="1">
        <v>0.2182449231614636</v>
      </c>
      <c r="Z597" s="1">
        <v>0.9891727880360528</v>
      </c>
      <c r="AA597" s="1">
        <v>4.4692971251104052E-2</v>
      </c>
      <c r="AB597" s="1">
        <v>0.69062200041456967</v>
      </c>
      <c r="AC597" s="1">
        <f t="shared" si="115"/>
        <v>4.4692971251104052E-2</v>
      </c>
      <c r="AD597" s="1">
        <v>0.95</v>
      </c>
      <c r="AE597" s="1">
        <f t="shared" si="117"/>
        <v>4.4692971251104052E-2</v>
      </c>
    </row>
    <row r="598" spans="1:31">
      <c r="A598" t="s">
        <v>62</v>
      </c>
      <c r="B598" s="1">
        <v>0.95854209528250367</v>
      </c>
      <c r="C598" s="1">
        <v>0.90255978033137996</v>
      </c>
      <c r="D598" s="1">
        <v>0.13459988069214252</v>
      </c>
      <c r="E598" s="1">
        <v>0.63632374540102199</v>
      </c>
      <c r="F598" s="1">
        <v>0.56652234414582181</v>
      </c>
      <c r="G598" s="1">
        <f t="shared" si="114"/>
        <v>0.13459988069214252</v>
      </c>
      <c r="H598" s="1">
        <v>6.8034612531657782E-2</v>
      </c>
      <c r="I598" s="1">
        <f t="shared" si="116"/>
        <v>6.8034612531657782E-2</v>
      </c>
      <c r="W598" t="s">
        <v>62</v>
      </c>
      <c r="X598" s="1">
        <v>0.95854209528250367</v>
      </c>
      <c r="Y598" s="1">
        <v>0.90255978033137996</v>
      </c>
      <c r="Z598" s="1">
        <v>0.13459988069214252</v>
      </c>
      <c r="AA598" s="1">
        <v>0.63632374540102199</v>
      </c>
      <c r="AB598" s="1">
        <v>0.56652234414582181</v>
      </c>
      <c r="AC598" s="1">
        <f t="shared" si="115"/>
        <v>0.13459988069214252</v>
      </c>
      <c r="AD598" s="1">
        <v>0.93196538746834223</v>
      </c>
      <c r="AE598" s="1">
        <f t="shared" si="117"/>
        <v>0.13459988069214252</v>
      </c>
    </row>
    <row r="599" spans="1:31">
      <c r="A599" t="s">
        <v>63</v>
      </c>
      <c r="B599" s="1">
        <v>0.92225078567327134</v>
      </c>
      <c r="C599" s="1">
        <v>0.83390402870088109</v>
      </c>
      <c r="D599" s="1">
        <v>0.87685286197012535</v>
      </c>
      <c r="E599" s="1">
        <v>0.92225078567327134</v>
      </c>
      <c r="F599" s="1">
        <v>0.86688972945692855</v>
      </c>
      <c r="G599" s="37">
        <f t="shared" si="114"/>
        <v>0.83390402870088109</v>
      </c>
      <c r="H599" s="1">
        <v>0.41893182654154093</v>
      </c>
      <c r="I599" s="1">
        <f t="shared" si="116"/>
        <v>0.41893182654154093</v>
      </c>
      <c r="W599" t="s">
        <v>63</v>
      </c>
      <c r="X599" s="1">
        <v>0.92225078567327134</v>
      </c>
      <c r="Y599" s="1">
        <v>0.83390402870088109</v>
      </c>
      <c r="Z599" s="1">
        <v>0.87685286197012535</v>
      </c>
      <c r="AA599" s="1">
        <v>0.92225078567327134</v>
      </c>
      <c r="AB599" s="1">
        <v>0.86688972945692855</v>
      </c>
      <c r="AC599" s="37">
        <f t="shared" si="115"/>
        <v>0.83390402870088109</v>
      </c>
      <c r="AD599" s="1">
        <v>0.58106817345845907</v>
      </c>
      <c r="AE599" s="1">
        <f t="shared" si="117"/>
        <v>0.58106817345845907</v>
      </c>
    </row>
    <row r="600" spans="1:31">
      <c r="A600" t="s">
        <v>64</v>
      </c>
      <c r="B600" s="1">
        <v>0.2804520356051966</v>
      </c>
      <c r="C600" s="1">
        <v>0.95</v>
      </c>
      <c r="D600" s="1">
        <v>0.98065750230016524</v>
      </c>
      <c r="E600" s="1">
        <v>0.98968594786173691</v>
      </c>
      <c r="F600" s="1">
        <v>4.9999999999999378E-2</v>
      </c>
      <c r="G600" s="1">
        <f t="shared" si="114"/>
        <v>4.9999999999999378E-2</v>
      </c>
      <c r="H600" s="1">
        <v>0.91337445491190872</v>
      </c>
      <c r="I600" s="1">
        <f t="shared" si="116"/>
        <v>4.9999999999999378E-2</v>
      </c>
      <c r="W600" t="s">
        <v>64</v>
      </c>
      <c r="X600" s="1">
        <v>0.2804520356051966</v>
      </c>
      <c r="Y600" s="1">
        <v>0.95</v>
      </c>
      <c r="Z600" s="1">
        <v>0.98065750230016524</v>
      </c>
      <c r="AA600" s="1">
        <v>0.98968594786173691</v>
      </c>
      <c r="AB600" s="1">
        <v>4.9999999999999378E-2</v>
      </c>
      <c r="AC600" s="1">
        <f t="shared" si="115"/>
        <v>4.9999999999999378E-2</v>
      </c>
      <c r="AD600" s="1">
        <v>8.6625545088091283E-2</v>
      </c>
      <c r="AE600" s="1">
        <f t="shared" si="117"/>
        <v>4.9999999999999378E-2</v>
      </c>
    </row>
    <row r="601" spans="1:31">
      <c r="A601" t="s">
        <v>65</v>
      </c>
      <c r="B601" s="1">
        <v>0.65650924425569723</v>
      </c>
      <c r="C601" s="1">
        <v>0.89940786999210232</v>
      </c>
      <c r="D601" s="1">
        <v>0.41543181753697367</v>
      </c>
      <c r="E601" s="1">
        <v>0.52941040032067888</v>
      </c>
      <c r="F601" s="1">
        <v>0.4189318265415406</v>
      </c>
      <c r="G601" s="1">
        <f t="shared" si="114"/>
        <v>0.41543181753697367</v>
      </c>
      <c r="H601" s="1">
        <v>5.0000000000000017E-2</v>
      </c>
      <c r="I601" s="1">
        <f t="shared" si="116"/>
        <v>5.0000000000000017E-2</v>
      </c>
      <c r="W601" t="s">
        <v>65</v>
      </c>
      <c r="X601" s="1">
        <v>0.65650924425569723</v>
      </c>
      <c r="Y601" s="1">
        <v>0.89940786999210232</v>
      </c>
      <c r="Z601" s="1">
        <v>0.41543181753697367</v>
      </c>
      <c r="AA601" s="1">
        <v>0.52941040032067888</v>
      </c>
      <c r="AB601" s="1">
        <v>0.4189318265415406</v>
      </c>
      <c r="AC601" s="1">
        <f t="shared" si="115"/>
        <v>0.41543181753697367</v>
      </c>
      <c r="AD601" s="1">
        <v>0.95</v>
      </c>
      <c r="AE601" s="1">
        <f t="shared" si="117"/>
        <v>0.41543181753697367</v>
      </c>
    </row>
    <row r="602" spans="1:31">
      <c r="A602" t="s">
        <v>66</v>
      </c>
      <c r="B602" s="1">
        <v>2.0775048426035281E-2</v>
      </c>
      <c r="C602" s="1">
        <v>3.4935999962474318E-3</v>
      </c>
      <c r="D602" s="1">
        <v>0.99251817594207581</v>
      </c>
      <c r="E602" s="1">
        <v>6.0749221235134376E-2</v>
      </c>
      <c r="F602" s="1">
        <v>7.337458070661218E-3</v>
      </c>
      <c r="G602" s="1">
        <f t="shared" si="114"/>
        <v>3.4935999962474318E-3</v>
      </c>
      <c r="H602" s="1">
        <v>0.95000000000000062</v>
      </c>
      <c r="I602" s="1">
        <f t="shared" si="116"/>
        <v>3.4935999962474318E-3</v>
      </c>
      <c r="W602" t="s">
        <v>66</v>
      </c>
      <c r="X602" s="1">
        <v>2.0775048426035281E-2</v>
      </c>
      <c r="Y602" s="1">
        <v>3.4935999962474318E-3</v>
      </c>
      <c r="Z602" s="1">
        <v>0.99251817594207581</v>
      </c>
      <c r="AA602" s="1">
        <v>6.0749221235134376E-2</v>
      </c>
      <c r="AB602" s="1">
        <v>7.337458070661218E-3</v>
      </c>
      <c r="AC602" s="1">
        <f t="shared" si="115"/>
        <v>3.4935999962474318E-3</v>
      </c>
      <c r="AD602" s="1">
        <v>4.9999999999999378E-2</v>
      </c>
      <c r="AE602" s="1">
        <f t="shared" si="117"/>
        <v>3.4935999962474318E-3</v>
      </c>
    </row>
    <row r="603" spans="1:31">
      <c r="A603" t="s">
        <v>94</v>
      </c>
      <c r="B603" s="1">
        <v>0.98065750230016491</v>
      </c>
      <c r="C603" s="1">
        <v>0.82216840935503699</v>
      </c>
      <c r="D603" s="1">
        <v>0.59217457307153254</v>
      </c>
      <c r="E603" s="1">
        <v>0.99607143704729062</v>
      </c>
      <c r="F603" s="1">
        <v>0.99788493879901796</v>
      </c>
      <c r="G603" s="37">
        <f t="shared" si="114"/>
        <v>0.59217457307153254</v>
      </c>
      <c r="H603" s="1">
        <v>0.12314713802987559</v>
      </c>
      <c r="I603" s="1">
        <f t="shared" si="116"/>
        <v>0.12314713802987559</v>
      </c>
      <c r="W603" t="s">
        <v>94</v>
      </c>
      <c r="X603" s="1">
        <v>0.98065750230016491</v>
      </c>
      <c r="Y603" s="1">
        <v>0.82216840935503699</v>
      </c>
      <c r="Z603" s="1">
        <v>0.59217457307153254</v>
      </c>
      <c r="AA603" s="1">
        <v>0.99607143704729062</v>
      </c>
      <c r="AB603" s="1">
        <v>0.99788493879901796</v>
      </c>
      <c r="AC603" s="37">
        <f t="shared" si="115"/>
        <v>0.59217457307153254</v>
      </c>
      <c r="AD603" s="1">
        <v>0.87685286197012435</v>
      </c>
      <c r="AE603" s="1">
        <f t="shared" si="117"/>
        <v>0.59217457307153254</v>
      </c>
    </row>
    <row r="604" spans="1:31">
      <c r="A604" t="s">
        <v>96</v>
      </c>
      <c r="B604" s="1">
        <v>0.98917278803605257</v>
      </c>
      <c r="C604" s="1">
        <v>0.9834857792181515</v>
      </c>
      <c r="D604" s="1">
        <v>1.2644976044386462E-2</v>
      </c>
      <c r="E604" s="1">
        <v>0.88408160254662571</v>
      </c>
      <c r="F604" s="1">
        <v>0.99385436828432017</v>
      </c>
      <c r="G604" s="1">
        <f t="shared" si="114"/>
        <v>1.2644976044386462E-2</v>
      </c>
      <c r="H604" s="1">
        <v>5.0000000000000017E-2</v>
      </c>
      <c r="I604" s="1">
        <f t="shared" si="116"/>
        <v>1.2644976044386462E-2</v>
      </c>
      <c r="W604" t="s">
        <v>96</v>
      </c>
      <c r="X604" s="1">
        <v>0.98917278803605257</v>
      </c>
      <c r="Y604" s="1">
        <v>0.9834857792181515</v>
      </c>
      <c r="Z604" s="1">
        <v>1.2644976044386462E-2</v>
      </c>
      <c r="AA604" s="1">
        <v>0.88408160254662571</v>
      </c>
      <c r="AB604" s="1">
        <v>0.99385436828432017</v>
      </c>
      <c r="AC604" s="1">
        <f t="shared" si="115"/>
        <v>1.2644976044386462E-2</v>
      </c>
      <c r="AD604" s="1">
        <v>0.95</v>
      </c>
      <c r="AE604" s="1">
        <f t="shared" si="117"/>
        <v>1.2644976044386462E-2</v>
      </c>
    </row>
    <row r="605" spans="1:31">
      <c r="A605" t="s">
        <v>98</v>
      </c>
      <c r="B605" s="1">
        <v>0.98659829350075712</v>
      </c>
      <c r="C605" s="1">
        <v>0.9647549627572285</v>
      </c>
      <c r="D605" s="1">
        <v>0.17441369368761367</v>
      </c>
      <c r="E605" s="1">
        <v>0.99473346084597991</v>
      </c>
      <c r="F605" s="1">
        <v>0.16303744515164842</v>
      </c>
      <c r="G605" s="1">
        <f t="shared" si="114"/>
        <v>0.16303744515164842</v>
      </c>
      <c r="H605" s="1">
        <v>0.21271458630132001</v>
      </c>
      <c r="I605" s="1">
        <f t="shared" si="116"/>
        <v>0.16303744515164842</v>
      </c>
      <c r="W605" t="s">
        <v>98</v>
      </c>
      <c r="X605" s="1">
        <v>0.98659829350075712</v>
      </c>
      <c r="Y605" s="1">
        <v>0.9647549627572285</v>
      </c>
      <c r="Z605" s="1">
        <v>0.17441369368761367</v>
      </c>
      <c r="AA605" s="1">
        <v>0.99473346084597991</v>
      </c>
      <c r="AB605" s="1">
        <v>0.16303744515164842</v>
      </c>
      <c r="AC605" s="1">
        <f t="shared" si="115"/>
        <v>0.16303744515164842</v>
      </c>
      <c r="AD605" s="1">
        <v>0.78728541369867999</v>
      </c>
      <c r="AE605" s="1">
        <f t="shared" si="117"/>
        <v>0.16303744515164842</v>
      </c>
    </row>
    <row r="606" spans="1:31">
      <c r="A606" t="s">
        <v>100</v>
      </c>
      <c r="B606" s="1">
        <v>0.97320072587687156</v>
      </c>
      <c r="C606" s="1">
        <v>0.69517863274349845</v>
      </c>
      <c r="D606" s="1">
        <v>9.2382568733355805E-2</v>
      </c>
      <c r="E606" s="1">
        <v>0.79001196543342744</v>
      </c>
      <c r="F606" s="1">
        <v>0.79222362970137516</v>
      </c>
      <c r="G606" s="1">
        <f t="shared" si="114"/>
        <v>9.2382568733355805E-2</v>
      </c>
      <c r="H606" s="1">
        <v>6.8034612531657782E-2</v>
      </c>
      <c r="I606" s="1">
        <f t="shared" si="116"/>
        <v>6.8034612531657782E-2</v>
      </c>
      <c r="W606" t="s">
        <v>100</v>
      </c>
      <c r="X606" s="1">
        <v>0.97320072587687156</v>
      </c>
      <c r="Y606" s="1">
        <v>0.69517863274349845</v>
      </c>
      <c r="Z606" s="1">
        <v>9.2382568733355805E-2</v>
      </c>
      <c r="AA606" s="1">
        <v>0.79001196543342744</v>
      </c>
      <c r="AB606" s="1">
        <v>0.79222362970137516</v>
      </c>
      <c r="AC606" s="1">
        <f t="shared" si="115"/>
        <v>9.2382568733355805E-2</v>
      </c>
      <c r="AD606" s="1">
        <v>0.93196538746834223</v>
      </c>
      <c r="AE606" s="1">
        <f t="shared" si="117"/>
        <v>9.2382568733355805E-2</v>
      </c>
    </row>
    <row r="607" spans="1:31">
      <c r="A607" t="s">
        <v>102</v>
      </c>
      <c r="B607" s="1">
        <v>5.1212513603868581E-2</v>
      </c>
      <c r="C607" s="1">
        <v>0.86812039050746503</v>
      </c>
      <c r="D607" s="1">
        <v>0.99251817594207581</v>
      </c>
      <c r="E607" s="1">
        <v>0.33688183633303814</v>
      </c>
      <c r="F607" s="1">
        <v>9.1944596842470361E-2</v>
      </c>
      <c r="G607" s="1">
        <f t="shared" si="114"/>
        <v>5.1212513603868581E-2</v>
      </c>
      <c r="H607" s="1">
        <v>0.95000000000000062</v>
      </c>
      <c r="I607" s="1">
        <f t="shared" si="116"/>
        <v>5.1212513603868581E-2</v>
      </c>
      <c r="W607" t="s">
        <v>102</v>
      </c>
      <c r="X607" s="1">
        <v>5.1212513603868581E-2</v>
      </c>
      <c r="Y607" s="1">
        <v>0.86812039050746503</v>
      </c>
      <c r="Z607" s="1">
        <v>0.99251817594207581</v>
      </c>
      <c r="AA607" s="1">
        <v>0.33688183633303814</v>
      </c>
      <c r="AB607" s="1">
        <v>9.1944596842470361E-2</v>
      </c>
      <c r="AC607" s="1">
        <f t="shared" si="115"/>
        <v>5.1212513603868581E-2</v>
      </c>
      <c r="AD607" s="1">
        <v>4.9999999999999378E-2</v>
      </c>
      <c r="AE607" s="1">
        <f t="shared" si="117"/>
        <v>4.9999999999999378E-2</v>
      </c>
    </row>
    <row r="608" spans="1:31">
      <c r="A608" t="s">
        <v>151</v>
      </c>
      <c r="B608" s="1">
        <v>1.6761972197987807E-2</v>
      </c>
      <c r="C608" s="1">
        <v>8.9146703051331544E-3</v>
      </c>
      <c r="D608" s="1">
        <v>0.99251817594207581</v>
      </c>
      <c r="E608" s="1">
        <v>2.8447435216334416E-3</v>
      </c>
      <c r="F608" s="1">
        <v>2.6629147864951963E-2</v>
      </c>
      <c r="G608" s="1">
        <f t="shared" si="114"/>
        <v>2.8447435216334416E-3</v>
      </c>
      <c r="H608" s="1">
        <v>0.95000000000000062</v>
      </c>
      <c r="I608" s="1">
        <f t="shared" si="116"/>
        <v>2.8447435216334416E-3</v>
      </c>
      <c r="W608" t="s">
        <v>151</v>
      </c>
      <c r="X608" s="1">
        <v>1.6761972197987807E-2</v>
      </c>
      <c r="Y608" s="1">
        <v>8.9146703051331544E-3</v>
      </c>
      <c r="Z608" s="1">
        <v>0.99251817594207581</v>
      </c>
      <c r="AA608" s="1">
        <v>2.8447435216334416E-3</v>
      </c>
      <c r="AB608" s="1">
        <v>2.6629147864951963E-2</v>
      </c>
      <c r="AC608" s="1">
        <f t="shared" si="115"/>
        <v>2.8447435216334416E-3</v>
      </c>
      <c r="AD608" s="1">
        <v>4.9999999999999378E-2</v>
      </c>
      <c r="AE608" s="1">
        <f t="shared" si="117"/>
        <v>2.8447435216334416E-3</v>
      </c>
    </row>
    <row r="609" spans="1:33">
      <c r="G609" s="1">
        <f>SUM(G591:G608)</f>
        <v>3.1508643167025818</v>
      </c>
      <c r="H609" s="1"/>
      <c r="I609" s="1">
        <f>SUM(I591:I608)</f>
        <v>1.6674452705898211</v>
      </c>
      <c r="J609" s="44">
        <f>+I609/G609</f>
        <v>0.52920249905740879</v>
      </c>
      <c r="K609" s="44" t="s">
        <v>345</v>
      </c>
      <c r="L609" s="46"/>
      <c r="AC609" s="1">
        <f>SUM(AC591:AC608)</f>
        <v>3.1508643167025818</v>
      </c>
      <c r="AD609" s="1"/>
      <c r="AE609" s="1">
        <f>SUM(AE591:AE608)</f>
        <v>2.7156101928695264</v>
      </c>
      <c r="AF609" s="44">
        <f>+AE609/AC609</f>
        <v>0.8618619908430224</v>
      </c>
      <c r="AG609" s="44" t="s">
        <v>345</v>
      </c>
    </row>
    <row r="611" spans="1:33">
      <c r="A611" t="s">
        <v>144</v>
      </c>
      <c r="B611" t="s">
        <v>228</v>
      </c>
      <c r="C611" t="s">
        <v>230</v>
      </c>
      <c r="D611" t="s">
        <v>223</v>
      </c>
      <c r="E611" t="s">
        <v>67</v>
      </c>
      <c r="F611" t="s">
        <v>50</v>
      </c>
      <c r="G611" t="str">
        <f>+A611</f>
        <v>a*b*c*D*E</v>
      </c>
      <c r="H611" t="s">
        <v>224</v>
      </c>
      <c r="W611" t="s">
        <v>144</v>
      </c>
      <c r="X611" t="s">
        <v>228</v>
      </c>
      <c r="Y611" t="s">
        <v>230</v>
      </c>
      <c r="Z611" t="s">
        <v>223</v>
      </c>
      <c r="AA611" t="s">
        <v>67</v>
      </c>
      <c r="AB611" t="s">
        <v>50</v>
      </c>
      <c r="AC611" t="str">
        <f>+W611</f>
        <v>a*b*c*D*E</v>
      </c>
      <c r="AD611" t="s">
        <v>236</v>
      </c>
    </row>
    <row r="612" spans="1:33">
      <c r="A612" t="s">
        <v>80</v>
      </c>
      <c r="B612" s="1">
        <v>0.19307436701260694</v>
      </c>
      <c r="C612" s="1">
        <v>0.87600249364173799</v>
      </c>
      <c r="D612" s="1">
        <v>1.0827211963947203E-2</v>
      </c>
      <c r="E612" s="1">
        <v>0.73127661508476538</v>
      </c>
      <c r="F612" s="1">
        <v>0.43347765585417825</v>
      </c>
      <c r="G612" s="1">
        <f t="shared" ref="G612:G629" si="118">MIN(B612:F612)</f>
        <v>1.0827211963947203E-2</v>
      </c>
      <c r="H612" s="1">
        <v>5.0000000000000017E-2</v>
      </c>
      <c r="I612" s="1">
        <f>MIN(G612:H612)</f>
        <v>1.0827211963947203E-2</v>
      </c>
      <c r="W612" t="s">
        <v>80</v>
      </c>
      <c r="X612" s="1">
        <v>0.19307436701260694</v>
      </c>
      <c r="Y612" s="1">
        <v>0.87600249364173799</v>
      </c>
      <c r="Z612" s="1">
        <v>1.0827211963947203E-2</v>
      </c>
      <c r="AA612" s="1">
        <v>0.73127661508476538</v>
      </c>
      <c r="AB612" s="1">
        <v>0.43347765585417825</v>
      </c>
      <c r="AC612" s="1">
        <f t="shared" ref="AC612:AC629" si="119">MIN(X612:AB612)</f>
        <v>1.0827211963947203E-2</v>
      </c>
      <c r="AD612" s="1">
        <v>0.95</v>
      </c>
      <c r="AE612" s="1">
        <f>MIN(AC612:AD612)</f>
        <v>1.0827211963947203E-2</v>
      </c>
    </row>
    <row r="613" spans="1:33">
      <c r="A613" t="s">
        <v>82</v>
      </c>
      <c r="B613" s="1">
        <v>9.8522904433920866E-3</v>
      </c>
      <c r="C613" s="1">
        <v>0.11293485403276571</v>
      </c>
      <c r="D613" s="1">
        <v>2.1707708167517326E-2</v>
      </c>
      <c r="E613" s="1">
        <v>0.99618498993660631</v>
      </c>
      <c r="F613" s="1">
        <v>0.97337085213504804</v>
      </c>
      <c r="G613" s="1">
        <f t="shared" si="118"/>
        <v>9.8522904433920866E-3</v>
      </c>
      <c r="H613" s="1">
        <v>0.95000000000000062</v>
      </c>
      <c r="I613" s="1">
        <f t="shared" ref="I613:I629" si="120">MIN(G613:H613)</f>
        <v>9.8522904433920866E-3</v>
      </c>
      <c r="W613" t="s">
        <v>82</v>
      </c>
      <c r="X613" s="1">
        <v>9.8522904433920866E-3</v>
      </c>
      <c r="Y613" s="1">
        <v>0.11293485403276571</v>
      </c>
      <c r="Z613" s="1">
        <v>2.1707708167517326E-2</v>
      </c>
      <c r="AA613" s="1">
        <v>0.99618498993660631</v>
      </c>
      <c r="AB613" s="1">
        <v>0.97337085213504804</v>
      </c>
      <c r="AC613" s="1">
        <f t="shared" si="119"/>
        <v>9.8522904433920866E-3</v>
      </c>
      <c r="AD613" s="1">
        <v>4.9999999999999378E-2</v>
      </c>
      <c r="AE613" s="1">
        <f t="shared" ref="AE613:AE629" si="121">MIN(AC613:AD613)</f>
        <v>9.8522904433920866E-3</v>
      </c>
    </row>
    <row r="614" spans="1:33">
      <c r="A614" t="s">
        <v>57</v>
      </c>
      <c r="B614" s="1">
        <v>0.4248593172302092</v>
      </c>
      <c r="C614" s="1">
        <v>2.3439302321889399E-2</v>
      </c>
      <c r="D614" s="1">
        <v>1.6261096579381129E-2</v>
      </c>
      <c r="E614" s="1">
        <v>0.89833727306921107</v>
      </c>
      <c r="F614" s="1">
        <v>0.90805540315752964</v>
      </c>
      <c r="G614" s="1">
        <f t="shared" si="118"/>
        <v>1.6261096579381129E-2</v>
      </c>
      <c r="H614" s="1">
        <v>0.88706514596723429</v>
      </c>
      <c r="I614" s="1">
        <f t="shared" si="120"/>
        <v>1.6261096579381129E-2</v>
      </c>
      <c r="W614" t="s">
        <v>57</v>
      </c>
      <c r="X614" s="1">
        <v>0.4248593172302092</v>
      </c>
      <c r="Y614" s="1">
        <v>2.3439302321889399E-2</v>
      </c>
      <c r="Z614" s="1">
        <v>1.6261096579381129E-2</v>
      </c>
      <c r="AA614" s="1">
        <v>0.89833727306921107</v>
      </c>
      <c r="AB614" s="1">
        <v>0.90805540315752964</v>
      </c>
      <c r="AC614" s="1">
        <f t="shared" si="119"/>
        <v>1.6261096579381129E-2</v>
      </c>
      <c r="AD614" s="1">
        <v>0.11293485403276571</v>
      </c>
      <c r="AE614" s="1">
        <f t="shared" si="121"/>
        <v>1.6261096579381129E-2</v>
      </c>
    </row>
    <row r="615" spans="1:33">
      <c r="A615" t="s">
        <v>58</v>
      </c>
      <c r="B615" s="1">
        <v>0.83335954411631452</v>
      </c>
      <c r="C615" s="1">
        <v>0.92636975107831843</v>
      </c>
      <c r="D615" s="1">
        <v>1.934249769983476E-2</v>
      </c>
      <c r="E615" s="1">
        <v>8.91467030513334E-3</v>
      </c>
      <c r="F615" s="1">
        <v>0.90805540315752964</v>
      </c>
      <c r="G615" s="1">
        <f t="shared" si="118"/>
        <v>8.91467030513334E-3</v>
      </c>
      <c r="H615" s="1">
        <v>0.12314713802987559</v>
      </c>
      <c r="I615" s="1">
        <f t="shared" si="120"/>
        <v>8.91467030513334E-3</v>
      </c>
      <c r="W615" t="s">
        <v>58</v>
      </c>
      <c r="X615" s="1">
        <v>0.83335954411631452</v>
      </c>
      <c r="Y615" s="1">
        <v>0.92636975107831843</v>
      </c>
      <c r="Z615" s="1">
        <v>1.934249769983476E-2</v>
      </c>
      <c r="AA615" s="1">
        <v>8.91467030513334E-3</v>
      </c>
      <c r="AB615" s="1">
        <v>0.90805540315752964</v>
      </c>
      <c r="AC615" s="1">
        <f t="shared" si="119"/>
        <v>8.91467030513334E-3</v>
      </c>
      <c r="AD615" s="1">
        <v>0.87685286197012435</v>
      </c>
      <c r="AE615" s="1">
        <f t="shared" si="121"/>
        <v>8.91467030513334E-3</v>
      </c>
    </row>
    <row r="616" spans="1:33">
      <c r="A616" t="s">
        <v>59</v>
      </c>
      <c r="B616" s="1">
        <v>0.41665814144906288</v>
      </c>
      <c r="C616" s="1">
        <v>0.96435228628487957</v>
      </c>
      <c r="D616" s="1">
        <v>8.7429002888037566E-3</v>
      </c>
      <c r="E616" s="1">
        <v>8.6625545088092101E-2</v>
      </c>
      <c r="F616" s="1">
        <v>0.5810681734584594</v>
      </c>
      <c r="G616" s="1">
        <f t="shared" si="118"/>
        <v>8.7429002888037566E-3</v>
      </c>
      <c r="H616" s="1">
        <v>0.76454761353770129</v>
      </c>
      <c r="I616" s="1">
        <f t="shared" si="120"/>
        <v>8.7429002888037566E-3</v>
      </c>
      <c r="W616" t="s">
        <v>59</v>
      </c>
      <c r="X616" s="1">
        <v>0.41665814144906288</v>
      </c>
      <c r="Y616" s="1">
        <v>0.96435228628487957</v>
      </c>
      <c r="Z616" s="1">
        <v>8.7429002888037566E-3</v>
      </c>
      <c r="AA616" s="1">
        <v>8.6625545088092101E-2</v>
      </c>
      <c r="AB616" s="1">
        <v>0.5810681734584594</v>
      </c>
      <c r="AC616" s="1">
        <f t="shared" si="119"/>
        <v>8.7429002888037566E-3</v>
      </c>
      <c r="AD616" s="1">
        <v>0.23545238646229871</v>
      </c>
      <c r="AE616" s="1">
        <f t="shared" si="121"/>
        <v>8.7429002888037566E-3</v>
      </c>
    </row>
    <row r="617" spans="1:33">
      <c r="A617" t="s">
        <v>60</v>
      </c>
      <c r="B617" s="1">
        <v>2.5513780709385037E-2</v>
      </c>
      <c r="C617" s="1">
        <v>0.96745337966372558</v>
      </c>
      <c r="D617" s="1">
        <v>1.5345421270267168E-2</v>
      </c>
      <c r="E617" s="1">
        <v>0.804290752573395</v>
      </c>
      <c r="F617" s="1">
        <v>0.95000000000000062</v>
      </c>
      <c r="G617" s="1">
        <f t="shared" si="118"/>
        <v>1.5345421270267168E-2</v>
      </c>
      <c r="H617" s="1">
        <v>0.95000000000000062</v>
      </c>
      <c r="I617" s="1">
        <f t="shared" si="120"/>
        <v>1.5345421270267168E-2</v>
      </c>
      <c r="W617" t="s">
        <v>60</v>
      </c>
      <c r="X617" s="1">
        <v>2.5513780709385037E-2</v>
      </c>
      <c r="Y617" s="1">
        <v>0.96745337966372558</v>
      </c>
      <c r="Z617" s="1">
        <v>1.5345421270267168E-2</v>
      </c>
      <c r="AA617" s="1">
        <v>0.804290752573395</v>
      </c>
      <c r="AB617" s="1">
        <v>0.95000000000000062</v>
      </c>
      <c r="AC617" s="1">
        <f t="shared" si="119"/>
        <v>1.5345421270267168E-2</v>
      </c>
      <c r="AD617" s="1">
        <v>4.9999999999999378E-2</v>
      </c>
      <c r="AE617" s="1">
        <f t="shared" si="121"/>
        <v>1.5345421270267168E-2</v>
      </c>
    </row>
    <row r="618" spans="1:33">
      <c r="A618" t="s">
        <v>153</v>
      </c>
      <c r="B618" s="1">
        <v>0.11293485403276571</v>
      </c>
      <c r="C618" s="1">
        <v>0.2182449231614636</v>
      </c>
      <c r="D618" s="1">
        <v>1.0827211963947203E-2</v>
      </c>
      <c r="E618" s="1">
        <v>0.95530702874889595</v>
      </c>
      <c r="F618" s="1">
        <v>0.30937799958543033</v>
      </c>
      <c r="G618" s="1">
        <f t="shared" si="118"/>
        <v>1.0827211963947203E-2</v>
      </c>
      <c r="H618" s="1">
        <v>5.0000000000000017E-2</v>
      </c>
      <c r="I618" s="1">
        <f t="shared" si="120"/>
        <v>1.0827211963947203E-2</v>
      </c>
      <c r="W618" t="s">
        <v>153</v>
      </c>
      <c r="X618" s="1">
        <v>0.11293485403276571</v>
      </c>
      <c r="Y618" s="1">
        <v>0.2182449231614636</v>
      </c>
      <c r="Z618" s="1">
        <v>1.0827211963947203E-2</v>
      </c>
      <c r="AA618" s="1">
        <v>0.95530702874889595</v>
      </c>
      <c r="AB618" s="1">
        <v>0.30937799958543033</v>
      </c>
      <c r="AC618" s="1">
        <f t="shared" si="119"/>
        <v>1.0827211963947203E-2</v>
      </c>
      <c r="AD618" s="1">
        <v>0.95</v>
      </c>
      <c r="AE618" s="1">
        <f t="shared" si="121"/>
        <v>1.0827211963947203E-2</v>
      </c>
    </row>
    <row r="619" spans="1:33">
      <c r="A619" t="s">
        <v>62</v>
      </c>
      <c r="B619" s="1">
        <v>0.95854209528250367</v>
      </c>
      <c r="C619" s="1">
        <v>0.90255978033137996</v>
      </c>
      <c r="D619" s="1">
        <v>0.86540011930785754</v>
      </c>
      <c r="E619" s="1">
        <v>0.36367625459897801</v>
      </c>
      <c r="F619" s="1">
        <v>0.43347765585417825</v>
      </c>
      <c r="G619" s="1">
        <f t="shared" si="118"/>
        <v>0.36367625459897801</v>
      </c>
      <c r="H619" s="1">
        <v>6.8034612531657782E-2</v>
      </c>
      <c r="I619" s="1">
        <f t="shared" si="120"/>
        <v>6.8034612531657782E-2</v>
      </c>
      <c r="W619" t="s">
        <v>62</v>
      </c>
      <c r="X619" s="1">
        <v>0.95854209528250367</v>
      </c>
      <c r="Y619" s="1">
        <v>0.90255978033137996</v>
      </c>
      <c r="Z619" s="1">
        <v>0.86540011930785754</v>
      </c>
      <c r="AA619" s="1">
        <v>0.36367625459897801</v>
      </c>
      <c r="AB619" s="1">
        <v>0.43347765585417825</v>
      </c>
      <c r="AC619" s="1">
        <f t="shared" si="119"/>
        <v>0.36367625459897801</v>
      </c>
      <c r="AD619" s="1">
        <v>0.93196538746834223</v>
      </c>
      <c r="AE619" s="1">
        <f t="shared" si="121"/>
        <v>0.36367625459897801</v>
      </c>
    </row>
    <row r="620" spans="1:33">
      <c r="A620" t="s">
        <v>63</v>
      </c>
      <c r="B620" s="1">
        <v>0.92225078567327134</v>
      </c>
      <c r="C620" s="1">
        <v>0.83390402870088109</v>
      </c>
      <c r="D620" s="1">
        <v>0.12314713802987465</v>
      </c>
      <c r="E620" s="1">
        <v>7.7749214326728627E-2</v>
      </c>
      <c r="F620" s="1">
        <v>0.13311027054307142</v>
      </c>
      <c r="G620" s="1">
        <f t="shared" si="118"/>
        <v>7.7749214326728627E-2</v>
      </c>
      <c r="H620" s="1">
        <v>0.41893182654154093</v>
      </c>
      <c r="I620" s="1">
        <f t="shared" si="120"/>
        <v>7.7749214326728627E-2</v>
      </c>
      <c r="W620" t="s">
        <v>63</v>
      </c>
      <c r="X620" s="1">
        <v>0.92225078567327134</v>
      </c>
      <c r="Y620" s="1">
        <v>0.83390402870088109</v>
      </c>
      <c r="Z620" s="1">
        <v>0.12314713802987465</v>
      </c>
      <c r="AA620" s="1">
        <v>7.7749214326728627E-2</v>
      </c>
      <c r="AB620" s="1">
        <v>0.13311027054307142</v>
      </c>
      <c r="AC620" s="1">
        <f t="shared" si="119"/>
        <v>7.7749214326728627E-2</v>
      </c>
      <c r="AD620" s="1">
        <v>0.58106817345845907</v>
      </c>
      <c r="AE620" s="1">
        <f t="shared" si="121"/>
        <v>7.7749214326728627E-2</v>
      </c>
    </row>
    <row r="621" spans="1:33">
      <c r="A621" t="s">
        <v>64</v>
      </c>
      <c r="B621" s="1">
        <v>0.2804520356051966</v>
      </c>
      <c r="C621" s="1">
        <v>0.95</v>
      </c>
      <c r="D621" s="1">
        <v>1.934249769983476E-2</v>
      </c>
      <c r="E621" s="1">
        <v>1.0314052138263039E-2</v>
      </c>
      <c r="F621" s="1">
        <v>0.95000000000000062</v>
      </c>
      <c r="G621" s="1">
        <f t="shared" si="118"/>
        <v>1.0314052138263039E-2</v>
      </c>
      <c r="H621" s="1">
        <v>0.91337445491190872</v>
      </c>
      <c r="I621" s="1">
        <f t="shared" si="120"/>
        <v>1.0314052138263039E-2</v>
      </c>
      <c r="W621" t="s">
        <v>64</v>
      </c>
      <c r="X621" s="1">
        <v>0.2804520356051966</v>
      </c>
      <c r="Y621" s="1">
        <v>0.95</v>
      </c>
      <c r="Z621" s="1">
        <v>1.934249769983476E-2</v>
      </c>
      <c r="AA621" s="1">
        <v>1.0314052138263039E-2</v>
      </c>
      <c r="AB621" s="1">
        <v>0.95000000000000062</v>
      </c>
      <c r="AC621" s="1">
        <f t="shared" si="119"/>
        <v>1.0314052138263039E-2</v>
      </c>
      <c r="AD621" s="1">
        <v>8.6625545088091283E-2</v>
      </c>
      <c r="AE621" s="1">
        <f t="shared" si="121"/>
        <v>1.0314052138263039E-2</v>
      </c>
    </row>
    <row r="622" spans="1:33">
      <c r="A622" t="s">
        <v>65</v>
      </c>
      <c r="B622" s="1">
        <v>0.65650924425569723</v>
      </c>
      <c r="C622" s="1">
        <v>0.89940786999210232</v>
      </c>
      <c r="D622" s="1">
        <v>0.58456818246302633</v>
      </c>
      <c r="E622" s="1">
        <v>0.47058959967932112</v>
      </c>
      <c r="F622" s="1">
        <v>0.5810681734584594</v>
      </c>
      <c r="G622" s="1">
        <f t="shared" si="118"/>
        <v>0.47058959967932112</v>
      </c>
      <c r="H622" s="1">
        <v>5.0000000000000017E-2</v>
      </c>
      <c r="I622" s="1">
        <f t="shared" si="120"/>
        <v>5.0000000000000017E-2</v>
      </c>
      <c r="W622" t="s">
        <v>65</v>
      </c>
      <c r="X622" s="1">
        <v>0.65650924425569723</v>
      </c>
      <c r="Y622" s="1">
        <v>0.89940786999210232</v>
      </c>
      <c r="Z622" s="1">
        <v>0.58456818246302633</v>
      </c>
      <c r="AA622" s="1">
        <v>0.47058959967932112</v>
      </c>
      <c r="AB622" s="1">
        <v>0.5810681734584594</v>
      </c>
      <c r="AC622" s="1">
        <f t="shared" si="119"/>
        <v>0.47058959967932112</v>
      </c>
      <c r="AD622" s="1">
        <v>0.95</v>
      </c>
      <c r="AE622" s="1">
        <f t="shared" si="121"/>
        <v>0.47058959967932112</v>
      </c>
    </row>
    <row r="623" spans="1:33">
      <c r="A623" t="s">
        <v>66</v>
      </c>
      <c r="B623" s="1">
        <v>2.0775048426035281E-2</v>
      </c>
      <c r="C623" s="1">
        <v>3.4935999962474318E-3</v>
      </c>
      <c r="D623" s="1">
        <v>7.4818240579241913E-3</v>
      </c>
      <c r="E623" s="1">
        <v>0.93925077876486562</v>
      </c>
      <c r="F623" s="1">
        <v>0.99266254192933878</v>
      </c>
      <c r="G623" s="1">
        <f t="shared" si="118"/>
        <v>3.4935999962474318E-3</v>
      </c>
      <c r="H623" s="1">
        <v>0.95000000000000062</v>
      </c>
      <c r="I623" s="1">
        <f t="shared" si="120"/>
        <v>3.4935999962474318E-3</v>
      </c>
      <c r="W623" t="s">
        <v>66</v>
      </c>
      <c r="X623" s="1">
        <v>2.0775048426035281E-2</v>
      </c>
      <c r="Y623" s="1">
        <v>3.4935999962474318E-3</v>
      </c>
      <c r="Z623" s="1">
        <v>7.4818240579241913E-3</v>
      </c>
      <c r="AA623" s="1">
        <v>0.93925077876486562</v>
      </c>
      <c r="AB623" s="1">
        <v>0.99266254192933878</v>
      </c>
      <c r="AC623" s="1">
        <f t="shared" si="119"/>
        <v>3.4935999962474318E-3</v>
      </c>
      <c r="AD623" s="1">
        <v>4.9999999999999378E-2</v>
      </c>
      <c r="AE623" s="1">
        <f t="shared" si="121"/>
        <v>3.4935999962474318E-3</v>
      </c>
    </row>
    <row r="624" spans="1:33">
      <c r="A624" t="s">
        <v>94</v>
      </c>
      <c r="B624" s="1">
        <v>0.98065750230016491</v>
      </c>
      <c r="C624" s="1">
        <v>0.82216840935503699</v>
      </c>
      <c r="D624" s="1">
        <v>0.40782542692846746</v>
      </c>
      <c r="E624" s="1">
        <v>3.928562952709329E-3</v>
      </c>
      <c r="F624" s="1">
        <v>2.1150612009820224E-3</v>
      </c>
      <c r="G624" s="1">
        <f t="shared" si="118"/>
        <v>2.1150612009820224E-3</v>
      </c>
      <c r="H624" s="1">
        <v>0.12314713802987559</v>
      </c>
      <c r="I624" s="1">
        <f t="shared" si="120"/>
        <v>2.1150612009820224E-3</v>
      </c>
      <c r="W624" t="s">
        <v>94</v>
      </c>
      <c r="X624" s="1">
        <v>0.98065750230016491</v>
      </c>
      <c r="Y624" s="1">
        <v>0.82216840935503699</v>
      </c>
      <c r="Z624" s="1">
        <v>0.40782542692846746</v>
      </c>
      <c r="AA624" s="1">
        <v>3.928562952709329E-3</v>
      </c>
      <c r="AB624" s="1">
        <v>2.1150612009820224E-3</v>
      </c>
      <c r="AC624" s="1">
        <f t="shared" si="119"/>
        <v>2.1150612009820224E-3</v>
      </c>
      <c r="AD624" s="1">
        <v>0.87685286197012435</v>
      </c>
      <c r="AE624" s="1">
        <f t="shared" si="121"/>
        <v>2.1150612009820224E-3</v>
      </c>
    </row>
    <row r="625" spans="1:32">
      <c r="A625" t="s">
        <v>96</v>
      </c>
      <c r="B625" s="1">
        <v>0.98917278803605257</v>
      </c>
      <c r="C625" s="1">
        <v>0.9834857792181515</v>
      </c>
      <c r="D625" s="1">
        <v>0.98735502395561359</v>
      </c>
      <c r="E625" s="1">
        <v>0.11591839745337426</v>
      </c>
      <c r="F625" s="1">
        <v>6.1456317156798447E-3</v>
      </c>
      <c r="G625" s="1">
        <f t="shared" si="118"/>
        <v>6.1456317156798447E-3</v>
      </c>
      <c r="H625" s="1">
        <v>5.0000000000000017E-2</v>
      </c>
      <c r="I625" s="1">
        <f t="shared" si="120"/>
        <v>6.1456317156798447E-3</v>
      </c>
      <c r="W625" t="s">
        <v>96</v>
      </c>
      <c r="X625" s="1">
        <v>0.98917278803605257</v>
      </c>
      <c r="Y625" s="1">
        <v>0.9834857792181515</v>
      </c>
      <c r="Z625" s="1">
        <v>0.98735502395561359</v>
      </c>
      <c r="AA625" s="1">
        <v>0.11591839745337426</v>
      </c>
      <c r="AB625" s="1">
        <v>6.1456317156798447E-3</v>
      </c>
      <c r="AC625" s="1">
        <f t="shared" si="119"/>
        <v>6.1456317156798447E-3</v>
      </c>
      <c r="AD625" s="1">
        <v>0.95</v>
      </c>
      <c r="AE625" s="1">
        <f t="shared" si="121"/>
        <v>6.1456317156798447E-3</v>
      </c>
    </row>
    <row r="626" spans="1:32">
      <c r="A626" t="s">
        <v>98</v>
      </c>
      <c r="B626" s="1">
        <v>0.98659829350075712</v>
      </c>
      <c r="C626" s="1">
        <v>0.9647549627572285</v>
      </c>
      <c r="D626" s="1">
        <v>0.82558630631238628</v>
      </c>
      <c r="E626" s="1">
        <v>5.2665391540200994E-3</v>
      </c>
      <c r="F626" s="1">
        <v>0.83696255484835158</v>
      </c>
      <c r="G626" s="1">
        <f t="shared" si="118"/>
        <v>5.2665391540200994E-3</v>
      </c>
      <c r="H626" s="1">
        <v>0.21271458630132001</v>
      </c>
      <c r="I626" s="1">
        <f t="shared" si="120"/>
        <v>5.2665391540200994E-3</v>
      </c>
      <c r="W626" t="s">
        <v>98</v>
      </c>
      <c r="X626" s="1">
        <v>0.98659829350075712</v>
      </c>
      <c r="Y626" s="1">
        <v>0.9647549627572285</v>
      </c>
      <c r="Z626" s="1">
        <v>0.82558630631238628</v>
      </c>
      <c r="AA626" s="1">
        <v>5.2665391540200994E-3</v>
      </c>
      <c r="AB626" s="1">
        <v>0.83696255484835158</v>
      </c>
      <c r="AC626" s="1">
        <f t="shared" si="119"/>
        <v>5.2665391540200994E-3</v>
      </c>
      <c r="AD626" s="1">
        <v>0.78728541369867999</v>
      </c>
      <c r="AE626" s="1">
        <f t="shared" si="121"/>
        <v>5.2665391540200994E-3</v>
      </c>
    </row>
    <row r="627" spans="1:32">
      <c r="A627" t="s">
        <v>100</v>
      </c>
      <c r="B627" s="1">
        <v>0.97320072587687156</v>
      </c>
      <c r="C627" s="1">
        <v>0.69517863274349845</v>
      </c>
      <c r="D627" s="1">
        <v>0.90761743126664418</v>
      </c>
      <c r="E627" s="1">
        <v>0.20998803456657261</v>
      </c>
      <c r="F627" s="1">
        <v>0.20777637029862486</v>
      </c>
      <c r="G627" s="1">
        <f t="shared" si="118"/>
        <v>0.20777637029862486</v>
      </c>
      <c r="H627" s="1">
        <v>6.8034612531657782E-2</v>
      </c>
      <c r="I627" s="1">
        <f t="shared" si="120"/>
        <v>6.8034612531657782E-2</v>
      </c>
      <c r="W627" t="s">
        <v>100</v>
      </c>
      <c r="X627" s="1">
        <v>0.97320072587687156</v>
      </c>
      <c r="Y627" s="1">
        <v>0.69517863274349845</v>
      </c>
      <c r="Z627" s="1">
        <v>0.90761743126664418</v>
      </c>
      <c r="AA627" s="1">
        <v>0.20998803456657261</v>
      </c>
      <c r="AB627" s="1">
        <v>0.20777637029862486</v>
      </c>
      <c r="AC627" s="1">
        <f t="shared" si="119"/>
        <v>0.20777637029862486</v>
      </c>
      <c r="AD627" s="1">
        <v>0.93196538746834223</v>
      </c>
      <c r="AE627" s="1">
        <f t="shared" si="121"/>
        <v>0.20777637029862486</v>
      </c>
    </row>
    <row r="628" spans="1:32">
      <c r="A628" t="s">
        <v>102</v>
      </c>
      <c r="B628" s="1">
        <v>5.1212513603868581E-2</v>
      </c>
      <c r="C628" s="1">
        <v>0.86812039050746503</v>
      </c>
      <c r="D628" s="1">
        <v>7.4818240579241913E-3</v>
      </c>
      <c r="E628" s="1">
        <v>0.66311816366696186</v>
      </c>
      <c r="F628" s="1">
        <v>0.90805540315752964</v>
      </c>
      <c r="G628" s="1">
        <f t="shared" si="118"/>
        <v>7.4818240579241913E-3</v>
      </c>
      <c r="H628" s="1">
        <v>0.95000000000000062</v>
      </c>
      <c r="I628" s="1">
        <f t="shared" si="120"/>
        <v>7.4818240579241913E-3</v>
      </c>
      <c r="W628" t="s">
        <v>102</v>
      </c>
      <c r="X628" s="1">
        <v>5.1212513603868581E-2</v>
      </c>
      <c r="Y628" s="1">
        <v>0.86812039050746503</v>
      </c>
      <c r="Z628" s="1">
        <v>7.4818240579241913E-3</v>
      </c>
      <c r="AA628" s="1">
        <v>0.66311816366696186</v>
      </c>
      <c r="AB628" s="1">
        <v>0.90805540315752964</v>
      </c>
      <c r="AC628" s="1">
        <f t="shared" si="119"/>
        <v>7.4818240579241913E-3</v>
      </c>
      <c r="AD628" s="1">
        <v>4.9999999999999378E-2</v>
      </c>
      <c r="AE628" s="1">
        <f t="shared" si="121"/>
        <v>7.4818240579241913E-3</v>
      </c>
    </row>
    <row r="629" spans="1:32">
      <c r="A629" t="s">
        <v>151</v>
      </c>
      <c r="B629" s="1">
        <v>1.6761972197987807E-2</v>
      </c>
      <c r="C629" s="1">
        <v>8.9146703051331544E-3</v>
      </c>
      <c r="D629" s="1">
        <v>7.4818240579241913E-3</v>
      </c>
      <c r="E629" s="1">
        <v>0.99715525647836656</v>
      </c>
      <c r="F629" s="1">
        <v>0.97337085213504804</v>
      </c>
      <c r="G629" s="1">
        <f t="shared" si="118"/>
        <v>7.4818240579241913E-3</v>
      </c>
      <c r="H629" s="1">
        <v>0.95000000000000062</v>
      </c>
      <c r="I629" s="1">
        <f t="shared" si="120"/>
        <v>7.4818240579241913E-3</v>
      </c>
      <c r="W629" t="s">
        <v>151</v>
      </c>
      <c r="X629" s="1">
        <v>1.6761972197987807E-2</v>
      </c>
      <c r="Y629" s="1">
        <v>8.9146703051331544E-3</v>
      </c>
      <c r="Z629" s="1">
        <v>7.4818240579241913E-3</v>
      </c>
      <c r="AA629" s="1">
        <v>0.99715525647836656</v>
      </c>
      <c r="AB629" s="1">
        <v>0.97337085213504804</v>
      </c>
      <c r="AC629" s="1">
        <f t="shared" si="119"/>
        <v>7.4818240579241913E-3</v>
      </c>
      <c r="AD629" s="1">
        <v>4.9999999999999378E-2</v>
      </c>
      <c r="AE629" s="1">
        <f t="shared" si="121"/>
        <v>7.4818240579241913E-3</v>
      </c>
    </row>
    <row r="630" spans="1:32">
      <c r="G630">
        <f>SUM(G612:G629)</f>
        <v>1.2428607740395652</v>
      </c>
      <c r="I630">
        <f>SUM(I612:I629)</f>
        <v>0.38688777452595691</v>
      </c>
      <c r="J630">
        <f>+I630/G630</f>
        <v>0.311288104514304</v>
      </c>
      <c r="AC630">
        <f>SUM(AC612:AC629)</f>
        <v>1.2428607740395652</v>
      </c>
      <c r="AE630">
        <f>SUM(AE612:AE629)</f>
        <v>1.2428607740395652</v>
      </c>
      <c r="AF630">
        <f>+AE630/AC630</f>
        <v>1</v>
      </c>
    </row>
    <row r="632" spans="1:32">
      <c r="A632" t="s">
        <v>145</v>
      </c>
      <c r="B632" t="s">
        <v>228</v>
      </c>
      <c r="C632" t="s">
        <v>230</v>
      </c>
      <c r="D632" t="s">
        <v>223</v>
      </c>
      <c r="E632" t="s">
        <v>67</v>
      </c>
      <c r="F632" t="s">
        <v>234</v>
      </c>
      <c r="G632" t="str">
        <f>+A632</f>
        <v>a*b*c*D*e</v>
      </c>
      <c r="H632" t="s">
        <v>224</v>
      </c>
      <c r="W632" t="s">
        <v>145</v>
      </c>
      <c r="X632" t="s">
        <v>228</v>
      </c>
      <c r="Y632" t="s">
        <v>230</v>
      </c>
      <c r="Z632" t="s">
        <v>223</v>
      </c>
      <c r="AA632" t="s">
        <v>67</v>
      </c>
      <c r="AB632" t="s">
        <v>234</v>
      </c>
      <c r="AC632" t="str">
        <f>+W632</f>
        <v>a*b*c*D*e</v>
      </c>
      <c r="AD632" t="s">
        <v>236</v>
      </c>
    </row>
    <row r="633" spans="1:32">
      <c r="A633" t="s">
        <v>80</v>
      </c>
      <c r="B633" s="1">
        <v>0.19307436701260694</v>
      </c>
      <c r="C633" s="1">
        <v>0.87600249364173799</v>
      </c>
      <c r="D633" s="1">
        <v>1.0827211963947203E-2</v>
      </c>
      <c r="E633" s="1">
        <v>0.73127661508476538</v>
      </c>
      <c r="F633" s="1">
        <v>0.56652234414582181</v>
      </c>
      <c r="G633" s="1">
        <f t="shared" ref="G633:G650" si="122">MIN(B633:F633)</f>
        <v>1.0827211963947203E-2</v>
      </c>
      <c r="H633" s="1">
        <v>5.0000000000000017E-2</v>
      </c>
      <c r="I633" s="1">
        <f>MIN(G633:H633)</f>
        <v>1.0827211963947203E-2</v>
      </c>
      <c r="W633" t="s">
        <v>80</v>
      </c>
      <c r="X633" s="1">
        <v>0.19307436701260694</v>
      </c>
      <c r="Y633" s="1">
        <v>0.87600249364173799</v>
      </c>
      <c r="Z633" s="1">
        <v>1.0827211963947203E-2</v>
      </c>
      <c r="AA633" s="1">
        <v>0.73127661508476538</v>
      </c>
      <c r="AB633" s="1">
        <v>0.56652234414582181</v>
      </c>
      <c r="AC633" s="1">
        <f t="shared" ref="AC633:AC650" si="123">MIN(X633:AB633)</f>
        <v>1.0827211963947203E-2</v>
      </c>
      <c r="AD633" s="1">
        <v>0.95</v>
      </c>
      <c r="AE633" s="1">
        <f>MIN(AC633:AD633)</f>
        <v>1.0827211963947203E-2</v>
      </c>
    </row>
    <row r="634" spans="1:32">
      <c r="A634" t="s">
        <v>82</v>
      </c>
      <c r="B634" s="1">
        <v>9.8522904433920866E-3</v>
      </c>
      <c r="C634" s="1">
        <v>0.11293485403276571</v>
      </c>
      <c r="D634" s="1">
        <v>2.1707708167517326E-2</v>
      </c>
      <c r="E634" s="1">
        <v>0.99618498993660631</v>
      </c>
      <c r="F634" s="1">
        <v>2.6629147864951963E-2</v>
      </c>
      <c r="G634" s="1">
        <f t="shared" si="122"/>
        <v>9.8522904433920866E-3</v>
      </c>
      <c r="H634" s="1">
        <v>0.95000000000000062</v>
      </c>
      <c r="I634" s="1">
        <f t="shared" ref="I634:I650" si="124">MIN(G634:H634)</f>
        <v>9.8522904433920866E-3</v>
      </c>
      <c r="W634" t="s">
        <v>82</v>
      </c>
      <c r="X634" s="1">
        <v>9.8522904433920866E-3</v>
      </c>
      <c r="Y634" s="1">
        <v>0.11293485403276571</v>
      </c>
      <c r="Z634" s="1">
        <v>2.1707708167517326E-2</v>
      </c>
      <c r="AA634" s="1">
        <v>0.99618498993660631</v>
      </c>
      <c r="AB634" s="1">
        <v>2.6629147864951963E-2</v>
      </c>
      <c r="AC634" s="1">
        <f t="shared" si="123"/>
        <v>9.8522904433920866E-3</v>
      </c>
      <c r="AD634" s="1">
        <v>4.9999999999999378E-2</v>
      </c>
      <c r="AE634" s="1">
        <f t="shared" ref="AE634:AE650" si="125">MIN(AC634:AD634)</f>
        <v>9.8522904433920866E-3</v>
      </c>
    </row>
    <row r="635" spans="1:32">
      <c r="A635" t="s">
        <v>57</v>
      </c>
      <c r="B635" s="1">
        <v>0.4248593172302092</v>
      </c>
      <c r="C635" s="1">
        <v>2.3439302321889399E-2</v>
      </c>
      <c r="D635" s="1">
        <v>1.6261096579381129E-2</v>
      </c>
      <c r="E635" s="1">
        <v>0.89833727306921107</v>
      </c>
      <c r="F635" s="1">
        <v>9.1944596842470361E-2</v>
      </c>
      <c r="G635" s="1">
        <f t="shared" si="122"/>
        <v>1.6261096579381129E-2</v>
      </c>
      <c r="H635" s="1">
        <v>0.88706514596723429</v>
      </c>
      <c r="I635" s="1">
        <f t="shared" si="124"/>
        <v>1.6261096579381129E-2</v>
      </c>
      <c r="W635" t="s">
        <v>57</v>
      </c>
      <c r="X635" s="1">
        <v>0.4248593172302092</v>
      </c>
      <c r="Y635" s="1">
        <v>2.3439302321889399E-2</v>
      </c>
      <c r="Z635" s="1">
        <v>1.6261096579381129E-2</v>
      </c>
      <c r="AA635" s="1">
        <v>0.89833727306921107</v>
      </c>
      <c r="AB635" s="1">
        <v>9.1944596842470361E-2</v>
      </c>
      <c r="AC635" s="1">
        <f t="shared" si="123"/>
        <v>1.6261096579381129E-2</v>
      </c>
      <c r="AD635" s="1">
        <v>0.11293485403276571</v>
      </c>
      <c r="AE635" s="1">
        <f t="shared" si="125"/>
        <v>1.6261096579381129E-2</v>
      </c>
    </row>
    <row r="636" spans="1:32">
      <c r="A636" t="s">
        <v>58</v>
      </c>
      <c r="B636" s="1">
        <v>0.83335954411631452</v>
      </c>
      <c r="C636" s="1">
        <v>0.92636975107831843</v>
      </c>
      <c r="D636" s="1">
        <v>1.934249769983476E-2</v>
      </c>
      <c r="E636" s="1">
        <v>8.91467030513334E-3</v>
      </c>
      <c r="F636" s="1">
        <v>9.1944596842470361E-2</v>
      </c>
      <c r="G636" s="1">
        <f t="shared" si="122"/>
        <v>8.91467030513334E-3</v>
      </c>
      <c r="H636" s="1">
        <v>0.12314713802987559</v>
      </c>
      <c r="I636" s="1">
        <f t="shared" si="124"/>
        <v>8.91467030513334E-3</v>
      </c>
      <c r="W636" t="s">
        <v>58</v>
      </c>
      <c r="X636" s="1">
        <v>0.83335954411631452</v>
      </c>
      <c r="Y636" s="1">
        <v>0.92636975107831843</v>
      </c>
      <c r="Z636" s="1">
        <v>1.934249769983476E-2</v>
      </c>
      <c r="AA636" s="1">
        <v>8.91467030513334E-3</v>
      </c>
      <c r="AB636" s="1">
        <v>9.1944596842470361E-2</v>
      </c>
      <c r="AC636" s="1">
        <f t="shared" si="123"/>
        <v>8.91467030513334E-3</v>
      </c>
      <c r="AD636" s="1">
        <v>0.87685286197012435</v>
      </c>
      <c r="AE636" s="1">
        <f t="shared" si="125"/>
        <v>8.91467030513334E-3</v>
      </c>
    </row>
    <row r="637" spans="1:32">
      <c r="A637" t="s">
        <v>59</v>
      </c>
      <c r="B637" s="1">
        <v>0.41665814144906288</v>
      </c>
      <c r="C637" s="1">
        <v>0.96435228628487957</v>
      </c>
      <c r="D637" s="1">
        <v>8.7429002888037566E-3</v>
      </c>
      <c r="E637" s="1">
        <v>8.6625545088092101E-2</v>
      </c>
      <c r="F637" s="1">
        <v>0.4189318265415406</v>
      </c>
      <c r="G637" s="1">
        <f t="shared" si="122"/>
        <v>8.7429002888037566E-3</v>
      </c>
      <c r="H637" s="1">
        <v>0.76454761353770129</v>
      </c>
      <c r="I637" s="1">
        <f t="shared" si="124"/>
        <v>8.7429002888037566E-3</v>
      </c>
      <c r="W637" t="s">
        <v>59</v>
      </c>
      <c r="X637" s="1">
        <v>0.41665814144906288</v>
      </c>
      <c r="Y637" s="1">
        <v>0.96435228628487957</v>
      </c>
      <c r="Z637" s="1">
        <v>8.7429002888037566E-3</v>
      </c>
      <c r="AA637" s="1">
        <v>8.6625545088092101E-2</v>
      </c>
      <c r="AB637" s="1">
        <v>0.4189318265415406</v>
      </c>
      <c r="AC637" s="1">
        <f t="shared" si="123"/>
        <v>8.7429002888037566E-3</v>
      </c>
      <c r="AD637" s="1">
        <v>0.23545238646229871</v>
      </c>
      <c r="AE637" s="1">
        <f t="shared" si="125"/>
        <v>8.7429002888037566E-3</v>
      </c>
    </row>
    <row r="638" spans="1:32">
      <c r="A638" t="s">
        <v>60</v>
      </c>
      <c r="B638" s="1">
        <v>2.5513780709385037E-2</v>
      </c>
      <c r="C638" s="1">
        <v>0.96745337966372558</v>
      </c>
      <c r="D638" s="1">
        <v>1.5345421270267168E-2</v>
      </c>
      <c r="E638" s="1">
        <v>0.804290752573395</v>
      </c>
      <c r="F638" s="1">
        <v>4.9999999999999378E-2</v>
      </c>
      <c r="G638" s="1">
        <f t="shared" si="122"/>
        <v>1.5345421270267168E-2</v>
      </c>
      <c r="H638" s="1">
        <v>0.95000000000000062</v>
      </c>
      <c r="I638" s="1">
        <f t="shared" si="124"/>
        <v>1.5345421270267168E-2</v>
      </c>
      <c r="W638" t="s">
        <v>60</v>
      </c>
      <c r="X638" s="1">
        <v>2.5513780709385037E-2</v>
      </c>
      <c r="Y638" s="1">
        <v>0.96745337966372558</v>
      </c>
      <c r="Z638" s="1">
        <v>1.5345421270267168E-2</v>
      </c>
      <c r="AA638" s="1">
        <v>0.804290752573395</v>
      </c>
      <c r="AB638" s="1">
        <v>4.9999999999999378E-2</v>
      </c>
      <c r="AC638" s="1">
        <f t="shared" si="123"/>
        <v>1.5345421270267168E-2</v>
      </c>
      <c r="AD638" s="1">
        <v>4.9999999999999378E-2</v>
      </c>
      <c r="AE638" s="1">
        <f t="shared" si="125"/>
        <v>1.5345421270267168E-2</v>
      </c>
    </row>
    <row r="639" spans="1:32">
      <c r="A639" t="s">
        <v>153</v>
      </c>
      <c r="B639" s="1">
        <v>0.11293485403276571</v>
      </c>
      <c r="C639" s="1">
        <v>0.2182449231614636</v>
      </c>
      <c r="D639" s="1">
        <v>1.0827211963947203E-2</v>
      </c>
      <c r="E639" s="1">
        <v>0.95530702874889595</v>
      </c>
      <c r="F639" s="1">
        <v>0.69062200041456967</v>
      </c>
      <c r="G639" s="1">
        <f t="shared" si="122"/>
        <v>1.0827211963947203E-2</v>
      </c>
      <c r="H639" s="1">
        <v>5.0000000000000017E-2</v>
      </c>
      <c r="I639" s="1">
        <f t="shared" si="124"/>
        <v>1.0827211963947203E-2</v>
      </c>
      <c r="W639" t="s">
        <v>153</v>
      </c>
      <c r="X639" s="1">
        <v>0.11293485403276571</v>
      </c>
      <c r="Y639" s="1">
        <v>0.2182449231614636</v>
      </c>
      <c r="Z639" s="1">
        <v>1.0827211963947203E-2</v>
      </c>
      <c r="AA639" s="1">
        <v>0.95530702874889595</v>
      </c>
      <c r="AB639" s="1">
        <v>0.69062200041456967</v>
      </c>
      <c r="AC639" s="1">
        <f t="shared" si="123"/>
        <v>1.0827211963947203E-2</v>
      </c>
      <c r="AD639" s="1">
        <v>0.95</v>
      </c>
      <c r="AE639" s="1">
        <f t="shared" si="125"/>
        <v>1.0827211963947203E-2</v>
      </c>
    </row>
    <row r="640" spans="1:32">
      <c r="A640" t="s">
        <v>62</v>
      </c>
      <c r="B640" s="1">
        <v>0.95854209528250367</v>
      </c>
      <c r="C640" s="1">
        <v>0.90255978033137996</v>
      </c>
      <c r="D640" s="1">
        <v>0.86540011930785754</v>
      </c>
      <c r="E640" s="1">
        <v>0.36367625459897801</v>
      </c>
      <c r="F640" s="1">
        <v>0.56652234414582181</v>
      </c>
      <c r="G640" s="1">
        <f t="shared" si="122"/>
        <v>0.36367625459897801</v>
      </c>
      <c r="H640" s="1">
        <v>6.8034612531657782E-2</v>
      </c>
      <c r="I640" s="1">
        <f t="shared" si="124"/>
        <v>6.8034612531657782E-2</v>
      </c>
      <c r="W640" t="s">
        <v>62</v>
      </c>
      <c r="X640" s="1">
        <v>0.95854209528250367</v>
      </c>
      <c r="Y640" s="1">
        <v>0.90255978033137996</v>
      </c>
      <c r="Z640" s="1">
        <v>0.86540011930785754</v>
      </c>
      <c r="AA640" s="1">
        <v>0.36367625459897801</v>
      </c>
      <c r="AB640" s="1">
        <v>0.56652234414582181</v>
      </c>
      <c r="AC640" s="1">
        <f t="shared" si="123"/>
        <v>0.36367625459897801</v>
      </c>
      <c r="AD640" s="1">
        <v>0.93196538746834223</v>
      </c>
      <c r="AE640" s="1">
        <f t="shared" si="125"/>
        <v>0.36367625459897801</v>
      </c>
    </row>
    <row r="641" spans="1:33">
      <c r="A641" t="s">
        <v>63</v>
      </c>
      <c r="B641" s="1">
        <v>0.92225078567327134</v>
      </c>
      <c r="C641" s="1">
        <v>0.83390402870088109</v>
      </c>
      <c r="D641" s="1">
        <v>0.12314713802987465</v>
      </c>
      <c r="E641" s="1">
        <v>7.7749214326728627E-2</v>
      </c>
      <c r="F641" s="1">
        <v>0.86688972945692855</v>
      </c>
      <c r="G641" s="1">
        <f t="shared" si="122"/>
        <v>7.7749214326728627E-2</v>
      </c>
      <c r="H641" s="1">
        <v>0.41893182654154093</v>
      </c>
      <c r="I641" s="1">
        <f t="shared" si="124"/>
        <v>7.7749214326728627E-2</v>
      </c>
      <c r="W641" t="s">
        <v>63</v>
      </c>
      <c r="X641" s="1">
        <v>0.92225078567327134</v>
      </c>
      <c r="Y641" s="1">
        <v>0.83390402870088109</v>
      </c>
      <c r="Z641" s="1">
        <v>0.12314713802987465</v>
      </c>
      <c r="AA641" s="1">
        <v>7.7749214326728627E-2</v>
      </c>
      <c r="AB641" s="1">
        <v>0.86688972945692855</v>
      </c>
      <c r="AC641" s="1">
        <f t="shared" si="123"/>
        <v>7.7749214326728627E-2</v>
      </c>
      <c r="AD641" s="1">
        <v>0.58106817345845907</v>
      </c>
      <c r="AE641" s="1">
        <f t="shared" si="125"/>
        <v>7.7749214326728627E-2</v>
      </c>
    </row>
    <row r="642" spans="1:33">
      <c r="A642" t="s">
        <v>64</v>
      </c>
      <c r="B642" s="1">
        <v>0.2804520356051966</v>
      </c>
      <c r="C642" s="1">
        <v>0.95</v>
      </c>
      <c r="D642" s="1">
        <v>1.934249769983476E-2</v>
      </c>
      <c r="E642" s="1">
        <v>1.0314052138263039E-2</v>
      </c>
      <c r="F642" s="1">
        <v>4.9999999999999378E-2</v>
      </c>
      <c r="G642" s="1">
        <f t="shared" si="122"/>
        <v>1.0314052138263039E-2</v>
      </c>
      <c r="H642" s="1">
        <v>0.91337445491190872</v>
      </c>
      <c r="I642" s="1">
        <f t="shared" si="124"/>
        <v>1.0314052138263039E-2</v>
      </c>
      <c r="W642" t="s">
        <v>64</v>
      </c>
      <c r="X642" s="1">
        <v>0.2804520356051966</v>
      </c>
      <c r="Y642" s="1">
        <v>0.95</v>
      </c>
      <c r="Z642" s="1">
        <v>1.934249769983476E-2</v>
      </c>
      <c r="AA642" s="1">
        <v>1.0314052138263039E-2</v>
      </c>
      <c r="AB642" s="1">
        <v>4.9999999999999378E-2</v>
      </c>
      <c r="AC642" s="1">
        <f t="shared" si="123"/>
        <v>1.0314052138263039E-2</v>
      </c>
      <c r="AD642" s="1">
        <v>8.6625545088091283E-2</v>
      </c>
      <c r="AE642" s="1">
        <f t="shared" si="125"/>
        <v>1.0314052138263039E-2</v>
      </c>
    </row>
    <row r="643" spans="1:33">
      <c r="A643" t="s">
        <v>65</v>
      </c>
      <c r="B643" s="1">
        <v>0.65650924425569723</v>
      </c>
      <c r="C643" s="1">
        <v>0.89940786999210232</v>
      </c>
      <c r="D643" s="1">
        <v>0.58456818246302633</v>
      </c>
      <c r="E643" s="1">
        <v>0.47058959967932112</v>
      </c>
      <c r="F643" s="1">
        <v>0.4189318265415406</v>
      </c>
      <c r="G643" s="1">
        <f t="shared" si="122"/>
        <v>0.4189318265415406</v>
      </c>
      <c r="H643" s="1">
        <v>5.0000000000000017E-2</v>
      </c>
      <c r="I643" s="1">
        <f t="shared" si="124"/>
        <v>5.0000000000000017E-2</v>
      </c>
      <c r="W643" t="s">
        <v>65</v>
      </c>
      <c r="X643" s="1">
        <v>0.65650924425569723</v>
      </c>
      <c r="Y643" s="1">
        <v>0.89940786999210232</v>
      </c>
      <c r="Z643" s="1">
        <v>0.58456818246302633</v>
      </c>
      <c r="AA643" s="1">
        <v>0.47058959967932112</v>
      </c>
      <c r="AB643" s="1">
        <v>0.4189318265415406</v>
      </c>
      <c r="AC643" s="1">
        <f t="shared" si="123"/>
        <v>0.4189318265415406</v>
      </c>
      <c r="AD643" s="1">
        <v>0.95</v>
      </c>
      <c r="AE643" s="1">
        <f t="shared" si="125"/>
        <v>0.4189318265415406</v>
      </c>
    </row>
    <row r="644" spans="1:33">
      <c r="A644" t="s">
        <v>66</v>
      </c>
      <c r="B644" s="1">
        <v>2.0775048426035281E-2</v>
      </c>
      <c r="C644" s="1">
        <v>3.4935999962474318E-3</v>
      </c>
      <c r="D644" s="1">
        <v>7.4818240579241913E-3</v>
      </c>
      <c r="E644" s="1">
        <v>0.93925077876486562</v>
      </c>
      <c r="F644" s="1">
        <v>7.337458070661218E-3</v>
      </c>
      <c r="G644" s="1">
        <f t="shared" si="122"/>
        <v>3.4935999962474318E-3</v>
      </c>
      <c r="H644" s="1">
        <v>0.95000000000000062</v>
      </c>
      <c r="I644" s="1">
        <f t="shared" si="124"/>
        <v>3.4935999962474318E-3</v>
      </c>
      <c r="W644" t="s">
        <v>66</v>
      </c>
      <c r="X644" s="1">
        <v>2.0775048426035281E-2</v>
      </c>
      <c r="Y644" s="1">
        <v>3.4935999962474318E-3</v>
      </c>
      <c r="Z644" s="1">
        <v>7.4818240579241913E-3</v>
      </c>
      <c r="AA644" s="1">
        <v>0.93925077876486562</v>
      </c>
      <c r="AB644" s="1">
        <v>7.337458070661218E-3</v>
      </c>
      <c r="AC644" s="1">
        <f t="shared" si="123"/>
        <v>3.4935999962474318E-3</v>
      </c>
      <c r="AD644" s="1">
        <v>4.9999999999999378E-2</v>
      </c>
      <c r="AE644" s="1">
        <f t="shared" si="125"/>
        <v>3.4935999962474318E-3</v>
      </c>
    </row>
    <row r="645" spans="1:33">
      <c r="A645" t="s">
        <v>94</v>
      </c>
      <c r="B645" s="1">
        <v>0.98065750230016491</v>
      </c>
      <c r="C645" s="1">
        <v>0.82216840935503699</v>
      </c>
      <c r="D645" s="1">
        <v>0.40782542692846746</v>
      </c>
      <c r="E645" s="1">
        <v>3.928562952709329E-3</v>
      </c>
      <c r="F645" s="1">
        <v>0.99788493879901796</v>
      </c>
      <c r="G645" s="1">
        <f t="shared" si="122"/>
        <v>3.928562952709329E-3</v>
      </c>
      <c r="H645" s="1">
        <v>0.12314713802987559</v>
      </c>
      <c r="I645" s="1">
        <f t="shared" si="124"/>
        <v>3.928562952709329E-3</v>
      </c>
      <c r="W645" t="s">
        <v>94</v>
      </c>
      <c r="X645" s="1">
        <v>0.98065750230016491</v>
      </c>
      <c r="Y645" s="1">
        <v>0.82216840935503699</v>
      </c>
      <c r="Z645" s="1">
        <v>0.40782542692846746</v>
      </c>
      <c r="AA645" s="1">
        <v>3.928562952709329E-3</v>
      </c>
      <c r="AB645" s="1">
        <v>0.99788493879901796</v>
      </c>
      <c r="AC645" s="1">
        <f t="shared" si="123"/>
        <v>3.928562952709329E-3</v>
      </c>
      <c r="AD645" s="1">
        <v>0.87685286197012435</v>
      </c>
      <c r="AE645" s="1">
        <f t="shared" si="125"/>
        <v>3.928562952709329E-3</v>
      </c>
    </row>
    <row r="646" spans="1:33">
      <c r="A646" t="s">
        <v>96</v>
      </c>
      <c r="B646" s="1">
        <v>0.98917278803605257</v>
      </c>
      <c r="C646" s="1">
        <v>0.9834857792181515</v>
      </c>
      <c r="D646" s="1">
        <v>0.98735502395561359</v>
      </c>
      <c r="E646" s="1">
        <v>0.11591839745337426</v>
      </c>
      <c r="F646" s="1">
        <v>0.99385436828432017</v>
      </c>
      <c r="G646" s="1">
        <f t="shared" si="122"/>
        <v>0.11591839745337426</v>
      </c>
      <c r="H646" s="1">
        <v>5.0000000000000017E-2</v>
      </c>
      <c r="I646" s="1">
        <f t="shared" si="124"/>
        <v>5.0000000000000017E-2</v>
      </c>
      <c r="W646" t="s">
        <v>96</v>
      </c>
      <c r="X646" s="1">
        <v>0.98917278803605257</v>
      </c>
      <c r="Y646" s="1">
        <v>0.9834857792181515</v>
      </c>
      <c r="Z646" s="1">
        <v>0.98735502395561359</v>
      </c>
      <c r="AA646" s="1">
        <v>0.11591839745337426</v>
      </c>
      <c r="AB646" s="1">
        <v>0.99385436828432017</v>
      </c>
      <c r="AC646" s="1">
        <f t="shared" si="123"/>
        <v>0.11591839745337426</v>
      </c>
      <c r="AD646" s="1">
        <v>0.95</v>
      </c>
      <c r="AE646" s="1">
        <f t="shared" si="125"/>
        <v>0.11591839745337426</v>
      </c>
    </row>
    <row r="647" spans="1:33">
      <c r="A647" t="s">
        <v>98</v>
      </c>
      <c r="B647" s="1">
        <v>0.98659829350075712</v>
      </c>
      <c r="C647" s="1">
        <v>0.9647549627572285</v>
      </c>
      <c r="D647" s="1">
        <v>0.82558630631238628</v>
      </c>
      <c r="E647" s="1">
        <v>5.2665391540200994E-3</v>
      </c>
      <c r="F647" s="1">
        <v>0.16303744515164842</v>
      </c>
      <c r="G647" s="1">
        <f t="shared" si="122"/>
        <v>5.2665391540200994E-3</v>
      </c>
      <c r="H647" s="1">
        <v>0.21271458630132001</v>
      </c>
      <c r="I647" s="1">
        <f t="shared" si="124"/>
        <v>5.2665391540200994E-3</v>
      </c>
      <c r="W647" t="s">
        <v>98</v>
      </c>
      <c r="X647" s="1">
        <v>0.98659829350075712</v>
      </c>
      <c r="Y647" s="1">
        <v>0.9647549627572285</v>
      </c>
      <c r="Z647" s="1">
        <v>0.82558630631238628</v>
      </c>
      <c r="AA647" s="1">
        <v>5.2665391540200994E-3</v>
      </c>
      <c r="AB647" s="1">
        <v>0.16303744515164842</v>
      </c>
      <c r="AC647" s="1">
        <f t="shared" si="123"/>
        <v>5.2665391540200994E-3</v>
      </c>
      <c r="AD647" s="1">
        <v>0.78728541369867999</v>
      </c>
      <c r="AE647" s="1">
        <f t="shared" si="125"/>
        <v>5.2665391540200994E-3</v>
      </c>
    </row>
    <row r="648" spans="1:33">
      <c r="A648" t="s">
        <v>100</v>
      </c>
      <c r="B648" s="1">
        <v>0.97320072587687156</v>
      </c>
      <c r="C648" s="1">
        <v>0.69517863274349845</v>
      </c>
      <c r="D648" s="1">
        <v>0.90761743126664418</v>
      </c>
      <c r="E648" s="1">
        <v>0.20998803456657261</v>
      </c>
      <c r="F648" s="1">
        <v>0.79222362970137516</v>
      </c>
      <c r="G648" s="1">
        <f t="shared" si="122"/>
        <v>0.20998803456657261</v>
      </c>
      <c r="H648" s="1">
        <v>6.8034612531657782E-2</v>
      </c>
      <c r="I648" s="1">
        <f t="shared" si="124"/>
        <v>6.8034612531657782E-2</v>
      </c>
      <c r="W648" t="s">
        <v>100</v>
      </c>
      <c r="X648" s="1">
        <v>0.97320072587687156</v>
      </c>
      <c r="Y648" s="1">
        <v>0.69517863274349845</v>
      </c>
      <c r="Z648" s="1">
        <v>0.90761743126664418</v>
      </c>
      <c r="AA648" s="1">
        <v>0.20998803456657261</v>
      </c>
      <c r="AB648" s="1">
        <v>0.79222362970137516</v>
      </c>
      <c r="AC648" s="1">
        <f t="shared" si="123"/>
        <v>0.20998803456657261</v>
      </c>
      <c r="AD648" s="1">
        <v>0.93196538746834223</v>
      </c>
      <c r="AE648" s="1">
        <f t="shared" si="125"/>
        <v>0.20998803456657261</v>
      </c>
    </row>
    <row r="649" spans="1:33">
      <c r="A649" t="s">
        <v>102</v>
      </c>
      <c r="B649" s="1">
        <v>5.1212513603868581E-2</v>
      </c>
      <c r="C649" s="1">
        <v>0.86812039050746503</v>
      </c>
      <c r="D649" s="1">
        <v>7.4818240579241913E-3</v>
      </c>
      <c r="E649" s="1">
        <v>0.66311816366696186</v>
      </c>
      <c r="F649" s="1">
        <v>9.1944596842470361E-2</v>
      </c>
      <c r="G649" s="1">
        <f t="shared" si="122"/>
        <v>7.4818240579241913E-3</v>
      </c>
      <c r="H649" s="1">
        <v>0.95000000000000062</v>
      </c>
      <c r="I649" s="1">
        <f t="shared" si="124"/>
        <v>7.4818240579241913E-3</v>
      </c>
      <c r="W649" t="s">
        <v>102</v>
      </c>
      <c r="X649" s="1">
        <v>5.1212513603868581E-2</v>
      </c>
      <c r="Y649" s="1">
        <v>0.86812039050746503</v>
      </c>
      <c r="Z649" s="1">
        <v>7.4818240579241913E-3</v>
      </c>
      <c r="AA649" s="1">
        <v>0.66311816366696186</v>
      </c>
      <c r="AB649" s="1">
        <v>9.1944596842470361E-2</v>
      </c>
      <c r="AC649" s="1">
        <f t="shared" si="123"/>
        <v>7.4818240579241913E-3</v>
      </c>
      <c r="AD649" s="1">
        <v>4.9999999999999378E-2</v>
      </c>
      <c r="AE649" s="1">
        <f t="shared" si="125"/>
        <v>7.4818240579241913E-3</v>
      </c>
    </row>
    <row r="650" spans="1:33">
      <c r="A650" t="s">
        <v>151</v>
      </c>
      <c r="B650" s="1">
        <v>1.6761972197987807E-2</v>
      </c>
      <c r="C650" s="1">
        <v>8.9146703051331544E-3</v>
      </c>
      <c r="D650" s="1">
        <v>7.4818240579241913E-3</v>
      </c>
      <c r="E650" s="1">
        <v>0.99715525647836656</v>
      </c>
      <c r="F650" s="1">
        <v>2.6629147864951963E-2</v>
      </c>
      <c r="G650" s="1">
        <f t="shared" si="122"/>
        <v>7.4818240579241913E-3</v>
      </c>
      <c r="H650" s="1">
        <v>0.95000000000000062</v>
      </c>
      <c r="I650" s="1">
        <f t="shared" si="124"/>
        <v>7.4818240579241913E-3</v>
      </c>
      <c r="W650" t="s">
        <v>151</v>
      </c>
      <c r="X650" s="1">
        <v>1.6761972197987807E-2</v>
      </c>
      <c r="Y650" s="1">
        <v>8.9146703051331544E-3</v>
      </c>
      <c r="Z650" s="1">
        <v>7.4818240579241913E-3</v>
      </c>
      <c r="AA650" s="1">
        <v>0.99715525647836656</v>
      </c>
      <c r="AB650" s="1">
        <v>2.6629147864951963E-2</v>
      </c>
      <c r="AC650" s="1">
        <f t="shared" si="123"/>
        <v>7.4818240579241913E-3</v>
      </c>
      <c r="AD650" s="1">
        <v>4.9999999999999378E-2</v>
      </c>
      <c r="AE650" s="1">
        <f t="shared" si="125"/>
        <v>7.4818240579241913E-3</v>
      </c>
    </row>
    <row r="651" spans="1:33">
      <c r="B651" s="1"/>
      <c r="C651" s="1"/>
      <c r="D651" s="1"/>
      <c r="E651" s="1"/>
      <c r="F651" s="1"/>
      <c r="G651" s="1">
        <f>SUM(G633:G650)</f>
        <v>1.3050009326591543</v>
      </c>
      <c r="H651" s="1"/>
      <c r="I651" s="1">
        <f>SUM(I633:I650)</f>
        <v>0.43255564456200435</v>
      </c>
      <c r="J651" s="38">
        <f>+I651/G651</f>
        <v>0.33146002714388945</v>
      </c>
      <c r="K651" s="44" t="s">
        <v>71</v>
      </c>
      <c r="X651" s="1"/>
      <c r="Y651" s="1"/>
      <c r="Z651" s="1"/>
      <c r="AA651" s="1"/>
      <c r="AB651" s="1"/>
      <c r="AC651" s="1">
        <f>SUM(AC633:AC650)</f>
        <v>1.3050009326591543</v>
      </c>
      <c r="AD651" s="1"/>
      <c r="AE651" s="1">
        <f>SUM(AE633:AE650)</f>
        <v>1.3050009326591543</v>
      </c>
      <c r="AF651" s="38">
        <f>+AE651/AC651</f>
        <v>1</v>
      </c>
      <c r="AG651" s="44" t="s">
        <v>71</v>
      </c>
    </row>
    <row r="653" spans="1:33">
      <c r="A653" t="s">
        <v>146</v>
      </c>
      <c r="B653" t="s">
        <v>228</v>
      </c>
      <c r="C653" t="s">
        <v>230</v>
      </c>
      <c r="D653" t="s">
        <v>223</v>
      </c>
      <c r="E653" t="s">
        <v>232</v>
      </c>
      <c r="F653" t="s">
        <v>50</v>
      </c>
      <c r="G653" t="str">
        <f>+A653</f>
        <v>a*b*c*d*E</v>
      </c>
      <c r="H653" t="s">
        <v>224</v>
      </c>
      <c r="W653" t="s">
        <v>146</v>
      </c>
      <c r="X653" t="s">
        <v>228</v>
      </c>
      <c r="Y653" t="s">
        <v>230</v>
      </c>
      <c r="Z653" t="s">
        <v>223</v>
      </c>
      <c r="AA653" t="s">
        <v>232</v>
      </c>
      <c r="AB653" t="s">
        <v>50</v>
      </c>
      <c r="AC653" t="str">
        <f>+W653</f>
        <v>a*b*c*d*E</v>
      </c>
      <c r="AD653" t="s">
        <v>236</v>
      </c>
    </row>
    <row r="654" spans="1:33">
      <c r="A654" t="s">
        <v>80</v>
      </c>
      <c r="B654" s="1">
        <v>0.19307436701260694</v>
      </c>
      <c r="C654" s="1">
        <v>0.87600249364173799</v>
      </c>
      <c r="D654" s="1">
        <v>1.0827211963947203E-2</v>
      </c>
      <c r="E654" s="1">
        <v>0.26872338491523462</v>
      </c>
      <c r="F654" s="1">
        <v>0.43347765585417825</v>
      </c>
      <c r="G654" s="1">
        <f t="shared" ref="G654:G671" si="126">MIN(B654:F654)</f>
        <v>1.0827211963947203E-2</v>
      </c>
      <c r="H654" s="1">
        <v>5.0000000000000017E-2</v>
      </c>
      <c r="I654" s="1">
        <f>MIN(G654:H654)</f>
        <v>1.0827211963947203E-2</v>
      </c>
      <c r="W654" t="s">
        <v>80</v>
      </c>
      <c r="X654" s="1">
        <v>0.19307436701260694</v>
      </c>
      <c r="Y654" s="1">
        <v>0.87600249364173799</v>
      </c>
      <c r="Z654" s="1">
        <v>1.0827211963947203E-2</v>
      </c>
      <c r="AA654" s="1">
        <v>0.26872338491523462</v>
      </c>
      <c r="AB654" s="1">
        <v>0.43347765585417825</v>
      </c>
      <c r="AC654" s="1">
        <f t="shared" ref="AC654:AC671" si="127">MIN(X654:AB654)</f>
        <v>1.0827211963947203E-2</v>
      </c>
      <c r="AD654" s="1">
        <v>0.95</v>
      </c>
      <c r="AE654" s="1">
        <f>MIN(AC654:AD654)</f>
        <v>1.0827211963947203E-2</v>
      </c>
    </row>
    <row r="655" spans="1:33">
      <c r="A655" t="s">
        <v>82</v>
      </c>
      <c r="B655" s="1">
        <v>9.8522904433920866E-3</v>
      </c>
      <c r="C655" s="1">
        <v>0.11293485403276571</v>
      </c>
      <c r="D655" s="1">
        <v>2.1707708167517326E-2</v>
      </c>
      <c r="E655" s="1">
        <v>3.8150100633936868E-3</v>
      </c>
      <c r="F655" s="1">
        <v>0.97337085213504804</v>
      </c>
      <c r="G655" s="1">
        <f t="shared" si="126"/>
        <v>3.8150100633936868E-3</v>
      </c>
      <c r="H655" s="1">
        <v>0.95000000000000062</v>
      </c>
      <c r="I655" s="1">
        <f t="shared" ref="I655:I671" si="128">MIN(G655:H655)</f>
        <v>3.8150100633936868E-3</v>
      </c>
      <c r="W655" t="s">
        <v>82</v>
      </c>
      <c r="X655" s="1">
        <v>9.8522904433920866E-3</v>
      </c>
      <c r="Y655" s="1">
        <v>0.11293485403276571</v>
      </c>
      <c r="Z655" s="1">
        <v>2.1707708167517326E-2</v>
      </c>
      <c r="AA655" s="1">
        <v>3.8150100633936868E-3</v>
      </c>
      <c r="AB655" s="1">
        <v>0.97337085213504804</v>
      </c>
      <c r="AC655" s="1">
        <f t="shared" si="127"/>
        <v>3.8150100633936868E-3</v>
      </c>
      <c r="AD655" s="1">
        <v>4.9999999999999378E-2</v>
      </c>
      <c r="AE655" s="1">
        <f t="shared" ref="AE655:AE671" si="129">MIN(AC655:AD655)</f>
        <v>3.8150100633936868E-3</v>
      </c>
    </row>
    <row r="656" spans="1:33">
      <c r="A656" t="s">
        <v>57</v>
      </c>
      <c r="B656" s="1">
        <v>0.4248593172302092</v>
      </c>
      <c r="C656" s="1">
        <v>2.3439302321889399E-2</v>
      </c>
      <c r="D656" s="1">
        <v>1.6261096579381129E-2</v>
      </c>
      <c r="E656" s="1">
        <v>0.10166272693078893</v>
      </c>
      <c r="F656" s="1">
        <v>0.90805540315752964</v>
      </c>
      <c r="G656" s="1">
        <f t="shared" si="126"/>
        <v>1.6261096579381129E-2</v>
      </c>
      <c r="H656" s="1">
        <v>0.88706514596723429</v>
      </c>
      <c r="I656" s="1">
        <f t="shared" si="128"/>
        <v>1.6261096579381129E-2</v>
      </c>
      <c r="W656" t="s">
        <v>57</v>
      </c>
      <c r="X656" s="1">
        <v>0.4248593172302092</v>
      </c>
      <c r="Y656" s="1">
        <v>2.3439302321889399E-2</v>
      </c>
      <c r="Z656" s="1">
        <v>1.6261096579381129E-2</v>
      </c>
      <c r="AA656" s="1">
        <v>0.10166272693078893</v>
      </c>
      <c r="AB656" s="1">
        <v>0.90805540315752964</v>
      </c>
      <c r="AC656" s="1">
        <f t="shared" si="127"/>
        <v>1.6261096579381129E-2</v>
      </c>
      <c r="AD656" s="1">
        <v>0.11293485403276571</v>
      </c>
      <c r="AE656" s="1">
        <f t="shared" si="129"/>
        <v>1.6261096579381129E-2</v>
      </c>
    </row>
    <row r="657" spans="1:33">
      <c r="A657" t="s">
        <v>58</v>
      </c>
      <c r="B657" s="1">
        <v>0.83335954411631452</v>
      </c>
      <c r="C657" s="1">
        <v>0.92636975107831843</v>
      </c>
      <c r="D657" s="1">
        <v>1.934249769983476E-2</v>
      </c>
      <c r="E657" s="1">
        <v>0.99108532969486662</v>
      </c>
      <c r="F657" s="1">
        <v>0.90805540315752964</v>
      </c>
      <c r="G657" s="1">
        <f t="shared" si="126"/>
        <v>1.934249769983476E-2</v>
      </c>
      <c r="H657" s="1">
        <v>0.12314713802987559</v>
      </c>
      <c r="I657" s="1">
        <f t="shared" si="128"/>
        <v>1.934249769983476E-2</v>
      </c>
      <c r="W657" t="s">
        <v>58</v>
      </c>
      <c r="X657" s="1">
        <v>0.83335954411631452</v>
      </c>
      <c r="Y657" s="1">
        <v>0.92636975107831843</v>
      </c>
      <c r="Z657" s="1">
        <v>1.934249769983476E-2</v>
      </c>
      <c r="AA657" s="1">
        <v>0.99108532969486662</v>
      </c>
      <c r="AB657" s="1">
        <v>0.90805540315752964</v>
      </c>
      <c r="AC657" s="1">
        <f t="shared" si="127"/>
        <v>1.934249769983476E-2</v>
      </c>
      <c r="AD657" s="1">
        <v>0.87685286197012435</v>
      </c>
      <c r="AE657" s="1">
        <f t="shared" si="129"/>
        <v>1.934249769983476E-2</v>
      </c>
    </row>
    <row r="658" spans="1:33">
      <c r="A658" t="s">
        <v>59</v>
      </c>
      <c r="B658" s="1">
        <v>0.41665814144906288</v>
      </c>
      <c r="C658" s="1">
        <v>0.96435228628487957</v>
      </c>
      <c r="D658" s="1">
        <v>8.7429002888037566E-3</v>
      </c>
      <c r="E658" s="1">
        <v>0.91337445491190794</v>
      </c>
      <c r="F658" s="1">
        <v>0.5810681734584594</v>
      </c>
      <c r="G658" s="1">
        <f t="shared" si="126"/>
        <v>8.7429002888037566E-3</v>
      </c>
      <c r="H658" s="1">
        <v>0.76454761353770129</v>
      </c>
      <c r="I658" s="1">
        <f t="shared" si="128"/>
        <v>8.7429002888037566E-3</v>
      </c>
      <c r="W658" t="s">
        <v>59</v>
      </c>
      <c r="X658" s="1">
        <v>0.41665814144906288</v>
      </c>
      <c r="Y658" s="1">
        <v>0.96435228628487957</v>
      </c>
      <c r="Z658" s="1">
        <v>8.7429002888037566E-3</v>
      </c>
      <c r="AA658" s="1">
        <v>0.91337445491190794</v>
      </c>
      <c r="AB658" s="1">
        <v>0.5810681734584594</v>
      </c>
      <c r="AC658" s="1">
        <f t="shared" si="127"/>
        <v>8.7429002888037566E-3</v>
      </c>
      <c r="AD658" s="1">
        <v>0.23545238646229871</v>
      </c>
      <c r="AE658" s="1">
        <f t="shared" si="129"/>
        <v>8.7429002888037566E-3</v>
      </c>
    </row>
    <row r="659" spans="1:33">
      <c r="A659" t="s">
        <v>60</v>
      </c>
      <c r="B659" s="1">
        <v>2.5513780709385037E-2</v>
      </c>
      <c r="C659" s="1">
        <v>0.96745337966372558</v>
      </c>
      <c r="D659" s="1">
        <v>1.5345421270267168E-2</v>
      </c>
      <c r="E659" s="1">
        <v>0.195709247426605</v>
      </c>
      <c r="F659" s="1">
        <v>0.95000000000000062</v>
      </c>
      <c r="G659" s="1">
        <f t="shared" si="126"/>
        <v>1.5345421270267168E-2</v>
      </c>
      <c r="H659" s="1">
        <v>0.95000000000000062</v>
      </c>
      <c r="I659" s="1">
        <f t="shared" si="128"/>
        <v>1.5345421270267168E-2</v>
      </c>
      <c r="W659" t="s">
        <v>60</v>
      </c>
      <c r="X659" s="1">
        <v>2.5513780709385037E-2</v>
      </c>
      <c r="Y659" s="1">
        <v>0.96745337966372558</v>
      </c>
      <c r="Z659" s="1">
        <v>1.5345421270267168E-2</v>
      </c>
      <c r="AA659" s="1">
        <v>0.195709247426605</v>
      </c>
      <c r="AB659" s="1">
        <v>0.95000000000000062</v>
      </c>
      <c r="AC659" s="1">
        <f t="shared" si="127"/>
        <v>1.5345421270267168E-2</v>
      </c>
      <c r="AD659" s="1">
        <v>4.9999999999999378E-2</v>
      </c>
      <c r="AE659" s="1">
        <f t="shared" si="129"/>
        <v>1.5345421270267168E-2</v>
      </c>
    </row>
    <row r="660" spans="1:33">
      <c r="A660" t="s">
        <v>153</v>
      </c>
      <c r="B660" s="1">
        <v>0.11293485403276571</v>
      </c>
      <c r="C660" s="1">
        <v>0.2182449231614636</v>
      </c>
      <c r="D660" s="1">
        <v>1.0827211963947203E-2</v>
      </c>
      <c r="E660" s="1">
        <v>4.4692971251104052E-2</v>
      </c>
      <c r="F660" s="1">
        <v>0.30937799958543033</v>
      </c>
      <c r="G660" s="1">
        <f t="shared" si="126"/>
        <v>1.0827211963947203E-2</v>
      </c>
      <c r="H660" s="1">
        <v>5.0000000000000017E-2</v>
      </c>
      <c r="I660" s="1">
        <f t="shared" si="128"/>
        <v>1.0827211963947203E-2</v>
      </c>
      <c r="W660" t="s">
        <v>153</v>
      </c>
      <c r="X660" s="1">
        <v>0.11293485403276571</v>
      </c>
      <c r="Y660" s="1">
        <v>0.2182449231614636</v>
      </c>
      <c r="Z660" s="1">
        <v>1.0827211963947203E-2</v>
      </c>
      <c r="AA660" s="1">
        <v>4.4692971251104052E-2</v>
      </c>
      <c r="AB660" s="1">
        <v>0.30937799958543033</v>
      </c>
      <c r="AC660" s="1">
        <f t="shared" si="127"/>
        <v>1.0827211963947203E-2</v>
      </c>
      <c r="AD660" s="1">
        <v>0.95</v>
      </c>
      <c r="AE660" s="1">
        <f t="shared" si="129"/>
        <v>1.0827211963947203E-2</v>
      </c>
    </row>
    <row r="661" spans="1:33">
      <c r="A661" t="s">
        <v>62</v>
      </c>
      <c r="B661" s="1">
        <v>0.95854209528250367</v>
      </c>
      <c r="C661" s="1">
        <v>0.90255978033137996</v>
      </c>
      <c r="D661" s="1">
        <v>0.86540011930785754</v>
      </c>
      <c r="E661" s="1">
        <v>0.63632374540102199</v>
      </c>
      <c r="F661" s="1">
        <v>0.43347765585417825</v>
      </c>
      <c r="G661" s="1">
        <f t="shared" si="126"/>
        <v>0.43347765585417825</v>
      </c>
      <c r="H661" s="1">
        <v>6.8034612531657782E-2</v>
      </c>
      <c r="I661" s="1">
        <f t="shared" si="128"/>
        <v>6.8034612531657782E-2</v>
      </c>
      <c r="W661" t="s">
        <v>62</v>
      </c>
      <c r="X661" s="1">
        <v>0.95854209528250367</v>
      </c>
      <c r="Y661" s="1">
        <v>0.90255978033137996</v>
      </c>
      <c r="Z661" s="1">
        <v>0.86540011930785754</v>
      </c>
      <c r="AA661" s="1">
        <v>0.63632374540102199</v>
      </c>
      <c r="AB661" s="1">
        <v>0.43347765585417825</v>
      </c>
      <c r="AC661" s="1">
        <f t="shared" si="127"/>
        <v>0.43347765585417825</v>
      </c>
      <c r="AD661" s="1">
        <v>0.93196538746834223</v>
      </c>
      <c r="AE661" s="1">
        <f t="shared" si="129"/>
        <v>0.43347765585417825</v>
      </c>
    </row>
    <row r="662" spans="1:33">
      <c r="A662" t="s">
        <v>63</v>
      </c>
      <c r="B662" s="1">
        <v>0.92225078567327134</v>
      </c>
      <c r="C662" s="1">
        <v>0.83390402870088109</v>
      </c>
      <c r="D662" s="1">
        <v>0.12314713802987465</v>
      </c>
      <c r="E662" s="1">
        <v>0.92225078567327134</v>
      </c>
      <c r="F662" s="1">
        <v>0.13311027054307142</v>
      </c>
      <c r="G662" s="1">
        <f t="shared" si="126"/>
        <v>0.12314713802987465</v>
      </c>
      <c r="H662" s="1">
        <v>0.41893182654154093</v>
      </c>
      <c r="I662" s="1">
        <f t="shared" si="128"/>
        <v>0.12314713802987465</v>
      </c>
      <c r="W662" t="s">
        <v>63</v>
      </c>
      <c r="X662" s="1">
        <v>0.92225078567327134</v>
      </c>
      <c r="Y662" s="1">
        <v>0.83390402870088109</v>
      </c>
      <c r="Z662" s="1">
        <v>0.12314713802987465</v>
      </c>
      <c r="AA662" s="1">
        <v>0.92225078567327134</v>
      </c>
      <c r="AB662" s="1">
        <v>0.13311027054307142</v>
      </c>
      <c r="AC662" s="1">
        <f t="shared" si="127"/>
        <v>0.12314713802987465</v>
      </c>
      <c r="AD662" s="1">
        <v>0.58106817345845907</v>
      </c>
      <c r="AE662" s="1">
        <f t="shared" si="129"/>
        <v>0.12314713802987465</v>
      </c>
    </row>
    <row r="663" spans="1:33">
      <c r="A663" t="s">
        <v>64</v>
      </c>
      <c r="B663" s="1">
        <v>0.2804520356051966</v>
      </c>
      <c r="C663" s="1">
        <v>0.95</v>
      </c>
      <c r="D663" s="1">
        <v>1.934249769983476E-2</v>
      </c>
      <c r="E663" s="1">
        <v>0.98968594786173691</v>
      </c>
      <c r="F663" s="1">
        <v>0.95000000000000062</v>
      </c>
      <c r="G663" s="1">
        <f t="shared" si="126"/>
        <v>1.934249769983476E-2</v>
      </c>
      <c r="H663" s="1">
        <v>0.91337445491190872</v>
      </c>
      <c r="I663" s="1">
        <f t="shared" si="128"/>
        <v>1.934249769983476E-2</v>
      </c>
      <c r="W663" t="s">
        <v>64</v>
      </c>
      <c r="X663" s="1">
        <v>0.2804520356051966</v>
      </c>
      <c r="Y663" s="1">
        <v>0.95</v>
      </c>
      <c r="Z663" s="1">
        <v>1.934249769983476E-2</v>
      </c>
      <c r="AA663" s="1">
        <v>0.98968594786173691</v>
      </c>
      <c r="AB663" s="1">
        <v>0.95000000000000062</v>
      </c>
      <c r="AC663" s="1">
        <f t="shared" si="127"/>
        <v>1.934249769983476E-2</v>
      </c>
      <c r="AD663" s="1">
        <v>8.6625545088091283E-2</v>
      </c>
      <c r="AE663" s="1">
        <f t="shared" si="129"/>
        <v>1.934249769983476E-2</v>
      </c>
    </row>
    <row r="664" spans="1:33">
      <c r="A664" t="s">
        <v>65</v>
      </c>
      <c r="B664" s="1">
        <v>0.65650924425569723</v>
      </c>
      <c r="C664" s="1">
        <v>0.89940786999210232</v>
      </c>
      <c r="D664" s="1">
        <v>0.58456818246302633</v>
      </c>
      <c r="E664" s="1">
        <v>0.52941040032067888</v>
      </c>
      <c r="F664" s="1">
        <v>0.5810681734584594</v>
      </c>
      <c r="G664" s="37">
        <f t="shared" si="126"/>
        <v>0.52941040032067888</v>
      </c>
      <c r="H664" s="1">
        <v>5.0000000000000017E-2</v>
      </c>
      <c r="I664" s="1">
        <f t="shared" si="128"/>
        <v>5.0000000000000017E-2</v>
      </c>
      <c r="W664" t="s">
        <v>65</v>
      </c>
      <c r="X664" s="1">
        <v>0.65650924425569723</v>
      </c>
      <c r="Y664" s="1">
        <v>0.89940786999210232</v>
      </c>
      <c r="Z664" s="1">
        <v>0.58456818246302633</v>
      </c>
      <c r="AA664" s="1">
        <v>0.52941040032067888</v>
      </c>
      <c r="AB664" s="1">
        <v>0.5810681734584594</v>
      </c>
      <c r="AC664" s="37">
        <f t="shared" si="127"/>
        <v>0.52941040032067888</v>
      </c>
      <c r="AD664" s="1">
        <v>0.95</v>
      </c>
      <c r="AE664" s="1">
        <f t="shared" si="129"/>
        <v>0.52941040032067888</v>
      </c>
    </row>
    <row r="665" spans="1:33">
      <c r="A665" t="s">
        <v>66</v>
      </c>
      <c r="B665" s="1">
        <v>2.0775048426035281E-2</v>
      </c>
      <c r="C665" s="1">
        <v>3.4935999962474318E-3</v>
      </c>
      <c r="D665" s="1">
        <v>7.4818240579241913E-3</v>
      </c>
      <c r="E665" s="1">
        <v>6.0749221235134376E-2</v>
      </c>
      <c r="F665" s="1">
        <v>0.99266254192933878</v>
      </c>
      <c r="G665" s="1">
        <f t="shared" si="126"/>
        <v>3.4935999962474318E-3</v>
      </c>
      <c r="H665" s="1">
        <v>0.95000000000000062</v>
      </c>
      <c r="I665" s="1">
        <f t="shared" si="128"/>
        <v>3.4935999962474318E-3</v>
      </c>
      <c r="W665" t="s">
        <v>66</v>
      </c>
      <c r="X665" s="1">
        <v>2.0775048426035281E-2</v>
      </c>
      <c r="Y665" s="1">
        <v>3.4935999962474318E-3</v>
      </c>
      <c r="Z665" s="1">
        <v>7.4818240579241913E-3</v>
      </c>
      <c r="AA665" s="1">
        <v>6.0749221235134376E-2</v>
      </c>
      <c r="AB665" s="1">
        <v>0.99266254192933878</v>
      </c>
      <c r="AC665" s="1">
        <f t="shared" si="127"/>
        <v>3.4935999962474318E-3</v>
      </c>
      <c r="AD665" s="1">
        <v>4.9999999999999378E-2</v>
      </c>
      <c r="AE665" s="1">
        <f t="shared" si="129"/>
        <v>3.4935999962474318E-3</v>
      </c>
    </row>
    <row r="666" spans="1:33">
      <c r="A666" t="s">
        <v>94</v>
      </c>
      <c r="B666" s="1">
        <v>0.98065750230016491</v>
      </c>
      <c r="C666" s="1">
        <v>0.82216840935503699</v>
      </c>
      <c r="D666" s="1">
        <v>0.40782542692846746</v>
      </c>
      <c r="E666" s="1">
        <v>0.99607143704729062</v>
      </c>
      <c r="F666" s="1">
        <v>2.1150612009820224E-3</v>
      </c>
      <c r="G666" s="1">
        <f t="shared" si="126"/>
        <v>2.1150612009820224E-3</v>
      </c>
      <c r="H666" s="1">
        <v>0.12314713802987559</v>
      </c>
      <c r="I666" s="1">
        <f t="shared" si="128"/>
        <v>2.1150612009820224E-3</v>
      </c>
      <c r="W666" t="s">
        <v>94</v>
      </c>
      <c r="X666" s="1">
        <v>0.98065750230016491</v>
      </c>
      <c r="Y666" s="1">
        <v>0.82216840935503699</v>
      </c>
      <c r="Z666" s="1">
        <v>0.40782542692846746</v>
      </c>
      <c r="AA666" s="1">
        <v>0.99607143704729062</v>
      </c>
      <c r="AB666" s="1">
        <v>2.1150612009820224E-3</v>
      </c>
      <c r="AC666" s="1">
        <f t="shared" si="127"/>
        <v>2.1150612009820224E-3</v>
      </c>
      <c r="AD666" s="1">
        <v>0.87685286197012435</v>
      </c>
      <c r="AE666" s="1">
        <f t="shared" si="129"/>
        <v>2.1150612009820224E-3</v>
      </c>
    </row>
    <row r="667" spans="1:33">
      <c r="A667" t="s">
        <v>96</v>
      </c>
      <c r="B667" s="1">
        <v>0.98917278803605257</v>
      </c>
      <c r="C667" s="1">
        <v>0.9834857792181515</v>
      </c>
      <c r="D667" s="1">
        <v>0.98735502395561359</v>
      </c>
      <c r="E667" s="1">
        <v>0.88408160254662571</v>
      </c>
      <c r="F667" s="1">
        <v>6.1456317156798447E-3</v>
      </c>
      <c r="G667" s="1">
        <f t="shared" si="126"/>
        <v>6.1456317156798447E-3</v>
      </c>
      <c r="H667" s="1">
        <v>5.0000000000000017E-2</v>
      </c>
      <c r="I667" s="1">
        <f t="shared" si="128"/>
        <v>6.1456317156798447E-3</v>
      </c>
      <c r="W667" t="s">
        <v>96</v>
      </c>
      <c r="X667" s="1">
        <v>0.98917278803605257</v>
      </c>
      <c r="Y667" s="1">
        <v>0.9834857792181515</v>
      </c>
      <c r="Z667" s="1">
        <v>0.98735502395561359</v>
      </c>
      <c r="AA667" s="1">
        <v>0.88408160254662571</v>
      </c>
      <c r="AB667" s="1">
        <v>6.1456317156798447E-3</v>
      </c>
      <c r="AC667" s="1">
        <f t="shared" si="127"/>
        <v>6.1456317156798447E-3</v>
      </c>
      <c r="AD667" s="1">
        <v>0.95</v>
      </c>
      <c r="AE667" s="1">
        <f t="shared" si="129"/>
        <v>6.1456317156798447E-3</v>
      </c>
    </row>
    <row r="668" spans="1:33">
      <c r="A668" t="s">
        <v>98</v>
      </c>
      <c r="B668" s="1">
        <v>0.98659829350075712</v>
      </c>
      <c r="C668" s="1">
        <v>0.9647549627572285</v>
      </c>
      <c r="D668" s="1">
        <v>0.82558630631238628</v>
      </c>
      <c r="E668" s="1">
        <v>0.99473346084597991</v>
      </c>
      <c r="F668" s="1">
        <v>0.83696255484835158</v>
      </c>
      <c r="G668" s="37">
        <f t="shared" si="126"/>
        <v>0.82558630631238628</v>
      </c>
      <c r="H668" s="1">
        <v>0.21271458630132001</v>
      </c>
      <c r="I668" s="1">
        <f t="shared" si="128"/>
        <v>0.21271458630132001</v>
      </c>
      <c r="W668" t="s">
        <v>98</v>
      </c>
      <c r="X668" s="1">
        <v>0.98659829350075712</v>
      </c>
      <c r="Y668" s="1">
        <v>0.9647549627572285</v>
      </c>
      <c r="Z668" s="1">
        <v>0.82558630631238628</v>
      </c>
      <c r="AA668" s="1">
        <v>0.99473346084597991</v>
      </c>
      <c r="AB668" s="1">
        <v>0.83696255484835158</v>
      </c>
      <c r="AC668" s="37">
        <f t="shared" si="127"/>
        <v>0.82558630631238628</v>
      </c>
      <c r="AD668" s="1">
        <v>0.78728541369867999</v>
      </c>
      <c r="AE668" s="1">
        <f t="shared" si="129"/>
        <v>0.78728541369867999</v>
      </c>
    </row>
    <row r="669" spans="1:33">
      <c r="A669" t="s">
        <v>100</v>
      </c>
      <c r="B669" s="1">
        <v>0.97320072587687156</v>
      </c>
      <c r="C669" s="1">
        <v>0.69517863274349845</v>
      </c>
      <c r="D669" s="1">
        <v>0.90761743126664418</v>
      </c>
      <c r="E669" s="1">
        <v>0.79001196543342744</v>
      </c>
      <c r="F669" s="1">
        <v>0.20777637029862486</v>
      </c>
      <c r="G669" s="1">
        <f t="shared" si="126"/>
        <v>0.20777637029862486</v>
      </c>
      <c r="H669" s="1">
        <v>6.8034612531657782E-2</v>
      </c>
      <c r="I669" s="1">
        <f t="shared" si="128"/>
        <v>6.8034612531657782E-2</v>
      </c>
      <c r="W669" t="s">
        <v>100</v>
      </c>
      <c r="X669" s="1">
        <v>0.97320072587687156</v>
      </c>
      <c r="Y669" s="1">
        <v>0.69517863274349845</v>
      </c>
      <c r="Z669" s="1">
        <v>0.90761743126664418</v>
      </c>
      <c r="AA669" s="1">
        <v>0.79001196543342744</v>
      </c>
      <c r="AB669" s="1">
        <v>0.20777637029862486</v>
      </c>
      <c r="AC669" s="1">
        <f t="shared" si="127"/>
        <v>0.20777637029862486</v>
      </c>
      <c r="AD669" s="1">
        <v>0.93196538746834223</v>
      </c>
      <c r="AE669" s="1">
        <f t="shared" si="129"/>
        <v>0.20777637029862486</v>
      </c>
    </row>
    <row r="670" spans="1:33">
      <c r="A670" t="s">
        <v>102</v>
      </c>
      <c r="B670" s="1">
        <v>5.1212513603868581E-2</v>
      </c>
      <c r="C670" s="1">
        <v>0.86812039050746503</v>
      </c>
      <c r="D670" s="1">
        <v>7.4818240579241913E-3</v>
      </c>
      <c r="E670" s="1">
        <v>0.33688183633303814</v>
      </c>
      <c r="F670" s="1">
        <v>0.90805540315752964</v>
      </c>
      <c r="G670" s="1">
        <f t="shared" si="126"/>
        <v>7.4818240579241913E-3</v>
      </c>
      <c r="H670" s="1">
        <v>0.95000000000000062</v>
      </c>
      <c r="I670" s="1">
        <f t="shared" si="128"/>
        <v>7.4818240579241913E-3</v>
      </c>
      <c r="W670" t="s">
        <v>102</v>
      </c>
      <c r="X670" s="1">
        <v>5.1212513603868581E-2</v>
      </c>
      <c r="Y670" s="1">
        <v>0.86812039050746503</v>
      </c>
      <c r="Z670" s="1">
        <v>7.4818240579241913E-3</v>
      </c>
      <c r="AA670" s="1">
        <v>0.33688183633303814</v>
      </c>
      <c r="AB670" s="1">
        <v>0.90805540315752964</v>
      </c>
      <c r="AC670" s="1">
        <f t="shared" si="127"/>
        <v>7.4818240579241913E-3</v>
      </c>
      <c r="AD670" s="1">
        <v>4.9999999999999378E-2</v>
      </c>
      <c r="AE670" s="1">
        <f t="shared" si="129"/>
        <v>7.4818240579241913E-3</v>
      </c>
    </row>
    <row r="671" spans="1:33">
      <c r="A671" t="s">
        <v>151</v>
      </c>
      <c r="B671" s="1">
        <v>1.6761972197987807E-2</v>
      </c>
      <c r="C671" s="1">
        <v>8.9146703051331544E-3</v>
      </c>
      <c r="D671" s="1">
        <v>7.4818240579241913E-3</v>
      </c>
      <c r="E671" s="1">
        <v>2.8447435216334416E-3</v>
      </c>
      <c r="F671" s="1">
        <v>0.97337085213504804</v>
      </c>
      <c r="G671" s="1">
        <f t="shared" si="126"/>
        <v>2.8447435216334416E-3</v>
      </c>
      <c r="H671" s="1">
        <v>0.95000000000000062</v>
      </c>
      <c r="I671" s="1">
        <f t="shared" si="128"/>
        <v>2.8447435216334416E-3</v>
      </c>
      <c r="W671" t="s">
        <v>151</v>
      </c>
      <c r="X671" s="1">
        <v>1.6761972197987807E-2</v>
      </c>
      <c r="Y671" s="1">
        <v>8.9146703051331544E-3</v>
      </c>
      <c r="Z671" s="1">
        <v>7.4818240579241913E-3</v>
      </c>
      <c r="AA671" s="1">
        <v>2.8447435216334416E-3</v>
      </c>
      <c r="AB671" s="1">
        <v>0.97337085213504804</v>
      </c>
      <c r="AC671" s="1">
        <f t="shared" si="127"/>
        <v>2.8447435216334416E-3</v>
      </c>
      <c r="AD671" s="1">
        <v>4.9999999999999378E-2</v>
      </c>
      <c r="AE671" s="1">
        <f t="shared" si="129"/>
        <v>2.8447435216334416E-3</v>
      </c>
    </row>
    <row r="672" spans="1:33">
      <c r="G672">
        <f>SUM(G654:G671)</f>
        <v>2.2459825788376193</v>
      </c>
      <c r="I672">
        <f>SUM(I654:I671)</f>
        <v>0.64851565741638684</v>
      </c>
      <c r="J672" s="44">
        <f>+I672/G672</f>
        <v>0.28874474073259204</v>
      </c>
      <c r="K672" s="44" t="s">
        <v>347</v>
      </c>
      <c r="AC672">
        <f>SUM(AC654:AC671)</f>
        <v>2.2459825788376193</v>
      </c>
      <c r="AE672">
        <f>SUM(AE654:AE671)</f>
        <v>2.2076816862239133</v>
      </c>
      <c r="AF672" s="44">
        <f>+AE672/AC672</f>
        <v>0.98294693245860876</v>
      </c>
      <c r="AG672" s="44" t="s">
        <v>347</v>
      </c>
    </row>
    <row r="674" spans="1:31">
      <c r="A674" t="s">
        <v>147</v>
      </c>
      <c r="B674" t="s">
        <v>228</v>
      </c>
      <c r="C674" t="s">
        <v>230</v>
      </c>
      <c r="D674" t="s">
        <v>223</v>
      </c>
      <c r="E674" t="s">
        <v>232</v>
      </c>
      <c r="F674" t="s">
        <v>234</v>
      </c>
      <c r="G674" t="str">
        <f>+A674</f>
        <v>a*b*c*d*e</v>
      </c>
      <c r="H674" t="s">
        <v>224</v>
      </c>
      <c r="W674" t="s">
        <v>147</v>
      </c>
      <c r="X674" t="s">
        <v>228</v>
      </c>
      <c r="Y674" t="s">
        <v>230</v>
      </c>
      <c r="Z674" t="s">
        <v>223</v>
      </c>
      <c r="AA674" t="s">
        <v>232</v>
      </c>
      <c r="AB674" t="s">
        <v>234</v>
      </c>
      <c r="AC674" t="str">
        <f>+W674</f>
        <v>a*b*c*d*e</v>
      </c>
      <c r="AD674" t="s">
        <v>236</v>
      </c>
    </row>
    <row r="675" spans="1:31">
      <c r="A675" t="s">
        <v>80</v>
      </c>
      <c r="B675" s="1">
        <v>0.19307436701260694</v>
      </c>
      <c r="C675" s="1">
        <v>0.87600249364173799</v>
      </c>
      <c r="D675" s="1">
        <v>1.0827211963947203E-2</v>
      </c>
      <c r="E675" s="1">
        <v>0.26872338491523462</v>
      </c>
      <c r="F675" s="1">
        <v>0.56652234414582181</v>
      </c>
      <c r="G675" s="1">
        <f t="shared" ref="G675:G692" si="130">MIN(B675:F675)</f>
        <v>1.0827211963947203E-2</v>
      </c>
      <c r="H675" s="1">
        <v>5.0000000000000017E-2</v>
      </c>
      <c r="I675" s="1">
        <f>MIN(G675:H675)</f>
        <v>1.0827211963947203E-2</v>
      </c>
      <c r="W675" t="s">
        <v>80</v>
      </c>
      <c r="X675" s="1">
        <v>0.19307436701260694</v>
      </c>
      <c r="Y675" s="1">
        <v>0.87600249364173799</v>
      </c>
      <c r="Z675" s="1">
        <v>1.0827211963947203E-2</v>
      </c>
      <c r="AA675" s="1">
        <v>0.26872338491523462</v>
      </c>
      <c r="AB675" s="1">
        <v>0.56652234414582181</v>
      </c>
      <c r="AC675" s="1">
        <f t="shared" ref="AC675:AC692" si="131">MIN(X675:AB675)</f>
        <v>1.0827211963947203E-2</v>
      </c>
      <c r="AD675" s="1">
        <v>0.95</v>
      </c>
      <c r="AE675" s="1">
        <f>MIN(AC675:AD675)</f>
        <v>1.0827211963947203E-2</v>
      </c>
    </row>
    <row r="676" spans="1:31">
      <c r="A676" t="s">
        <v>82</v>
      </c>
      <c r="B676" s="1">
        <v>9.8522904433920866E-3</v>
      </c>
      <c r="C676" s="1">
        <v>0.11293485403276571</v>
      </c>
      <c r="D676" s="1">
        <v>2.1707708167517326E-2</v>
      </c>
      <c r="E676" s="1">
        <v>3.8150100633936868E-3</v>
      </c>
      <c r="F676" s="1">
        <v>2.6629147864951963E-2</v>
      </c>
      <c r="G676" s="1">
        <f t="shared" si="130"/>
        <v>3.8150100633936868E-3</v>
      </c>
      <c r="H676" s="1">
        <v>0.95000000000000062</v>
      </c>
      <c r="I676" s="1">
        <f t="shared" ref="I676:I692" si="132">MIN(G676:H676)</f>
        <v>3.8150100633936868E-3</v>
      </c>
      <c r="W676" t="s">
        <v>82</v>
      </c>
      <c r="X676" s="1">
        <v>9.8522904433920866E-3</v>
      </c>
      <c r="Y676" s="1">
        <v>0.11293485403276571</v>
      </c>
      <c r="Z676" s="1">
        <v>2.1707708167517326E-2</v>
      </c>
      <c r="AA676" s="1">
        <v>3.8150100633936868E-3</v>
      </c>
      <c r="AB676" s="1">
        <v>2.6629147864951963E-2</v>
      </c>
      <c r="AC676" s="1">
        <f t="shared" si="131"/>
        <v>3.8150100633936868E-3</v>
      </c>
      <c r="AD676" s="1">
        <v>4.9999999999999378E-2</v>
      </c>
      <c r="AE676" s="1">
        <f t="shared" ref="AE676:AE692" si="133">MIN(AC676:AD676)</f>
        <v>3.8150100633936868E-3</v>
      </c>
    </row>
    <row r="677" spans="1:31">
      <c r="A677" t="s">
        <v>57</v>
      </c>
      <c r="B677" s="1">
        <v>0.4248593172302092</v>
      </c>
      <c r="C677" s="1">
        <v>2.3439302321889399E-2</v>
      </c>
      <c r="D677" s="1">
        <v>1.6261096579381129E-2</v>
      </c>
      <c r="E677" s="1">
        <v>0.10166272693078893</v>
      </c>
      <c r="F677" s="1">
        <v>9.1944596842470361E-2</v>
      </c>
      <c r="G677" s="1">
        <f t="shared" si="130"/>
        <v>1.6261096579381129E-2</v>
      </c>
      <c r="H677" s="1">
        <v>0.88706514596723429</v>
      </c>
      <c r="I677" s="1">
        <f t="shared" si="132"/>
        <v>1.6261096579381129E-2</v>
      </c>
      <c r="W677" t="s">
        <v>57</v>
      </c>
      <c r="X677" s="1">
        <v>0.4248593172302092</v>
      </c>
      <c r="Y677" s="1">
        <v>2.3439302321889399E-2</v>
      </c>
      <c r="Z677" s="1">
        <v>1.6261096579381129E-2</v>
      </c>
      <c r="AA677" s="1">
        <v>0.10166272693078893</v>
      </c>
      <c r="AB677" s="1">
        <v>9.1944596842470361E-2</v>
      </c>
      <c r="AC677" s="1">
        <f t="shared" si="131"/>
        <v>1.6261096579381129E-2</v>
      </c>
      <c r="AD677" s="1">
        <v>0.11293485403276571</v>
      </c>
      <c r="AE677" s="1">
        <f t="shared" si="133"/>
        <v>1.6261096579381129E-2</v>
      </c>
    </row>
    <row r="678" spans="1:31">
      <c r="A678" t="s">
        <v>58</v>
      </c>
      <c r="B678" s="1">
        <v>0.83335954411631452</v>
      </c>
      <c r="C678" s="1">
        <v>0.92636975107831843</v>
      </c>
      <c r="D678" s="1">
        <v>1.934249769983476E-2</v>
      </c>
      <c r="E678" s="1">
        <v>0.99108532969486662</v>
      </c>
      <c r="F678" s="1">
        <v>9.1944596842470361E-2</v>
      </c>
      <c r="G678" s="1">
        <f t="shared" si="130"/>
        <v>1.934249769983476E-2</v>
      </c>
      <c r="H678" s="1">
        <v>0.12314713802987559</v>
      </c>
      <c r="I678" s="1">
        <f t="shared" si="132"/>
        <v>1.934249769983476E-2</v>
      </c>
      <c r="W678" t="s">
        <v>58</v>
      </c>
      <c r="X678" s="1">
        <v>0.83335954411631452</v>
      </c>
      <c r="Y678" s="1">
        <v>0.92636975107831843</v>
      </c>
      <c r="Z678" s="1">
        <v>1.934249769983476E-2</v>
      </c>
      <c r="AA678" s="1">
        <v>0.99108532969486662</v>
      </c>
      <c r="AB678" s="1">
        <v>9.1944596842470361E-2</v>
      </c>
      <c r="AC678" s="1">
        <f t="shared" si="131"/>
        <v>1.934249769983476E-2</v>
      </c>
      <c r="AD678" s="1">
        <v>0.87685286197012435</v>
      </c>
      <c r="AE678" s="1">
        <f t="shared" si="133"/>
        <v>1.934249769983476E-2</v>
      </c>
    </row>
    <row r="679" spans="1:31">
      <c r="A679" t="s">
        <v>59</v>
      </c>
      <c r="B679" s="1">
        <v>0.41665814144906288</v>
      </c>
      <c r="C679" s="1">
        <v>0.96435228628487957</v>
      </c>
      <c r="D679" s="1">
        <v>8.7429002888037566E-3</v>
      </c>
      <c r="E679" s="1">
        <v>0.91337445491190794</v>
      </c>
      <c r="F679" s="1">
        <v>0.4189318265415406</v>
      </c>
      <c r="G679" s="1">
        <f t="shared" si="130"/>
        <v>8.7429002888037566E-3</v>
      </c>
      <c r="H679" s="1">
        <v>0.76454761353770129</v>
      </c>
      <c r="I679" s="1">
        <f t="shared" si="132"/>
        <v>8.7429002888037566E-3</v>
      </c>
      <c r="W679" t="s">
        <v>59</v>
      </c>
      <c r="X679" s="1">
        <v>0.41665814144906288</v>
      </c>
      <c r="Y679" s="1">
        <v>0.96435228628487957</v>
      </c>
      <c r="Z679" s="1">
        <v>8.7429002888037566E-3</v>
      </c>
      <c r="AA679" s="1">
        <v>0.91337445491190794</v>
      </c>
      <c r="AB679" s="1">
        <v>0.4189318265415406</v>
      </c>
      <c r="AC679" s="1">
        <f t="shared" si="131"/>
        <v>8.7429002888037566E-3</v>
      </c>
      <c r="AD679" s="1">
        <v>0.23545238646229871</v>
      </c>
      <c r="AE679" s="1">
        <f t="shared" si="133"/>
        <v>8.7429002888037566E-3</v>
      </c>
    </row>
    <row r="680" spans="1:31">
      <c r="A680" t="s">
        <v>60</v>
      </c>
      <c r="B680" s="1">
        <v>2.5513780709385037E-2</v>
      </c>
      <c r="C680" s="1">
        <v>0.96745337966372558</v>
      </c>
      <c r="D680" s="1">
        <v>1.5345421270267168E-2</v>
      </c>
      <c r="E680" s="1">
        <v>0.195709247426605</v>
      </c>
      <c r="F680" s="1">
        <v>4.9999999999999378E-2</v>
      </c>
      <c r="G680" s="1">
        <f t="shared" si="130"/>
        <v>1.5345421270267168E-2</v>
      </c>
      <c r="H680" s="1">
        <v>0.95000000000000062</v>
      </c>
      <c r="I680" s="1">
        <f t="shared" si="132"/>
        <v>1.5345421270267168E-2</v>
      </c>
      <c r="W680" t="s">
        <v>60</v>
      </c>
      <c r="X680" s="1">
        <v>2.5513780709385037E-2</v>
      </c>
      <c r="Y680" s="1">
        <v>0.96745337966372558</v>
      </c>
      <c r="Z680" s="1">
        <v>1.5345421270267168E-2</v>
      </c>
      <c r="AA680" s="1">
        <v>0.195709247426605</v>
      </c>
      <c r="AB680" s="1">
        <v>4.9999999999999378E-2</v>
      </c>
      <c r="AC680" s="1">
        <f t="shared" si="131"/>
        <v>1.5345421270267168E-2</v>
      </c>
      <c r="AD680" s="1">
        <v>4.9999999999999378E-2</v>
      </c>
      <c r="AE680" s="1">
        <f t="shared" si="133"/>
        <v>1.5345421270267168E-2</v>
      </c>
    </row>
    <row r="681" spans="1:31">
      <c r="A681" t="s">
        <v>153</v>
      </c>
      <c r="B681" s="1">
        <v>0.11293485403276571</v>
      </c>
      <c r="C681" s="1">
        <v>0.2182449231614636</v>
      </c>
      <c r="D681" s="1">
        <v>1.0827211963947203E-2</v>
      </c>
      <c r="E681" s="1">
        <v>4.4692971251104052E-2</v>
      </c>
      <c r="F681" s="1">
        <v>0.69062200041456967</v>
      </c>
      <c r="G681" s="1">
        <f t="shared" si="130"/>
        <v>1.0827211963947203E-2</v>
      </c>
      <c r="H681" s="1">
        <v>5.0000000000000017E-2</v>
      </c>
      <c r="I681" s="1">
        <f t="shared" si="132"/>
        <v>1.0827211963947203E-2</v>
      </c>
      <c r="W681" t="s">
        <v>153</v>
      </c>
      <c r="X681" s="1">
        <v>0.11293485403276571</v>
      </c>
      <c r="Y681" s="1">
        <v>0.2182449231614636</v>
      </c>
      <c r="Z681" s="1">
        <v>1.0827211963947203E-2</v>
      </c>
      <c r="AA681" s="1">
        <v>4.4692971251104052E-2</v>
      </c>
      <c r="AB681" s="1">
        <v>0.69062200041456967</v>
      </c>
      <c r="AC681" s="1">
        <f t="shared" si="131"/>
        <v>1.0827211963947203E-2</v>
      </c>
      <c r="AD681" s="1">
        <v>0.95</v>
      </c>
      <c r="AE681" s="1">
        <f t="shared" si="133"/>
        <v>1.0827211963947203E-2</v>
      </c>
    </row>
    <row r="682" spans="1:31">
      <c r="A682" t="s">
        <v>62</v>
      </c>
      <c r="B682" s="1">
        <v>0.95854209528250367</v>
      </c>
      <c r="C682" s="1">
        <v>0.90255978033137996</v>
      </c>
      <c r="D682" s="1">
        <v>0.86540011930785754</v>
      </c>
      <c r="E682" s="1">
        <v>0.63632374540102199</v>
      </c>
      <c r="F682" s="1">
        <v>0.56652234414582181</v>
      </c>
      <c r="G682" s="37">
        <f t="shared" si="130"/>
        <v>0.56652234414582181</v>
      </c>
      <c r="H682" s="1">
        <v>6.8034612531657782E-2</v>
      </c>
      <c r="I682" s="1">
        <f t="shared" si="132"/>
        <v>6.8034612531657782E-2</v>
      </c>
      <c r="W682" t="s">
        <v>62</v>
      </c>
      <c r="X682" s="1">
        <v>0.95854209528250367</v>
      </c>
      <c r="Y682" s="1">
        <v>0.90255978033137996</v>
      </c>
      <c r="Z682" s="1">
        <v>0.86540011930785754</v>
      </c>
      <c r="AA682" s="1">
        <v>0.63632374540102199</v>
      </c>
      <c r="AB682" s="1">
        <v>0.56652234414582181</v>
      </c>
      <c r="AC682" s="37">
        <f t="shared" si="131"/>
        <v>0.56652234414582181</v>
      </c>
      <c r="AD682" s="1">
        <v>0.93196538746834223</v>
      </c>
      <c r="AE682" s="1">
        <f t="shared" si="133"/>
        <v>0.56652234414582181</v>
      </c>
    </row>
    <row r="683" spans="1:31">
      <c r="A683" t="s">
        <v>63</v>
      </c>
      <c r="B683" s="1">
        <v>0.92225078567327134</v>
      </c>
      <c r="C683" s="1">
        <v>0.83390402870088109</v>
      </c>
      <c r="D683" s="1">
        <v>0.12314713802987465</v>
      </c>
      <c r="E683" s="1">
        <v>0.92225078567327134</v>
      </c>
      <c r="F683" s="1">
        <v>0.86688972945692855</v>
      </c>
      <c r="G683" s="1">
        <f t="shared" si="130"/>
        <v>0.12314713802987465</v>
      </c>
      <c r="H683" s="1">
        <v>0.41893182654154093</v>
      </c>
      <c r="I683" s="1">
        <f t="shared" si="132"/>
        <v>0.12314713802987465</v>
      </c>
      <c r="W683" t="s">
        <v>63</v>
      </c>
      <c r="X683" s="1">
        <v>0.92225078567327134</v>
      </c>
      <c r="Y683" s="1">
        <v>0.83390402870088109</v>
      </c>
      <c r="Z683" s="1">
        <v>0.12314713802987465</v>
      </c>
      <c r="AA683" s="1">
        <v>0.92225078567327134</v>
      </c>
      <c r="AB683" s="1">
        <v>0.86688972945692855</v>
      </c>
      <c r="AC683" s="1">
        <f t="shared" si="131"/>
        <v>0.12314713802987465</v>
      </c>
      <c r="AD683" s="1">
        <v>0.58106817345845907</v>
      </c>
      <c r="AE683" s="1">
        <f t="shared" si="133"/>
        <v>0.12314713802987465</v>
      </c>
    </row>
    <row r="684" spans="1:31">
      <c r="A684" t="s">
        <v>64</v>
      </c>
      <c r="B684" s="1">
        <v>0.2804520356051966</v>
      </c>
      <c r="C684" s="1">
        <v>0.95</v>
      </c>
      <c r="D684" s="1">
        <v>1.934249769983476E-2</v>
      </c>
      <c r="E684" s="1">
        <v>0.98968594786173691</v>
      </c>
      <c r="F684" s="1">
        <v>4.9999999999999378E-2</v>
      </c>
      <c r="G684" s="1">
        <f t="shared" si="130"/>
        <v>1.934249769983476E-2</v>
      </c>
      <c r="H684" s="1">
        <v>0.91337445491190872</v>
      </c>
      <c r="I684" s="1">
        <f t="shared" si="132"/>
        <v>1.934249769983476E-2</v>
      </c>
      <c r="W684" t="s">
        <v>64</v>
      </c>
      <c r="X684" s="1">
        <v>0.2804520356051966</v>
      </c>
      <c r="Y684" s="1">
        <v>0.95</v>
      </c>
      <c r="Z684" s="1">
        <v>1.934249769983476E-2</v>
      </c>
      <c r="AA684" s="1">
        <v>0.98968594786173691</v>
      </c>
      <c r="AB684" s="1">
        <v>4.9999999999999378E-2</v>
      </c>
      <c r="AC684" s="1">
        <f t="shared" si="131"/>
        <v>1.934249769983476E-2</v>
      </c>
      <c r="AD684" s="1">
        <v>8.6625545088091283E-2</v>
      </c>
      <c r="AE684" s="1">
        <f t="shared" si="133"/>
        <v>1.934249769983476E-2</v>
      </c>
    </row>
    <row r="685" spans="1:31">
      <c r="A685" t="s">
        <v>65</v>
      </c>
      <c r="B685" s="1">
        <v>0.65650924425569723</v>
      </c>
      <c r="C685" s="1">
        <v>0.89940786999210232</v>
      </c>
      <c r="D685" s="1">
        <v>0.58456818246302633</v>
      </c>
      <c r="E685" s="1">
        <v>0.52941040032067888</v>
      </c>
      <c r="F685" s="1">
        <v>0.4189318265415406</v>
      </c>
      <c r="G685" s="1">
        <f t="shared" si="130"/>
        <v>0.4189318265415406</v>
      </c>
      <c r="H685" s="1">
        <v>5.0000000000000017E-2</v>
      </c>
      <c r="I685" s="1">
        <f t="shared" si="132"/>
        <v>5.0000000000000017E-2</v>
      </c>
      <c r="W685" t="s">
        <v>65</v>
      </c>
      <c r="X685" s="1">
        <v>0.65650924425569723</v>
      </c>
      <c r="Y685" s="1">
        <v>0.89940786999210232</v>
      </c>
      <c r="Z685" s="1">
        <v>0.58456818246302633</v>
      </c>
      <c r="AA685" s="1">
        <v>0.52941040032067888</v>
      </c>
      <c r="AB685" s="1">
        <v>0.4189318265415406</v>
      </c>
      <c r="AC685" s="1">
        <f t="shared" si="131"/>
        <v>0.4189318265415406</v>
      </c>
      <c r="AD685" s="1">
        <v>0.95</v>
      </c>
      <c r="AE685" s="1">
        <f t="shared" si="133"/>
        <v>0.4189318265415406</v>
      </c>
    </row>
    <row r="686" spans="1:31">
      <c r="A686" t="s">
        <v>66</v>
      </c>
      <c r="B686" s="1">
        <v>2.0775048426035281E-2</v>
      </c>
      <c r="C686" s="1">
        <v>3.4935999962474318E-3</v>
      </c>
      <c r="D686" s="1">
        <v>7.4818240579241913E-3</v>
      </c>
      <c r="E686" s="1">
        <v>6.0749221235134376E-2</v>
      </c>
      <c r="F686" s="1">
        <v>7.337458070661218E-3</v>
      </c>
      <c r="G686" s="1">
        <f t="shared" si="130"/>
        <v>3.4935999962474318E-3</v>
      </c>
      <c r="H686" s="1">
        <v>0.95000000000000062</v>
      </c>
      <c r="I686" s="1">
        <f t="shared" si="132"/>
        <v>3.4935999962474318E-3</v>
      </c>
      <c r="W686" t="s">
        <v>66</v>
      </c>
      <c r="X686" s="1">
        <v>2.0775048426035281E-2</v>
      </c>
      <c r="Y686" s="1">
        <v>3.4935999962474318E-3</v>
      </c>
      <c r="Z686" s="1">
        <v>7.4818240579241913E-3</v>
      </c>
      <c r="AA686" s="1">
        <v>6.0749221235134376E-2</v>
      </c>
      <c r="AB686" s="1">
        <v>7.337458070661218E-3</v>
      </c>
      <c r="AC686" s="1">
        <f t="shared" si="131"/>
        <v>3.4935999962474318E-3</v>
      </c>
      <c r="AD686" s="1">
        <v>4.9999999999999378E-2</v>
      </c>
      <c r="AE686" s="1">
        <f t="shared" si="133"/>
        <v>3.4935999962474318E-3</v>
      </c>
    </row>
    <row r="687" spans="1:31">
      <c r="A687" t="s">
        <v>94</v>
      </c>
      <c r="B687" s="1">
        <v>0.98065750230016491</v>
      </c>
      <c r="C687" s="1">
        <v>0.82216840935503699</v>
      </c>
      <c r="D687" s="1">
        <v>0.40782542692846746</v>
      </c>
      <c r="E687" s="1">
        <v>0.99607143704729062</v>
      </c>
      <c r="F687" s="1">
        <v>0.99788493879901796</v>
      </c>
      <c r="G687" s="1">
        <f t="shared" si="130"/>
        <v>0.40782542692846746</v>
      </c>
      <c r="H687" s="1">
        <v>0.12314713802987559</v>
      </c>
      <c r="I687" s="1">
        <f t="shared" si="132"/>
        <v>0.12314713802987559</v>
      </c>
      <c r="W687" t="s">
        <v>94</v>
      </c>
      <c r="X687" s="1">
        <v>0.98065750230016491</v>
      </c>
      <c r="Y687" s="1">
        <v>0.82216840935503699</v>
      </c>
      <c r="Z687" s="1">
        <v>0.40782542692846746</v>
      </c>
      <c r="AA687" s="1">
        <v>0.99607143704729062</v>
      </c>
      <c r="AB687" s="1">
        <v>0.99788493879901796</v>
      </c>
      <c r="AC687" s="1">
        <f t="shared" si="131"/>
        <v>0.40782542692846746</v>
      </c>
      <c r="AD687" s="1">
        <v>0.87685286197012435</v>
      </c>
      <c r="AE687" s="1">
        <f t="shared" si="133"/>
        <v>0.40782542692846746</v>
      </c>
    </row>
    <row r="688" spans="1:31">
      <c r="A688" t="s">
        <v>96</v>
      </c>
      <c r="B688" s="1">
        <v>0.98917278803605257</v>
      </c>
      <c r="C688" s="1">
        <v>0.9834857792181515</v>
      </c>
      <c r="D688" s="1">
        <v>0.98735502395561359</v>
      </c>
      <c r="E688" s="1">
        <v>0.88408160254662571</v>
      </c>
      <c r="F688" s="1">
        <v>0.99385436828432017</v>
      </c>
      <c r="G688" s="37">
        <f t="shared" si="130"/>
        <v>0.88408160254662571</v>
      </c>
      <c r="H688" s="1">
        <v>5.0000000000000017E-2</v>
      </c>
      <c r="I688" s="1">
        <f t="shared" si="132"/>
        <v>5.0000000000000017E-2</v>
      </c>
      <c r="W688" t="s">
        <v>96</v>
      </c>
      <c r="X688" s="1">
        <v>0.98917278803605257</v>
      </c>
      <c r="Y688" s="1">
        <v>0.9834857792181515</v>
      </c>
      <c r="Z688" s="1">
        <v>0.98735502395561359</v>
      </c>
      <c r="AA688" s="1">
        <v>0.88408160254662571</v>
      </c>
      <c r="AB688" s="1">
        <v>0.99385436828432017</v>
      </c>
      <c r="AC688" s="37">
        <f t="shared" si="131"/>
        <v>0.88408160254662571</v>
      </c>
      <c r="AD688" s="1">
        <v>0.95</v>
      </c>
      <c r="AE688" s="1">
        <f t="shared" si="133"/>
        <v>0.88408160254662571</v>
      </c>
    </row>
    <row r="689" spans="1:34">
      <c r="A689" t="s">
        <v>98</v>
      </c>
      <c r="B689" s="1">
        <v>0.98659829350075712</v>
      </c>
      <c r="C689" s="1">
        <v>0.9647549627572285</v>
      </c>
      <c r="D689" s="1">
        <v>0.82558630631238628</v>
      </c>
      <c r="E689" s="1">
        <v>0.99473346084597991</v>
      </c>
      <c r="F689" s="1">
        <v>0.16303744515164842</v>
      </c>
      <c r="G689" s="1">
        <f t="shared" si="130"/>
        <v>0.16303744515164842</v>
      </c>
      <c r="H689" s="1">
        <v>0.21271458630132001</v>
      </c>
      <c r="I689" s="1">
        <f t="shared" si="132"/>
        <v>0.16303744515164842</v>
      </c>
      <c r="W689" t="s">
        <v>98</v>
      </c>
      <c r="X689" s="1">
        <v>0.98659829350075712</v>
      </c>
      <c r="Y689" s="1">
        <v>0.9647549627572285</v>
      </c>
      <c r="Z689" s="1">
        <v>0.82558630631238628</v>
      </c>
      <c r="AA689" s="1">
        <v>0.99473346084597991</v>
      </c>
      <c r="AB689" s="1">
        <v>0.16303744515164842</v>
      </c>
      <c r="AC689" s="1">
        <f t="shared" si="131"/>
        <v>0.16303744515164842</v>
      </c>
      <c r="AD689" s="1">
        <v>0.78728541369867999</v>
      </c>
      <c r="AE689" s="1">
        <f t="shared" si="133"/>
        <v>0.16303744515164842</v>
      </c>
    </row>
    <row r="690" spans="1:34">
      <c r="A690" t="s">
        <v>100</v>
      </c>
      <c r="B690" s="1">
        <v>0.97320072587687156</v>
      </c>
      <c r="C690" s="1">
        <v>0.69517863274349845</v>
      </c>
      <c r="D690" s="1">
        <v>0.90761743126664418</v>
      </c>
      <c r="E690" s="1">
        <v>0.79001196543342744</v>
      </c>
      <c r="F690" s="1">
        <v>0.79222362970137516</v>
      </c>
      <c r="G690" s="37">
        <f t="shared" si="130"/>
        <v>0.69517863274349845</v>
      </c>
      <c r="H690" s="1">
        <v>6.8034612531657782E-2</v>
      </c>
      <c r="I690" s="1">
        <f t="shared" si="132"/>
        <v>6.8034612531657782E-2</v>
      </c>
      <c r="W690" t="s">
        <v>100</v>
      </c>
      <c r="X690" s="1">
        <v>0.97320072587687156</v>
      </c>
      <c r="Y690" s="1">
        <v>0.69517863274349845</v>
      </c>
      <c r="Z690" s="1">
        <v>0.90761743126664418</v>
      </c>
      <c r="AA690" s="1">
        <v>0.79001196543342744</v>
      </c>
      <c r="AB690" s="1">
        <v>0.79222362970137516</v>
      </c>
      <c r="AC690" s="37">
        <f t="shared" si="131"/>
        <v>0.69517863274349845</v>
      </c>
      <c r="AD690" s="1">
        <v>0.93196538746834223</v>
      </c>
      <c r="AE690" s="1">
        <f t="shared" si="133"/>
        <v>0.69517863274349845</v>
      </c>
    </row>
    <row r="691" spans="1:34">
      <c r="A691" t="s">
        <v>102</v>
      </c>
      <c r="B691" s="1">
        <v>5.1212513603868581E-2</v>
      </c>
      <c r="C691" s="1">
        <v>0.86812039050746503</v>
      </c>
      <c r="D691" s="1">
        <v>7.4818240579241913E-3</v>
      </c>
      <c r="E691" s="1">
        <v>0.33688183633303814</v>
      </c>
      <c r="F691" s="1">
        <v>9.1944596842470361E-2</v>
      </c>
      <c r="G691" s="1">
        <f t="shared" si="130"/>
        <v>7.4818240579241913E-3</v>
      </c>
      <c r="H691" s="1">
        <v>0.95000000000000062</v>
      </c>
      <c r="I691" s="1">
        <f t="shared" si="132"/>
        <v>7.4818240579241913E-3</v>
      </c>
      <c r="W691" t="s">
        <v>102</v>
      </c>
      <c r="X691" s="1">
        <v>5.1212513603868581E-2</v>
      </c>
      <c r="Y691" s="1">
        <v>0.86812039050746503</v>
      </c>
      <c r="Z691" s="1">
        <v>7.4818240579241913E-3</v>
      </c>
      <c r="AA691" s="1">
        <v>0.33688183633303814</v>
      </c>
      <c r="AB691" s="1">
        <v>9.1944596842470361E-2</v>
      </c>
      <c r="AC691" s="1">
        <f t="shared" si="131"/>
        <v>7.4818240579241913E-3</v>
      </c>
      <c r="AD691" s="1">
        <v>4.9999999999999378E-2</v>
      </c>
      <c r="AE691" s="1">
        <f t="shared" si="133"/>
        <v>7.4818240579241913E-3</v>
      </c>
    </row>
    <row r="692" spans="1:34">
      <c r="A692" t="s">
        <v>151</v>
      </c>
      <c r="B692" s="1">
        <v>1.6761972197987807E-2</v>
      </c>
      <c r="C692" s="1">
        <v>8.9146703051331544E-3</v>
      </c>
      <c r="D692" s="1">
        <v>7.4818240579241913E-3</v>
      </c>
      <c r="E692" s="1">
        <v>2.8447435216334416E-3</v>
      </c>
      <c r="F692" s="1">
        <v>2.6629147864951963E-2</v>
      </c>
      <c r="G692" s="1">
        <f t="shared" si="130"/>
        <v>2.8447435216334416E-3</v>
      </c>
      <c r="H692" s="1">
        <v>0.95000000000000062</v>
      </c>
      <c r="I692" s="1">
        <f t="shared" si="132"/>
        <v>2.8447435216334416E-3</v>
      </c>
      <c r="W692" t="s">
        <v>151</v>
      </c>
      <c r="X692" s="1">
        <v>1.6761972197987807E-2</v>
      </c>
      <c r="Y692" s="1">
        <v>8.9146703051331544E-3</v>
      </c>
      <c r="Z692" s="1">
        <v>7.4818240579241913E-3</v>
      </c>
      <c r="AA692" s="1">
        <v>2.8447435216334416E-3</v>
      </c>
      <c r="AB692" s="1">
        <v>2.6629147864951963E-2</v>
      </c>
      <c r="AC692" s="1">
        <f t="shared" si="131"/>
        <v>2.8447435216334416E-3</v>
      </c>
      <c r="AD692" s="1">
        <v>4.9999999999999378E-2</v>
      </c>
      <c r="AE692" s="1">
        <f t="shared" si="133"/>
        <v>2.8447435216334416E-3</v>
      </c>
    </row>
    <row r="693" spans="1:34">
      <c r="G693">
        <f>SUM(G675:G692)</f>
        <v>3.3770484311926916</v>
      </c>
      <c r="I693">
        <f>SUM(I675:I692)</f>
        <v>0.76372496137992896</v>
      </c>
      <c r="J693" s="44">
        <f>+I693/G693</f>
        <v>0.22615161640136733</v>
      </c>
      <c r="K693" s="44" t="s">
        <v>349</v>
      </c>
      <c r="L693" s="46"/>
      <c r="AC693">
        <f>SUM(AC675:AC692)</f>
        <v>3.3770484311926916</v>
      </c>
      <c r="AE693">
        <f>SUM(AE675:AE692)</f>
        <v>3.3770484311926916</v>
      </c>
      <c r="AF693" s="44">
        <f>+AE693/AC693</f>
        <v>1</v>
      </c>
      <c r="AG693" s="44" t="s">
        <v>349</v>
      </c>
      <c r="AH693" s="46"/>
    </row>
    <row r="696" spans="1:34">
      <c r="I696" t="s">
        <v>210</v>
      </c>
      <c r="AC696" t="s">
        <v>237</v>
      </c>
    </row>
    <row r="697" spans="1:34">
      <c r="C697" t="s">
        <v>192</v>
      </c>
      <c r="D697" t="s">
        <v>48</v>
      </c>
      <c r="E697" t="s">
        <v>51</v>
      </c>
      <c r="F697" t="s">
        <v>54</v>
      </c>
      <c r="G697" t="s">
        <v>67</v>
      </c>
      <c r="H697" t="s">
        <v>50</v>
      </c>
      <c r="I697" t="s">
        <v>319</v>
      </c>
      <c r="J697" t="s">
        <v>77</v>
      </c>
      <c r="W697" t="s">
        <v>192</v>
      </c>
      <c r="X697" t="s">
        <v>48</v>
      </c>
      <c r="Y697" t="s">
        <v>51</v>
      </c>
      <c r="Z697" t="s">
        <v>54</v>
      </c>
      <c r="AA697" t="s">
        <v>67</v>
      </c>
      <c r="AB697" t="s">
        <v>50</v>
      </c>
      <c r="AC697" t="s">
        <v>321</v>
      </c>
      <c r="AD697" t="s">
        <v>77</v>
      </c>
    </row>
    <row r="698" spans="1:34">
      <c r="C698" t="s">
        <v>113</v>
      </c>
      <c r="D698">
        <v>1</v>
      </c>
      <c r="E698">
        <v>1</v>
      </c>
      <c r="F698">
        <v>1</v>
      </c>
      <c r="G698">
        <v>1</v>
      </c>
      <c r="H698">
        <v>1</v>
      </c>
      <c r="I698">
        <v>0.90499684992992635</v>
      </c>
      <c r="J698" t="s">
        <v>332</v>
      </c>
      <c r="W698" t="s">
        <v>113</v>
      </c>
      <c r="X698">
        <v>1</v>
      </c>
      <c r="Y698">
        <v>1</v>
      </c>
      <c r="Z698">
        <v>1</v>
      </c>
      <c r="AA698">
        <v>1</v>
      </c>
      <c r="AB698">
        <v>1</v>
      </c>
      <c r="AC698">
        <v>0.25511968568035398</v>
      </c>
      <c r="AD698" t="s">
        <v>332</v>
      </c>
    </row>
    <row r="699" spans="1:34">
      <c r="C699" t="s">
        <v>152</v>
      </c>
      <c r="D699">
        <v>1</v>
      </c>
      <c r="E699">
        <v>1</v>
      </c>
      <c r="F699">
        <v>1</v>
      </c>
      <c r="G699">
        <v>1</v>
      </c>
      <c r="H699">
        <v>0</v>
      </c>
      <c r="I699">
        <v>0.45850579816037829</v>
      </c>
      <c r="J699" t="s">
        <v>334</v>
      </c>
      <c r="W699" t="s">
        <v>152</v>
      </c>
      <c r="X699">
        <v>1</v>
      </c>
      <c r="Y699">
        <v>1</v>
      </c>
      <c r="Z699">
        <v>1</v>
      </c>
      <c r="AA699">
        <v>1</v>
      </c>
      <c r="AB699">
        <v>0</v>
      </c>
      <c r="AC699">
        <v>0.97031833430519709</v>
      </c>
      <c r="AD699" t="s">
        <v>334</v>
      </c>
    </row>
    <row r="700" spans="1:34">
      <c r="C700" t="s">
        <v>154</v>
      </c>
      <c r="D700">
        <v>1</v>
      </c>
      <c r="E700">
        <v>1</v>
      </c>
      <c r="F700">
        <v>1</v>
      </c>
      <c r="G700">
        <v>0</v>
      </c>
      <c r="H700">
        <v>1</v>
      </c>
      <c r="I700">
        <v>0.86599335405735911</v>
      </c>
      <c r="W700" t="s">
        <v>154</v>
      </c>
      <c r="X700">
        <v>1</v>
      </c>
      <c r="Y700">
        <v>1</v>
      </c>
      <c r="Z700">
        <v>1</v>
      </c>
      <c r="AA700">
        <v>0</v>
      </c>
      <c r="AB700">
        <v>1</v>
      </c>
      <c r="AC700">
        <v>0.9003698920275901</v>
      </c>
    </row>
    <row r="701" spans="1:34">
      <c r="C701" t="s">
        <v>155</v>
      </c>
      <c r="D701">
        <v>1</v>
      </c>
      <c r="E701">
        <v>1</v>
      </c>
      <c r="F701">
        <v>1</v>
      </c>
      <c r="G701">
        <v>0</v>
      </c>
      <c r="H701">
        <v>0</v>
      </c>
      <c r="I701">
        <v>0.85317719216830334</v>
      </c>
      <c r="W701" t="s">
        <v>155</v>
      </c>
      <c r="X701">
        <v>1</v>
      </c>
      <c r="Y701">
        <v>1</v>
      </c>
      <c r="Z701">
        <v>1</v>
      </c>
      <c r="AA701">
        <v>0</v>
      </c>
      <c r="AB701">
        <v>0</v>
      </c>
      <c r="AC701">
        <v>0.95057033906350796</v>
      </c>
    </row>
    <row r="702" spans="1:34">
      <c r="C702" t="s">
        <v>156</v>
      </c>
      <c r="D702">
        <v>1</v>
      </c>
      <c r="E702">
        <v>1</v>
      </c>
      <c r="F702">
        <v>0</v>
      </c>
      <c r="G702">
        <v>1</v>
      </c>
      <c r="H702">
        <v>1</v>
      </c>
      <c r="I702">
        <v>0.86876622358821354</v>
      </c>
      <c r="J702" t="s">
        <v>263</v>
      </c>
      <c r="W702" t="s">
        <v>156</v>
      </c>
      <c r="X702">
        <v>1</v>
      </c>
      <c r="Y702">
        <v>1</v>
      </c>
      <c r="Z702">
        <v>0</v>
      </c>
      <c r="AA702">
        <v>1</v>
      </c>
      <c r="AB702">
        <v>1</v>
      </c>
      <c r="AC702">
        <v>1</v>
      </c>
      <c r="AD702" t="s">
        <v>263</v>
      </c>
    </row>
    <row r="703" spans="1:34">
      <c r="C703" t="s">
        <v>157</v>
      </c>
      <c r="D703">
        <v>1</v>
      </c>
      <c r="E703">
        <v>1</v>
      </c>
      <c r="F703">
        <v>0</v>
      </c>
      <c r="G703">
        <v>1</v>
      </c>
      <c r="H703">
        <v>0</v>
      </c>
      <c r="I703">
        <v>0.8708930641229905</v>
      </c>
      <c r="W703" t="s">
        <v>157</v>
      </c>
      <c r="X703">
        <v>1</v>
      </c>
      <c r="Y703">
        <v>1</v>
      </c>
      <c r="Z703">
        <v>0</v>
      </c>
      <c r="AA703">
        <v>1</v>
      </c>
      <c r="AB703">
        <v>0</v>
      </c>
      <c r="AC703">
        <v>1</v>
      </c>
    </row>
    <row r="704" spans="1:34">
      <c r="C704" t="s">
        <v>158</v>
      </c>
      <c r="D704">
        <v>1</v>
      </c>
      <c r="E704">
        <v>1</v>
      </c>
      <c r="F704">
        <v>0</v>
      </c>
      <c r="G704">
        <v>0</v>
      </c>
      <c r="H704">
        <v>1</v>
      </c>
      <c r="I704">
        <v>0.87046695738085944</v>
      </c>
      <c r="W704" t="s">
        <v>158</v>
      </c>
      <c r="X704">
        <v>1</v>
      </c>
      <c r="Y704">
        <v>1</v>
      </c>
      <c r="Z704">
        <v>0</v>
      </c>
      <c r="AA704">
        <v>0</v>
      </c>
      <c r="AB704">
        <v>1</v>
      </c>
      <c r="AC704">
        <v>1</v>
      </c>
    </row>
    <row r="705" spans="3:30">
      <c r="C705" t="s">
        <v>159</v>
      </c>
      <c r="D705">
        <v>1</v>
      </c>
      <c r="E705">
        <v>1</v>
      </c>
      <c r="F705">
        <v>0</v>
      </c>
      <c r="G705">
        <v>0</v>
      </c>
      <c r="H705">
        <v>0</v>
      </c>
      <c r="I705">
        <v>0.87730417033800223</v>
      </c>
      <c r="W705" t="s">
        <v>159</v>
      </c>
      <c r="X705">
        <v>1</v>
      </c>
      <c r="Y705">
        <v>1</v>
      </c>
      <c r="Z705">
        <v>0</v>
      </c>
      <c r="AA705">
        <v>0</v>
      </c>
      <c r="AB705">
        <v>0</v>
      </c>
      <c r="AC705">
        <v>1</v>
      </c>
    </row>
    <row r="706" spans="3:30">
      <c r="C706" t="s">
        <v>122</v>
      </c>
      <c r="D706">
        <v>1</v>
      </c>
      <c r="E706">
        <v>0</v>
      </c>
      <c r="F706">
        <v>1</v>
      </c>
      <c r="G706">
        <v>1</v>
      </c>
      <c r="H706">
        <v>1</v>
      </c>
      <c r="I706">
        <v>0.70619594076787207</v>
      </c>
      <c r="J706" t="s">
        <v>336</v>
      </c>
      <c r="W706" t="s">
        <v>122</v>
      </c>
      <c r="X706">
        <v>1</v>
      </c>
      <c r="Y706">
        <v>0</v>
      </c>
      <c r="Z706">
        <v>1</v>
      </c>
      <c r="AA706">
        <v>1</v>
      </c>
      <c r="AB706">
        <v>1</v>
      </c>
      <c r="AC706">
        <v>0.50279912949671357</v>
      </c>
      <c r="AD706" t="s">
        <v>336</v>
      </c>
    </row>
    <row r="707" spans="3:30">
      <c r="C707" t="s">
        <v>160</v>
      </c>
      <c r="D707">
        <v>1</v>
      </c>
      <c r="E707">
        <v>0</v>
      </c>
      <c r="F707">
        <v>1</v>
      </c>
      <c r="G707">
        <v>1</v>
      </c>
      <c r="H707">
        <v>0</v>
      </c>
      <c r="I707">
        <v>0.39032718529286875</v>
      </c>
      <c r="J707" t="s">
        <v>338</v>
      </c>
      <c r="W707" t="s">
        <v>160</v>
      </c>
      <c r="X707">
        <v>1</v>
      </c>
      <c r="Y707">
        <v>0</v>
      </c>
      <c r="Z707">
        <v>1</v>
      </c>
      <c r="AA707">
        <v>1</v>
      </c>
      <c r="AB707">
        <v>0</v>
      </c>
      <c r="AC707">
        <v>0.97385916617485635</v>
      </c>
      <c r="AD707" t="s">
        <v>338</v>
      </c>
    </row>
    <row r="708" spans="3:30">
      <c r="C708" t="s">
        <v>125</v>
      </c>
      <c r="D708">
        <v>1</v>
      </c>
      <c r="E708">
        <v>0</v>
      </c>
      <c r="F708">
        <v>1</v>
      </c>
      <c r="G708">
        <v>0</v>
      </c>
      <c r="H708">
        <v>1</v>
      </c>
      <c r="I708">
        <v>0.80556182601576054</v>
      </c>
      <c r="J708" t="s">
        <v>340</v>
      </c>
      <c r="W708" t="s">
        <v>125</v>
      </c>
      <c r="X708">
        <v>1</v>
      </c>
      <c r="Y708">
        <v>0</v>
      </c>
      <c r="Z708">
        <v>1</v>
      </c>
      <c r="AA708">
        <v>0</v>
      </c>
      <c r="AB708">
        <v>1</v>
      </c>
      <c r="AC708">
        <v>0.50625567785349146</v>
      </c>
      <c r="AD708" t="s">
        <v>340</v>
      </c>
    </row>
    <row r="709" spans="3:30">
      <c r="C709" t="s">
        <v>161</v>
      </c>
      <c r="D709">
        <v>1</v>
      </c>
      <c r="E709">
        <v>0</v>
      </c>
      <c r="F709">
        <v>1</v>
      </c>
      <c r="G709">
        <v>0</v>
      </c>
      <c r="H709">
        <v>0</v>
      </c>
      <c r="I709">
        <v>0.67640748339131107</v>
      </c>
      <c r="W709" t="s">
        <v>161</v>
      </c>
      <c r="X709">
        <v>1</v>
      </c>
      <c r="Y709">
        <v>0</v>
      </c>
      <c r="Z709">
        <v>1</v>
      </c>
      <c r="AA709">
        <v>0</v>
      </c>
      <c r="AB709">
        <v>0</v>
      </c>
      <c r="AC709">
        <v>0.85758782192607785</v>
      </c>
    </row>
    <row r="710" spans="3:30">
      <c r="C710" t="s">
        <v>162</v>
      </c>
      <c r="D710">
        <v>1</v>
      </c>
      <c r="E710">
        <v>0</v>
      </c>
      <c r="F710">
        <v>0</v>
      </c>
      <c r="G710">
        <v>1</v>
      </c>
      <c r="H710">
        <v>1</v>
      </c>
      <c r="I710">
        <v>0.52998004248158004</v>
      </c>
      <c r="W710" t="s">
        <v>162</v>
      </c>
      <c r="X710">
        <v>1</v>
      </c>
      <c r="Y710">
        <v>0</v>
      </c>
      <c r="Z710">
        <v>0</v>
      </c>
      <c r="AA710">
        <v>1</v>
      </c>
      <c r="AB710">
        <v>1</v>
      </c>
      <c r="AC710">
        <v>1</v>
      </c>
    </row>
    <row r="711" spans="3:30">
      <c r="C711" t="s">
        <v>163</v>
      </c>
      <c r="D711">
        <v>1</v>
      </c>
      <c r="E711">
        <v>0</v>
      </c>
      <c r="F711">
        <v>0</v>
      </c>
      <c r="G711">
        <v>1</v>
      </c>
      <c r="H711">
        <v>0</v>
      </c>
      <c r="I711">
        <v>0.53481874272937835</v>
      </c>
      <c r="W711" t="s">
        <v>163</v>
      </c>
      <c r="X711">
        <v>1</v>
      </c>
      <c r="Y711">
        <v>0</v>
      </c>
      <c r="Z711">
        <v>0</v>
      </c>
      <c r="AA711">
        <v>1</v>
      </c>
      <c r="AB711">
        <v>0</v>
      </c>
      <c r="AC711">
        <v>1</v>
      </c>
    </row>
    <row r="712" spans="3:30">
      <c r="C712" t="s">
        <v>164</v>
      </c>
      <c r="D712">
        <v>1</v>
      </c>
      <c r="E712">
        <v>0</v>
      </c>
      <c r="F712">
        <v>0</v>
      </c>
      <c r="G712">
        <v>0</v>
      </c>
      <c r="H712">
        <v>1</v>
      </c>
      <c r="I712">
        <v>0.53375946125772766</v>
      </c>
      <c r="J712" t="s">
        <v>263</v>
      </c>
      <c r="W712" t="s">
        <v>164</v>
      </c>
      <c r="X712">
        <v>1</v>
      </c>
      <c r="Y712">
        <v>0</v>
      </c>
      <c r="Z712">
        <v>0</v>
      </c>
      <c r="AA712">
        <v>0</v>
      </c>
      <c r="AB712">
        <v>1</v>
      </c>
      <c r="AC712">
        <v>1</v>
      </c>
      <c r="AD712" t="s">
        <v>263</v>
      </c>
    </row>
    <row r="713" spans="3:30">
      <c r="C713" t="s">
        <v>165</v>
      </c>
      <c r="D713">
        <v>1</v>
      </c>
      <c r="E713">
        <v>0</v>
      </c>
      <c r="F713">
        <v>0</v>
      </c>
      <c r="G713">
        <v>0</v>
      </c>
      <c r="H713">
        <v>0</v>
      </c>
      <c r="I713">
        <v>0.54944105187190073</v>
      </c>
      <c r="W713" t="s">
        <v>165</v>
      </c>
      <c r="X713">
        <v>1</v>
      </c>
      <c r="Y713">
        <v>0</v>
      </c>
      <c r="Z713">
        <v>0</v>
      </c>
      <c r="AA713">
        <v>0</v>
      </c>
      <c r="AB713">
        <v>0</v>
      </c>
      <c r="AC713">
        <v>1</v>
      </c>
    </row>
    <row r="714" spans="3:30">
      <c r="C714" t="s">
        <v>166</v>
      </c>
      <c r="D714">
        <v>0</v>
      </c>
      <c r="E714">
        <v>1</v>
      </c>
      <c r="F714">
        <v>1</v>
      </c>
      <c r="G714">
        <v>1</v>
      </c>
      <c r="H714">
        <v>1</v>
      </c>
      <c r="I714">
        <v>0.80263151625595097</v>
      </c>
      <c r="J714" t="s">
        <v>263</v>
      </c>
      <c r="W714" t="s">
        <v>166</v>
      </c>
      <c r="X714">
        <v>0</v>
      </c>
      <c r="Y714">
        <v>1</v>
      </c>
      <c r="Z714">
        <v>1</v>
      </c>
      <c r="AA714">
        <v>1</v>
      </c>
      <c r="AB714">
        <v>1</v>
      </c>
      <c r="AC714">
        <v>0.74385001305303966</v>
      </c>
      <c r="AD714" t="s">
        <v>263</v>
      </c>
    </row>
    <row r="715" spans="3:30">
      <c r="C715" t="s">
        <v>167</v>
      </c>
      <c r="D715">
        <v>0</v>
      </c>
      <c r="E715">
        <v>1</v>
      </c>
      <c r="F715">
        <v>1</v>
      </c>
      <c r="G715">
        <v>1</v>
      </c>
      <c r="H715">
        <v>0</v>
      </c>
      <c r="I715">
        <v>0.72719545835662136</v>
      </c>
      <c r="W715" t="s">
        <v>167</v>
      </c>
      <c r="X715">
        <v>0</v>
      </c>
      <c r="Y715">
        <v>1</v>
      </c>
      <c r="Z715">
        <v>1</v>
      </c>
      <c r="AA715">
        <v>1</v>
      </c>
      <c r="AB715">
        <v>0</v>
      </c>
      <c r="AC715">
        <v>0.99862905385377632</v>
      </c>
    </row>
    <row r="716" spans="3:30">
      <c r="C716" t="s">
        <v>168</v>
      </c>
      <c r="D716">
        <v>0</v>
      </c>
      <c r="E716">
        <v>1</v>
      </c>
      <c r="F716">
        <v>1</v>
      </c>
      <c r="G716">
        <v>0</v>
      </c>
      <c r="H716">
        <v>1</v>
      </c>
      <c r="I716">
        <v>0.82180348856520646</v>
      </c>
      <c r="W716" t="s">
        <v>168</v>
      </c>
      <c r="X716">
        <v>0</v>
      </c>
      <c r="Y716">
        <v>1</v>
      </c>
      <c r="Z716">
        <v>1</v>
      </c>
      <c r="AA716">
        <v>0</v>
      </c>
      <c r="AB716">
        <v>1</v>
      </c>
      <c r="AC716">
        <v>0.99878848369528905</v>
      </c>
    </row>
    <row r="717" spans="3:30">
      <c r="C717" t="s">
        <v>169</v>
      </c>
      <c r="D717">
        <v>0</v>
      </c>
      <c r="E717">
        <v>1</v>
      </c>
      <c r="F717">
        <v>1</v>
      </c>
      <c r="G717">
        <v>0</v>
      </c>
      <c r="H717">
        <v>0</v>
      </c>
      <c r="I717">
        <v>0.80464942491522817</v>
      </c>
      <c r="W717" t="s">
        <v>169</v>
      </c>
      <c r="X717">
        <v>0</v>
      </c>
      <c r="Y717">
        <v>1</v>
      </c>
      <c r="Z717">
        <v>1</v>
      </c>
      <c r="AA717">
        <v>0</v>
      </c>
      <c r="AB717">
        <v>0</v>
      </c>
      <c r="AC717">
        <v>0.99898353166477949</v>
      </c>
    </row>
    <row r="718" spans="3:30">
      <c r="C718" t="s">
        <v>170</v>
      </c>
      <c r="D718">
        <v>0</v>
      </c>
      <c r="E718">
        <v>1</v>
      </c>
      <c r="F718">
        <v>0</v>
      </c>
      <c r="G718">
        <v>1</v>
      </c>
      <c r="H718">
        <v>1</v>
      </c>
      <c r="I718">
        <v>0.64013442624508021</v>
      </c>
      <c r="W718" t="s">
        <v>170</v>
      </c>
      <c r="X718">
        <v>0</v>
      </c>
      <c r="Y718">
        <v>1</v>
      </c>
      <c r="Z718">
        <v>0</v>
      </c>
      <c r="AA718">
        <v>1</v>
      </c>
      <c r="AB718">
        <v>1</v>
      </c>
      <c r="AC718">
        <v>1</v>
      </c>
    </row>
    <row r="719" spans="3:30">
      <c r="C719" t="s">
        <v>171</v>
      </c>
      <c r="D719">
        <v>0</v>
      </c>
      <c r="E719">
        <v>1</v>
      </c>
      <c r="F719">
        <v>0</v>
      </c>
      <c r="G719">
        <v>1</v>
      </c>
      <c r="H719">
        <v>0</v>
      </c>
      <c r="I719">
        <v>0.64480135568356167</v>
      </c>
      <c r="W719" t="s">
        <v>171</v>
      </c>
      <c r="X719">
        <v>0</v>
      </c>
      <c r="Y719">
        <v>1</v>
      </c>
      <c r="Z719">
        <v>0</v>
      </c>
      <c r="AA719">
        <v>1</v>
      </c>
      <c r="AB719">
        <v>0</v>
      </c>
      <c r="AC719">
        <v>1</v>
      </c>
    </row>
    <row r="720" spans="3:30">
      <c r="C720" t="s">
        <v>172</v>
      </c>
      <c r="D720">
        <v>0</v>
      </c>
      <c r="E720">
        <v>1</v>
      </c>
      <c r="F720">
        <v>0</v>
      </c>
      <c r="G720">
        <v>0</v>
      </c>
      <c r="H720">
        <v>1</v>
      </c>
      <c r="I720">
        <v>0.6837251400850024</v>
      </c>
      <c r="W720" t="s">
        <v>172</v>
      </c>
      <c r="X720">
        <v>0</v>
      </c>
      <c r="Y720">
        <v>1</v>
      </c>
      <c r="Z720">
        <v>0</v>
      </c>
      <c r="AA720">
        <v>0</v>
      </c>
      <c r="AB720">
        <v>1</v>
      </c>
      <c r="AC720">
        <v>1</v>
      </c>
    </row>
    <row r="721" spans="3:31">
      <c r="C721" t="s">
        <v>173</v>
      </c>
      <c r="D721">
        <v>0</v>
      </c>
      <c r="E721">
        <v>1</v>
      </c>
      <c r="F721">
        <v>0</v>
      </c>
      <c r="G721">
        <v>0</v>
      </c>
      <c r="H721">
        <v>0</v>
      </c>
      <c r="I721">
        <v>0.62008150746430812</v>
      </c>
      <c r="W721" t="s">
        <v>173</v>
      </c>
      <c r="X721">
        <v>0</v>
      </c>
      <c r="Y721">
        <v>1</v>
      </c>
      <c r="Z721">
        <v>0</v>
      </c>
      <c r="AA721">
        <v>0</v>
      </c>
      <c r="AB721">
        <v>0</v>
      </c>
      <c r="AC721">
        <v>1</v>
      </c>
    </row>
    <row r="722" spans="3:31">
      <c r="C722" t="s">
        <v>174</v>
      </c>
      <c r="D722">
        <v>0</v>
      </c>
      <c r="E722">
        <v>0</v>
      </c>
      <c r="F722">
        <v>1</v>
      </c>
      <c r="G722">
        <v>1</v>
      </c>
      <c r="H722">
        <v>1</v>
      </c>
      <c r="I722">
        <v>0.47763050265109364</v>
      </c>
      <c r="W722" t="s">
        <v>174</v>
      </c>
      <c r="X722">
        <v>0</v>
      </c>
      <c r="Y722">
        <v>0</v>
      </c>
      <c r="Z722">
        <v>1</v>
      </c>
      <c r="AA722">
        <v>1</v>
      </c>
      <c r="AB722">
        <v>1</v>
      </c>
      <c r="AC722">
        <v>0.99904374417556241</v>
      </c>
    </row>
    <row r="723" spans="3:31">
      <c r="C723" t="s">
        <v>175</v>
      </c>
      <c r="D723">
        <v>0</v>
      </c>
      <c r="E723">
        <v>0</v>
      </c>
      <c r="F723">
        <v>1</v>
      </c>
      <c r="G723">
        <v>1</v>
      </c>
      <c r="H723">
        <v>0</v>
      </c>
      <c r="I723">
        <v>0.48103283779650713</v>
      </c>
      <c r="W723" t="s">
        <v>175</v>
      </c>
      <c r="X723">
        <v>0</v>
      </c>
      <c r="Y723">
        <v>0</v>
      </c>
      <c r="Z723">
        <v>1</v>
      </c>
      <c r="AA723">
        <v>1</v>
      </c>
      <c r="AB723">
        <v>0</v>
      </c>
      <c r="AC723">
        <v>0.99904997253080874</v>
      </c>
    </row>
    <row r="724" spans="3:31">
      <c r="C724" t="s">
        <v>176</v>
      </c>
      <c r="D724">
        <v>0</v>
      </c>
      <c r="E724">
        <v>0</v>
      </c>
      <c r="F724">
        <v>1</v>
      </c>
      <c r="G724">
        <v>0</v>
      </c>
      <c r="H724">
        <v>1</v>
      </c>
      <c r="I724">
        <v>0.53833452463160125</v>
      </c>
      <c r="J724" t="s">
        <v>342</v>
      </c>
      <c r="W724" t="s">
        <v>176</v>
      </c>
      <c r="X724">
        <v>0</v>
      </c>
      <c r="Y724">
        <v>0</v>
      </c>
      <c r="Z724">
        <v>1</v>
      </c>
      <c r="AA724">
        <v>0</v>
      </c>
      <c r="AB724">
        <v>1</v>
      </c>
      <c r="AC724">
        <v>0.86736790174223033</v>
      </c>
      <c r="AD724" t="s">
        <v>342</v>
      </c>
    </row>
    <row r="725" spans="3:31">
      <c r="C725" t="s">
        <v>177</v>
      </c>
      <c r="D725">
        <v>0</v>
      </c>
      <c r="E725">
        <v>0</v>
      </c>
      <c r="F725">
        <v>1</v>
      </c>
      <c r="G725">
        <v>0</v>
      </c>
      <c r="H725">
        <v>0</v>
      </c>
      <c r="I725">
        <v>0.52920249905740879</v>
      </c>
      <c r="J725" t="s">
        <v>344</v>
      </c>
      <c r="W725" t="s">
        <v>177</v>
      </c>
      <c r="X725">
        <v>0</v>
      </c>
      <c r="Y725">
        <v>0</v>
      </c>
      <c r="Z725">
        <v>1</v>
      </c>
      <c r="AA725">
        <v>0</v>
      </c>
      <c r="AB725">
        <v>0</v>
      </c>
      <c r="AC725">
        <v>0.8618619908430224</v>
      </c>
      <c r="AD725" t="s">
        <v>344</v>
      </c>
    </row>
    <row r="726" spans="3:31">
      <c r="C726" t="s">
        <v>178</v>
      </c>
      <c r="D726">
        <v>0</v>
      </c>
      <c r="E726">
        <v>0</v>
      </c>
      <c r="F726">
        <v>0</v>
      </c>
      <c r="G726">
        <v>1</v>
      </c>
      <c r="H726">
        <v>1</v>
      </c>
      <c r="I726">
        <v>0.311288104514304</v>
      </c>
      <c r="W726" t="s">
        <v>178</v>
      </c>
      <c r="X726">
        <v>0</v>
      </c>
      <c r="Y726">
        <v>0</v>
      </c>
      <c r="Z726">
        <v>0</v>
      </c>
      <c r="AA726">
        <v>1</v>
      </c>
      <c r="AB726">
        <v>1</v>
      </c>
      <c r="AC726">
        <v>1</v>
      </c>
    </row>
    <row r="727" spans="3:31">
      <c r="C727" t="s">
        <v>179</v>
      </c>
      <c r="D727">
        <v>0</v>
      </c>
      <c r="E727">
        <v>0</v>
      </c>
      <c r="F727">
        <v>0</v>
      </c>
      <c r="G727">
        <v>1</v>
      </c>
      <c r="H727">
        <v>0</v>
      </c>
      <c r="I727">
        <v>0.33146002714388945</v>
      </c>
      <c r="J727" t="s">
        <v>263</v>
      </c>
      <c r="W727" t="s">
        <v>179</v>
      </c>
      <c r="X727">
        <v>0</v>
      </c>
      <c r="Y727">
        <v>0</v>
      </c>
      <c r="Z727">
        <v>0</v>
      </c>
      <c r="AA727">
        <v>1</v>
      </c>
      <c r="AB727">
        <v>0</v>
      </c>
      <c r="AC727">
        <v>1</v>
      </c>
      <c r="AD727" t="s">
        <v>263</v>
      </c>
    </row>
    <row r="728" spans="3:31">
      <c r="C728" t="s">
        <v>180</v>
      </c>
      <c r="D728">
        <v>0</v>
      </c>
      <c r="E728">
        <v>0</v>
      </c>
      <c r="F728">
        <v>0</v>
      </c>
      <c r="G728">
        <v>0</v>
      </c>
      <c r="H728">
        <v>1</v>
      </c>
      <c r="I728">
        <v>0.28874474073259204</v>
      </c>
      <c r="J728" t="s">
        <v>346</v>
      </c>
      <c r="W728" t="s">
        <v>180</v>
      </c>
      <c r="X728">
        <v>0</v>
      </c>
      <c r="Y728">
        <v>0</v>
      </c>
      <c r="Z728">
        <v>0</v>
      </c>
      <c r="AA728">
        <v>0</v>
      </c>
      <c r="AB728">
        <v>1</v>
      </c>
      <c r="AC728">
        <v>0.98294693245860876</v>
      </c>
      <c r="AD728" t="s">
        <v>346</v>
      </c>
    </row>
    <row r="729" spans="3:31">
      <c r="C729" t="s">
        <v>181</v>
      </c>
      <c r="D729">
        <v>0</v>
      </c>
      <c r="E729">
        <v>0</v>
      </c>
      <c r="F729">
        <v>0</v>
      </c>
      <c r="G729">
        <v>0</v>
      </c>
      <c r="H729">
        <v>0</v>
      </c>
      <c r="I729">
        <v>0.22615161640136733</v>
      </c>
      <c r="J729" t="s">
        <v>348</v>
      </c>
      <c r="W729" t="s">
        <v>181</v>
      </c>
      <c r="X729">
        <v>0</v>
      </c>
      <c r="Y729">
        <v>0</v>
      </c>
      <c r="Z729">
        <v>0</v>
      </c>
      <c r="AA729">
        <v>0</v>
      </c>
      <c r="AB729">
        <v>0</v>
      </c>
      <c r="AC729">
        <v>1</v>
      </c>
      <c r="AD729" t="s">
        <v>348</v>
      </c>
    </row>
    <row r="732" spans="3:31">
      <c r="C732" t="s">
        <v>192</v>
      </c>
      <c r="D732" t="s">
        <v>48</v>
      </c>
      <c r="E732" t="s">
        <v>51</v>
      </c>
      <c r="F732" t="s">
        <v>54</v>
      </c>
      <c r="G732" t="s">
        <v>67</v>
      </c>
      <c r="H732" t="s">
        <v>50</v>
      </c>
      <c r="I732" t="s">
        <v>319</v>
      </c>
      <c r="J732" t="s">
        <v>77</v>
      </c>
      <c r="AC732" t="s">
        <v>236</v>
      </c>
    </row>
    <row r="733" spans="3:31">
      <c r="C733" t="s">
        <v>113</v>
      </c>
      <c r="D733">
        <v>1</v>
      </c>
      <c r="E733">
        <v>1</v>
      </c>
      <c r="F733">
        <v>1</v>
      </c>
      <c r="G733">
        <v>1</v>
      </c>
      <c r="H733">
        <v>1</v>
      </c>
      <c r="I733" s="18">
        <v>0.90499684992992635</v>
      </c>
      <c r="J733" s="18" t="s">
        <v>332</v>
      </c>
      <c r="K733" s="17"/>
      <c r="L733" s="17"/>
      <c r="M733" s="17"/>
      <c r="W733" t="s">
        <v>192</v>
      </c>
      <c r="X733" t="s">
        <v>48</v>
      </c>
      <c r="Y733" t="s">
        <v>51</v>
      </c>
      <c r="Z733" t="s">
        <v>54</v>
      </c>
      <c r="AA733" t="s">
        <v>67</v>
      </c>
      <c r="AB733" t="s">
        <v>50</v>
      </c>
      <c r="AC733" t="s">
        <v>321</v>
      </c>
      <c r="AD733" t="s">
        <v>77</v>
      </c>
    </row>
    <row r="734" spans="3:31">
      <c r="C734" t="s">
        <v>125</v>
      </c>
      <c r="D734">
        <v>1</v>
      </c>
      <c r="E734">
        <v>0</v>
      </c>
      <c r="F734">
        <v>1</v>
      </c>
      <c r="G734">
        <v>0</v>
      </c>
      <c r="H734">
        <v>1</v>
      </c>
      <c r="I734" s="18">
        <v>0.80556182601576054</v>
      </c>
      <c r="J734" s="18" t="s">
        <v>340</v>
      </c>
      <c r="K734" s="17"/>
      <c r="W734" t="s">
        <v>181</v>
      </c>
      <c r="X734">
        <v>0</v>
      </c>
      <c r="Y734">
        <v>0</v>
      </c>
      <c r="Z734">
        <v>0</v>
      </c>
      <c r="AA734">
        <v>0</v>
      </c>
      <c r="AB734">
        <v>0</v>
      </c>
      <c r="AC734" s="59">
        <v>1</v>
      </c>
      <c r="AD734" s="44" t="s">
        <v>348</v>
      </c>
      <c r="AE734" s="46"/>
    </row>
    <row r="735" spans="3:31">
      <c r="C735" t="s">
        <v>122</v>
      </c>
      <c r="D735">
        <v>1</v>
      </c>
      <c r="E735">
        <v>0</v>
      </c>
      <c r="F735">
        <v>1</v>
      </c>
      <c r="G735">
        <v>1</v>
      </c>
      <c r="H735">
        <v>1</v>
      </c>
      <c r="I735" s="18">
        <v>0.70619594076787207</v>
      </c>
      <c r="J735" s="18" t="s">
        <v>336</v>
      </c>
      <c r="W735" t="s">
        <v>180</v>
      </c>
      <c r="X735">
        <v>0</v>
      </c>
      <c r="Y735">
        <v>0</v>
      </c>
      <c r="Z735">
        <v>0</v>
      </c>
      <c r="AA735">
        <v>0</v>
      </c>
      <c r="AB735">
        <v>1</v>
      </c>
      <c r="AC735" s="44">
        <v>0.98294693245860876</v>
      </c>
      <c r="AD735" s="44" t="s">
        <v>346</v>
      </c>
      <c r="AE735" s="46"/>
    </row>
    <row r="736" spans="3:31">
      <c r="C736" t="s">
        <v>176</v>
      </c>
      <c r="D736">
        <v>0</v>
      </c>
      <c r="E736">
        <v>0</v>
      </c>
      <c r="F736">
        <v>1</v>
      </c>
      <c r="G736">
        <v>0</v>
      </c>
      <c r="H736">
        <v>1</v>
      </c>
      <c r="I736" s="44">
        <v>0.53833452463160125</v>
      </c>
      <c r="J736" s="44" t="s">
        <v>342</v>
      </c>
      <c r="W736" t="s">
        <v>160</v>
      </c>
      <c r="X736">
        <v>1</v>
      </c>
      <c r="Y736">
        <v>0</v>
      </c>
      <c r="Z736">
        <v>1</v>
      </c>
      <c r="AA736">
        <v>1</v>
      </c>
      <c r="AB736">
        <v>0</v>
      </c>
      <c r="AC736" s="46">
        <v>0.97385916617485635</v>
      </c>
      <c r="AD736" s="46" t="s">
        <v>338</v>
      </c>
    </row>
    <row r="737" spans="3:32">
      <c r="C737" t="s">
        <v>177</v>
      </c>
      <c r="D737">
        <v>0</v>
      </c>
      <c r="E737">
        <v>0</v>
      </c>
      <c r="F737">
        <v>1</v>
      </c>
      <c r="G737">
        <v>0</v>
      </c>
      <c r="H737">
        <v>0</v>
      </c>
      <c r="I737" s="46">
        <v>0.52920249905740879</v>
      </c>
      <c r="J737" s="46" t="s">
        <v>344</v>
      </c>
      <c r="W737" t="s">
        <v>152</v>
      </c>
      <c r="X737">
        <v>1</v>
      </c>
      <c r="Y737">
        <v>1</v>
      </c>
      <c r="Z737">
        <v>1</v>
      </c>
      <c r="AA737">
        <v>1</v>
      </c>
      <c r="AB737">
        <v>0</v>
      </c>
      <c r="AC737" s="46">
        <v>0.97031833430519709</v>
      </c>
      <c r="AD737" s="46" t="s">
        <v>334</v>
      </c>
    </row>
    <row r="738" spans="3:32">
      <c r="C738" t="s">
        <v>152</v>
      </c>
      <c r="D738">
        <v>1</v>
      </c>
      <c r="E738">
        <v>1</v>
      </c>
      <c r="F738">
        <v>1</v>
      </c>
      <c r="G738">
        <v>1</v>
      </c>
      <c r="H738">
        <v>0</v>
      </c>
      <c r="I738" s="44">
        <v>0.45850579816037829</v>
      </c>
      <c r="J738" s="44" t="s">
        <v>334</v>
      </c>
      <c r="K738" s="17"/>
      <c r="W738" t="s">
        <v>176</v>
      </c>
      <c r="X738">
        <v>0</v>
      </c>
      <c r="Y738">
        <v>0</v>
      </c>
      <c r="Z738">
        <v>1</v>
      </c>
      <c r="AA738">
        <v>0</v>
      </c>
      <c r="AB738">
        <v>1</v>
      </c>
      <c r="AC738" s="44">
        <v>0.86736790174223033</v>
      </c>
      <c r="AD738" s="44" t="s">
        <v>342</v>
      </c>
      <c r="AE738" s="46"/>
    </row>
    <row r="739" spans="3:32">
      <c r="C739" t="s">
        <v>160</v>
      </c>
      <c r="D739">
        <v>1</v>
      </c>
      <c r="E739">
        <v>0</v>
      </c>
      <c r="F739">
        <v>1</v>
      </c>
      <c r="G739">
        <v>1</v>
      </c>
      <c r="H739">
        <v>0</v>
      </c>
      <c r="I739" s="44">
        <v>0.39032718529286875</v>
      </c>
      <c r="J739" s="44" t="s">
        <v>338</v>
      </c>
      <c r="W739" t="s">
        <v>177</v>
      </c>
      <c r="X739">
        <v>0</v>
      </c>
      <c r="Y739">
        <v>0</v>
      </c>
      <c r="Z739">
        <v>1</v>
      </c>
      <c r="AA739">
        <v>0</v>
      </c>
      <c r="AB739">
        <v>0</v>
      </c>
      <c r="AC739" s="46">
        <v>0.8618619908430224</v>
      </c>
      <c r="AD739" s="46" t="s">
        <v>344</v>
      </c>
      <c r="AE739" s="46"/>
    </row>
    <row r="740" spans="3:32">
      <c r="C740" t="s">
        <v>180</v>
      </c>
      <c r="D740">
        <v>0</v>
      </c>
      <c r="E740">
        <v>0</v>
      </c>
      <c r="F740">
        <v>0</v>
      </c>
      <c r="G740">
        <v>0</v>
      </c>
      <c r="H740">
        <v>1</v>
      </c>
      <c r="I740" s="44">
        <v>0.28874474073259204</v>
      </c>
      <c r="J740" s="44" t="s">
        <v>346</v>
      </c>
      <c r="W740" t="s">
        <v>125</v>
      </c>
      <c r="X740">
        <v>1</v>
      </c>
      <c r="Y740">
        <v>0</v>
      </c>
      <c r="Z740">
        <v>1</v>
      </c>
      <c r="AA740">
        <v>0</v>
      </c>
      <c r="AB740">
        <v>1</v>
      </c>
      <c r="AC740" s="17">
        <v>0.50625567785349146</v>
      </c>
      <c r="AD740" s="17" t="s">
        <v>340</v>
      </c>
    </row>
    <row r="741" spans="3:32">
      <c r="C741" t="s">
        <v>181</v>
      </c>
      <c r="D741">
        <v>0</v>
      </c>
      <c r="E741">
        <v>0</v>
      </c>
      <c r="F741">
        <v>0</v>
      </c>
      <c r="G741">
        <v>0</v>
      </c>
      <c r="H741">
        <v>0</v>
      </c>
      <c r="I741" s="46">
        <v>0.22615161640136733</v>
      </c>
      <c r="J741" s="46" t="s">
        <v>348</v>
      </c>
      <c r="W741" t="s">
        <v>122</v>
      </c>
      <c r="X741">
        <v>1</v>
      </c>
      <c r="Y741">
        <v>0</v>
      </c>
      <c r="Z741">
        <v>1</v>
      </c>
      <c r="AA741">
        <v>1</v>
      </c>
      <c r="AB741">
        <v>1</v>
      </c>
      <c r="AC741" s="17">
        <v>0.50279912949671357</v>
      </c>
      <c r="AD741" s="17" t="s">
        <v>336</v>
      </c>
    </row>
    <row r="742" spans="3:32">
      <c r="W742" t="s">
        <v>113</v>
      </c>
      <c r="X742">
        <v>1</v>
      </c>
      <c r="Y742">
        <v>1</v>
      </c>
      <c r="Z742">
        <v>1</v>
      </c>
      <c r="AA742">
        <v>1</v>
      </c>
      <c r="AB742">
        <v>1</v>
      </c>
      <c r="AC742" s="17">
        <v>0.25511968568035398</v>
      </c>
      <c r="AD742" s="17" t="s">
        <v>332</v>
      </c>
      <c r="AE742" s="46"/>
    </row>
    <row r="743" spans="3:32">
      <c r="AE743" s="46"/>
    </row>
    <row r="744" spans="3:32">
      <c r="AE744" s="46"/>
    </row>
    <row r="746" spans="3:32">
      <c r="AF746" s="46"/>
    </row>
    <row r="755" spans="11:33">
      <c r="K755" s="46"/>
    </row>
    <row r="761" spans="11:33">
      <c r="AF761" s="46"/>
    </row>
    <row r="762" spans="11:33">
      <c r="AF762" s="46"/>
    </row>
    <row r="763" spans="11:33">
      <c r="AF763" s="46"/>
      <c r="AG763" s="46"/>
    </row>
    <row r="764" spans="11:33">
      <c r="AG764" s="46"/>
    </row>
    <row r="765" spans="11:33">
      <c r="AG765" s="46"/>
    </row>
  </sheetData>
  <sortState xmlns:xlrd2="http://schemas.microsoft.com/office/spreadsheetml/2017/richdata2" ref="W734:AD742">
    <sortCondition descending="1" ref="AC734:AC742"/>
  </sortState>
  <phoneticPr fontId="1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EA3ED-EA17-47AC-A626-59CA86B47812}">
  <dimension ref="A1:AT218"/>
  <sheetViews>
    <sheetView topLeftCell="A160" workbookViewId="0">
      <selection activeCell="AB191" sqref="AB191:AH199"/>
    </sheetView>
  </sheetViews>
  <sheetFormatPr defaultRowHeight="18.75"/>
  <sheetData>
    <row r="1" spans="1:9">
      <c r="A1" t="s">
        <v>71</v>
      </c>
    </row>
    <row r="2" spans="1:9">
      <c r="A2" t="s">
        <v>78</v>
      </c>
      <c r="B2" t="s">
        <v>48</v>
      </c>
      <c r="C2" t="s">
        <v>54</v>
      </c>
      <c r="D2" t="s">
        <v>50</v>
      </c>
      <c r="E2" t="s">
        <v>224</v>
      </c>
      <c r="F2" t="s">
        <v>228</v>
      </c>
      <c r="G2" t="s">
        <v>223</v>
      </c>
      <c r="H2" t="s">
        <v>234</v>
      </c>
      <c r="I2" t="s">
        <v>236</v>
      </c>
    </row>
    <row r="3" spans="1:9">
      <c r="A3" t="s">
        <v>80</v>
      </c>
      <c r="B3">
        <v>0.80692563298739306</v>
      </c>
      <c r="C3">
        <v>0.9891727880360528</v>
      </c>
      <c r="D3">
        <v>0.43347765585417825</v>
      </c>
      <c r="E3">
        <v>5.0000000000000017E-2</v>
      </c>
      <c r="F3">
        <v>0.19307436701260694</v>
      </c>
      <c r="G3">
        <v>1.0827211963947203E-2</v>
      </c>
      <c r="H3">
        <v>0.56652234414582181</v>
      </c>
      <c r="I3">
        <v>0.95</v>
      </c>
    </row>
    <row r="4" spans="1:9">
      <c r="A4" t="s">
        <v>82</v>
      </c>
      <c r="B4">
        <v>0.99014770955660791</v>
      </c>
      <c r="C4">
        <v>0.97829229183248267</v>
      </c>
      <c r="D4">
        <v>0.97337085213504804</v>
      </c>
      <c r="E4">
        <v>0.95000000000000062</v>
      </c>
      <c r="F4">
        <v>9.8522904433920866E-3</v>
      </c>
      <c r="G4">
        <v>2.1707708167517326E-2</v>
      </c>
      <c r="H4">
        <v>2.6629147864951963E-2</v>
      </c>
      <c r="I4">
        <v>4.9999999999999378E-2</v>
      </c>
    </row>
    <row r="5" spans="1:9">
      <c r="A5" t="s">
        <v>57</v>
      </c>
      <c r="B5">
        <v>0.5751406827697908</v>
      </c>
      <c r="C5">
        <v>0.98373890342061887</v>
      </c>
      <c r="D5">
        <v>0.90805540315752964</v>
      </c>
      <c r="E5">
        <v>0.88706514596723429</v>
      </c>
      <c r="F5">
        <v>0.4248593172302092</v>
      </c>
      <c r="G5">
        <v>1.6261096579381129E-2</v>
      </c>
      <c r="H5">
        <v>9.1944596842470361E-2</v>
      </c>
      <c r="I5">
        <v>0.11293485403276571</v>
      </c>
    </row>
    <row r="6" spans="1:9">
      <c r="A6" t="s">
        <v>58</v>
      </c>
      <c r="B6">
        <v>0.16664045588368551</v>
      </c>
      <c r="C6">
        <v>0.98065750230016524</v>
      </c>
      <c r="D6">
        <v>0.90805540315752964</v>
      </c>
      <c r="E6">
        <v>0.12314713802987559</v>
      </c>
      <c r="F6">
        <v>0.83335954411631452</v>
      </c>
      <c r="G6">
        <v>1.934249769983476E-2</v>
      </c>
      <c r="H6">
        <v>9.1944596842470361E-2</v>
      </c>
      <c r="I6">
        <v>0.87685286197012435</v>
      </c>
    </row>
    <row r="7" spans="1:9">
      <c r="A7" t="s">
        <v>59</v>
      </c>
      <c r="B7">
        <v>0.58334185855093712</v>
      </c>
      <c r="C7">
        <v>0.99125709971119624</v>
      </c>
      <c r="D7">
        <v>0.5810681734584594</v>
      </c>
      <c r="E7">
        <v>0.76454761353770129</v>
      </c>
      <c r="F7">
        <v>0.41665814144906288</v>
      </c>
      <c r="G7">
        <v>8.7429002888037566E-3</v>
      </c>
      <c r="H7">
        <v>0.4189318265415406</v>
      </c>
      <c r="I7">
        <v>0.23545238646229871</v>
      </c>
    </row>
    <row r="8" spans="1:9">
      <c r="A8" t="s">
        <v>60</v>
      </c>
      <c r="B8">
        <v>0.97448621929061496</v>
      </c>
      <c r="C8">
        <v>0.98465457872973283</v>
      </c>
      <c r="D8">
        <v>0.95000000000000062</v>
      </c>
      <c r="E8">
        <v>0.95000000000000062</v>
      </c>
      <c r="F8">
        <v>2.5513780709385037E-2</v>
      </c>
      <c r="G8">
        <v>1.5345421270267168E-2</v>
      </c>
      <c r="H8">
        <v>4.9999999999999378E-2</v>
      </c>
      <c r="I8">
        <v>4.9999999999999378E-2</v>
      </c>
    </row>
    <row r="9" spans="1:9">
      <c r="A9" t="s">
        <v>153</v>
      </c>
      <c r="B9">
        <v>0.88706514596723429</v>
      </c>
      <c r="C9">
        <v>0.9891727880360528</v>
      </c>
      <c r="D9">
        <v>0.30937799958543033</v>
      </c>
      <c r="E9">
        <v>5.0000000000000017E-2</v>
      </c>
      <c r="F9">
        <v>0.11293485403276571</v>
      </c>
      <c r="G9">
        <v>1.0827211963947203E-2</v>
      </c>
      <c r="H9">
        <v>0.69062200041456967</v>
      </c>
      <c r="I9">
        <v>0.95</v>
      </c>
    </row>
    <row r="10" spans="1:9">
      <c r="A10" t="s">
        <v>62</v>
      </c>
      <c r="B10">
        <v>4.1457904717496337E-2</v>
      </c>
      <c r="C10">
        <v>0.13459988069214252</v>
      </c>
      <c r="D10">
        <v>0.43347765585417825</v>
      </c>
      <c r="E10">
        <v>6.8034612531657782E-2</v>
      </c>
      <c r="F10">
        <v>0.95854209528250367</v>
      </c>
      <c r="G10">
        <v>0.86540011930785754</v>
      </c>
      <c r="H10">
        <v>0.56652234414582181</v>
      </c>
      <c r="I10">
        <v>0.93196538746834223</v>
      </c>
    </row>
    <row r="11" spans="1:9">
      <c r="A11" t="s">
        <v>63</v>
      </c>
      <c r="B11">
        <v>7.7749214326728627E-2</v>
      </c>
      <c r="C11">
        <v>0.87685286197012535</v>
      </c>
      <c r="D11">
        <v>0.13311027054307142</v>
      </c>
      <c r="E11">
        <v>0.41893182654154093</v>
      </c>
      <c r="F11">
        <v>0.92225078567327134</v>
      </c>
      <c r="G11">
        <v>0.12314713802987465</v>
      </c>
      <c r="H11">
        <v>0.86688972945692855</v>
      </c>
      <c r="I11">
        <v>0.58106817345845907</v>
      </c>
    </row>
    <row r="12" spans="1:9">
      <c r="A12" t="s">
        <v>64</v>
      </c>
      <c r="B12">
        <v>0.7195479643948034</v>
      </c>
      <c r="C12">
        <v>0.98065750230016524</v>
      </c>
      <c r="D12">
        <v>0.95000000000000062</v>
      </c>
      <c r="E12">
        <v>0.91337445491190872</v>
      </c>
      <c r="F12">
        <v>0.2804520356051966</v>
      </c>
      <c r="G12">
        <v>1.934249769983476E-2</v>
      </c>
      <c r="H12">
        <v>4.9999999999999378E-2</v>
      </c>
      <c r="I12">
        <v>8.6625545088091283E-2</v>
      </c>
    </row>
    <row r="13" spans="1:9">
      <c r="A13" t="s">
        <v>65</v>
      </c>
      <c r="B13">
        <v>0.34349075574430277</v>
      </c>
      <c r="C13">
        <v>0.41543181753697367</v>
      </c>
      <c r="D13">
        <v>0.5810681734584594</v>
      </c>
      <c r="E13">
        <v>5.0000000000000017E-2</v>
      </c>
      <c r="F13">
        <v>0.65650924425569723</v>
      </c>
      <c r="G13">
        <v>0.58456818246302633</v>
      </c>
      <c r="H13">
        <v>0.4189318265415406</v>
      </c>
      <c r="I13">
        <v>0.95</v>
      </c>
    </row>
    <row r="14" spans="1:9">
      <c r="A14" t="s">
        <v>66</v>
      </c>
      <c r="B14">
        <v>0.97922495157396472</v>
      </c>
      <c r="C14">
        <v>0.99251817594207581</v>
      </c>
      <c r="D14">
        <v>0.99266254192933878</v>
      </c>
      <c r="E14">
        <v>0.95000000000000062</v>
      </c>
      <c r="F14">
        <v>2.0775048426035281E-2</v>
      </c>
      <c r="G14">
        <v>7.4818240579241913E-3</v>
      </c>
      <c r="H14">
        <v>7.337458070661218E-3</v>
      </c>
      <c r="I14">
        <v>4.9999999999999378E-2</v>
      </c>
    </row>
    <row r="15" spans="1:9">
      <c r="A15" t="s">
        <v>94</v>
      </c>
      <c r="B15">
        <v>1.9342497699835055E-2</v>
      </c>
      <c r="C15">
        <v>0.59217457307153254</v>
      </c>
      <c r="D15">
        <v>2.1150612009820224E-3</v>
      </c>
      <c r="E15">
        <v>0.12314713802987559</v>
      </c>
      <c r="F15">
        <v>0.98065750230016491</v>
      </c>
      <c r="G15">
        <v>0.40782542692846746</v>
      </c>
      <c r="H15">
        <v>0.99788493879901796</v>
      </c>
      <c r="I15">
        <v>0.87685286197012435</v>
      </c>
    </row>
    <row r="16" spans="1:9">
      <c r="A16" t="s">
        <v>96</v>
      </c>
      <c r="B16">
        <v>1.0827211963947477E-2</v>
      </c>
      <c r="C16">
        <v>1.2644976044386462E-2</v>
      </c>
      <c r="D16">
        <v>6.1456317156798447E-3</v>
      </c>
      <c r="E16">
        <v>5.0000000000000017E-2</v>
      </c>
      <c r="F16">
        <v>0.98917278803605257</v>
      </c>
      <c r="G16">
        <v>0.98735502395561359</v>
      </c>
      <c r="H16">
        <v>0.99385436828432017</v>
      </c>
      <c r="I16">
        <v>0.95</v>
      </c>
    </row>
    <row r="17" spans="1:46">
      <c r="A17" t="s">
        <v>98</v>
      </c>
      <c r="B17">
        <v>1.3401706499242933E-2</v>
      </c>
      <c r="C17">
        <v>0.17441369368761367</v>
      </c>
      <c r="D17">
        <v>0.83696255484835158</v>
      </c>
      <c r="E17">
        <v>0.21271458630132001</v>
      </c>
      <c r="F17">
        <v>0.98659829350075712</v>
      </c>
      <c r="G17">
        <v>0.82558630631238628</v>
      </c>
      <c r="H17">
        <v>0.16303744515164842</v>
      </c>
      <c r="I17">
        <v>0.78728541369867999</v>
      </c>
    </row>
    <row r="18" spans="1:46">
      <c r="A18" t="s">
        <v>100</v>
      </c>
      <c r="B18">
        <v>2.6799274123128491E-2</v>
      </c>
      <c r="C18">
        <v>9.2382568733355805E-2</v>
      </c>
      <c r="D18">
        <v>0.20777637029862486</v>
      </c>
      <c r="E18">
        <v>6.8034612531657782E-2</v>
      </c>
      <c r="F18">
        <v>0.97320072587687156</v>
      </c>
      <c r="G18">
        <v>0.90761743126664418</v>
      </c>
      <c r="H18">
        <v>0.79222362970137516</v>
      </c>
      <c r="I18">
        <v>0.93196538746834223</v>
      </c>
    </row>
    <row r="19" spans="1:46">
      <c r="A19" t="s">
        <v>102</v>
      </c>
      <c r="B19">
        <v>0.94878748639613142</v>
      </c>
      <c r="C19">
        <v>0.99251817594207581</v>
      </c>
      <c r="D19">
        <v>0.90805540315752964</v>
      </c>
      <c r="E19">
        <v>0.95000000000000062</v>
      </c>
      <c r="F19">
        <v>5.1212513603868581E-2</v>
      </c>
      <c r="G19">
        <v>7.4818240579241913E-3</v>
      </c>
      <c r="H19">
        <v>9.1944596842470361E-2</v>
      </c>
      <c r="I19">
        <v>4.9999999999999378E-2</v>
      </c>
    </row>
    <row r="20" spans="1:46">
      <c r="A20" t="s">
        <v>151</v>
      </c>
      <c r="B20">
        <v>0.98323802780201219</v>
      </c>
      <c r="C20">
        <v>0.99251817594207581</v>
      </c>
      <c r="D20">
        <v>0.97337085213504804</v>
      </c>
      <c r="E20">
        <v>0.95000000000000062</v>
      </c>
      <c r="F20">
        <v>1.6761972197987807E-2</v>
      </c>
      <c r="G20">
        <v>7.4818240579241913E-3</v>
      </c>
      <c r="H20">
        <v>2.6629147864951963E-2</v>
      </c>
      <c r="I20">
        <v>4.9999999999999378E-2</v>
      </c>
    </row>
    <row r="22" spans="1:46">
      <c r="A22" t="s">
        <v>279</v>
      </c>
      <c r="B22" t="s">
        <v>48</v>
      </c>
      <c r="C22" t="s">
        <v>54</v>
      </c>
      <c r="D22" t="s">
        <v>50</v>
      </c>
      <c r="E22" t="s">
        <v>279</v>
      </c>
      <c r="F22" t="s">
        <v>224</v>
      </c>
      <c r="G22" t="s">
        <v>53</v>
      </c>
      <c r="R22">
        <v>0.86933791991631593</v>
      </c>
      <c r="S22" t="s">
        <v>350</v>
      </c>
      <c r="AB22" t="s">
        <v>279</v>
      </c>
      <c r="AC22" t="s">
        <v>48</v>
      </c>
      <c r="AD22" t="s">
        <v>54</v>
      </c>
      <c r="AE22" t="s">
        <v>50</v>
      </c>
      <c r="AF22" t="s">
        <v>279</v>
      </c>
      <c r="AG22" t="s">
        <v>236</v>
      </c>
      <c r="AH22" t="s">
        <v>53</v>
      </c>
      <c r="AS22">
        <v>0.26058851600112137</v>
      </c>
      <c r="AT22" t="s">
        <v>350</v>
      </c>
    </row>
    <row r="23" spans="1:46">
      <c r="A23" t="s">
        <v>80</v>
      </c>
      <c r="B23">
        <v>0.80692563298739306</v>
      </c>
      <c r="C23">
        <v>0.9891727880360528</v>
      </c>
      <c r="D23">
        <v>0.43347765585417825</v>
      </c>
      <c r="E23">
        <f>MIN(B23:D23)</f>
        <v>0.43347765585417825</v>
      </c>
      <c r="F23">
        <v>5.0000000000000017E-2</v>
      </c>
      <c r="G23">
        <f>MIN(E23:F23)</f>
        <v>5.0000000000000017E-2</v>
      </c>
      <c r="R23">
        <v>0.45167477965199454</v>
      </c>
      <c r="S23" t="s">
        <v>352</v>
      </c>
      <c r="AB23" t="s">
        <v>80</v>
      </c>
      <c r="AC23">
        <v>0.80692563298739306</v>
      </c>
      <c r="AD23">
        <v>0.9891727880360528</v>
      </c>
      <c r="AE23">
        <v>0.43347765585417825</v>
      </c>
      <c r="AF23">
        <f>MIN(AC23:AE23)</f>
        <v>0.43347765585417825</v>
      </c>
      <c r="AG23">
        <v>0.95</v>
      </c>
      <c r="AH23">
        <f>MIN(AF23:AG23)</f>
        <v>0.43347765585417825</v>
      </c>
      <c r="AS23">
        <v>0.91479202130785853</v>
      </c>
      <c r="AT23" t="s">
        <v>352</v>
      </c>
    </row>
    <row r="24" spans="1:46">
      <c r="A24" t="s">
        <v>82</v>
      </c>
      <c r="B24">
        <v>0.99014770955660791</v>
      </c>
      <c r="C24">
        <v>0.97829229183248267</v>
      </c>
      <c r="D24">
        <v>0.97337085213504804</v>
      </c>
      <c r="E24" s="5">
        <f t="shared" ref="E24:E40" si="0">MIN(B24:D24)</f>
        <v>0.97337085213504804</v>
      </c>
      <c r="F24">
        <v>0.95000000000000062</v>
      </c>
      <c r="G24">
        <f t="shared" ref="G24:G40" si="1">MIN(E24:F24)</f>
        <v>0.95000000000000062</v>
      </c>
      <c r="R24">
        <v>0.55260662337509703</v>
      </c>
      <c r="AB24" t="s">
        <v>82</v>
      </c>
      <c r="AC24">
        <v>0.99014770955660791</v>
      </c>
      <c r="AD24">
        <v>0.97829229183248267</v>
      </c>
      <c r="AE24">
        <v>0.97337085213504804</v>
      </c>
      <c r="AF24" s="5">
        <f t="shared" ref="AF24:AF40" si="2">MIN(AC24:AE24)</f>
        <v>0.97337085213504804</v>
      </c>
      <c r="AG24">
        <v>4.9999999999999378E-2</v>
      </c>
      <c r="AH24">
        <f t="shared" ref="AH24:AH40" si="3">MIN(AF24:AG24)</f>
        <v>4.9999999999999378E-2</v>
      </c>
      <c r="AS24">
        <v>1</v>
      </c>
    </row>
    <row r="25" spans="1:46">
      <c r="A25" t="s">
        <v>57</v>
      </c>
      <c r="B25">
        <v>0.5751406827697908</v>
      </c>
      <c r="C25">
        <v>0.98373890342061887</v>
      </c>
      <c r="D25">
        <v>0.90805540315752964</v>
      </c>
      <c r="E25" s="5">
        <f t="shared" si="0"/>
        <v>0.5751406827697908</v>
      </c>
      <c r="F25">
        <v>0.88706514596723429</v>
      </c>
      <c r="G25">
        <f t="shared" si="1"/>
        <v>0.5751406827697908</v>
      </c>
      <c r="R25">
        <v>0.56697346602937904</v>
      </c>
      <c r="AB25" t="s">
        <v>57</v>
      </c>
      <c r="AC25">
        <v>0.5751406827697908</v>
      </c>
      <c r="AD25">
        <v>0.98373890342061887</v>
      </c>
      <c r="AE25">
        <v>0.90805540315752964</v>
      </c>
      <c r="AF25" s="5">
        <f t="shared" si="2"/>
        <v>0.5751406827697908</v>
      </c>
      <c r="AG25">
        <v>0.11293485403276571</v>
      </c>
      <c r="AH25">
        <f t="shared" si="3"/>
        <v>0.11293485403276571</v>
      </c>
      <c r="AS25">
        <v>1</v>
      </c>
    </row>
    <row r="26" spans="1:46">
      <c r="A26" t="s">
        <v>58</v>
      </c>
      <c r="B26">
        <v>0.16664045588368551</v>
      </c>
      <c r="C26">
        <v>0.98065750230016524</v>
      </c>
      <c r="D26">
        <v>0.90805540315752964</v>
      </c>
      <c r="E26">
        <f t="shared" si="0"/>
        <v>0.16664045588368551</v>
      </c>
      <c r="F26">
        <v>0.12314713802987559</v>
      </c>
      <c r="G26">
        <f t="shared" si="1"/>
        <v>0.12314713802987559</v>
      </c>
      <c r="R26">
        <v>0.58950083765501438</v>
      </c>
      <c r="S26" t="s">
        <v>342</v>
      </c>
      <c r="AB26" t="s">
        <v>58</v>
      </c>
      <c r="AC26">
        <v>0.16664045588368551</v>
      </c>
      <c r="AD26">
        <v>0.98065750230016524</v>
      </c>
      <c r="AE26">
        <v>0.90805540315752964</v>
      </c>
      <c r="AF26">
        <f t="shared" si="2"/>
        <v>0.16664045588368551</v>
      </c>
      <c r="AG26">
        <v>0.87685286197012435</v>
      </c>
      <c r="AH26">
        <f t="shared" si="3"/>
        <v>0.16664045588368551</v>
      </c>
      <c r="AS26">
        <v>0.79418639860509099</v>
      </c>
      <c r="AT26" t="s">
        <v>342</v>
      </c>
    </row>
    <row r="27" spans="1:46">
      <c r="A27" t="s">
        <v>59</v>
      </c>
      <c r="B27">
        <v>0.58334185855093712</v>
      </c>
      <c r="C27">
        <v>0.99125709971119624</v>
      </c>
      <c r="D27">
        <v>0.5810681734584594</v>
      </c>
      <c r="E27" s="5">
        <f t="shared" si="0"/>
        <v>0.5810681734584594</v>
      </c>
      <c r="F27">
        <v>0.76454761353770129</v>
      </c>
      <c r="G27">
        <f t="shared" si="1"/>
        <v>0.5810681734584594</v>
      </c>
      <c r="R27">
        <v>0.58950083765501438</v>
      </c>
      <c r="S27" t="s">
        <v>354</v>
      </c>
      <c r="AB27" t="s">
        <v>59</v>
      </c>
      <c r="AC27">
        <v>0.58334185855093712</v>
      </c>
      <c r="AD27">
        <v>0.99125709971119624</v>
      </c>
      <c r="AE27">
        <v>0.5810681734584594</v>
      </c>
      <c r="AF27" s="5">
        <f t="shared" si="2"/>
        <v>0.5810681734584594</v>
      </c>
      <c r="AG27">
        <v>0.23545238646229871</v>
      </c>
      <c r="AH27">
        <f t="shared" si="3"/>
        <v>0.23545238646229871</v>
      </c>
      <c r="AS27">
        <v>0.58950083765501438</v>
      </c>
      <c r="AT27" t="s">
        <v>354</v>
      </c>
    </row>
    <row r="28" spans="1:46">
      <c r="A28" t="s">
        <v>60</v>
      </c>
      <c r="B28">
        <v>0.97448621929061496</v>
      </c>
      <c r="C28">
        <v>0.98465457872973283</v>
      </c>
      <c r="D28">
        <v>0.95000000000000062</v>
      </c>
      <c r="E28" s="5">
        <f t="shared" si="0"/>
        <v>0.95000000000000062</v>
      </c>
      <c r="F28">
        <v>0.95000000000000062</v>
      </c>
      <c r="G28">
        <f t="shared" si="1"/>
        <v>0.95000000000000062</v>
      </c>
      <c r="R28">
        <v>0.28680422093315339</v>
      </c>
      <c r="S28" t="s">
        <v>356</v>
      </c>
      <c r="AB28" t="s">
        <v>60</v>
      </c>
      <c r="AC28">
        <v>0.97448621929061496</v>
      </c>
      <c r="AD28">
        <v>0.98465457872973283</v>
      </c>
      <c r="AE28">
        <v>0.95000000000000062</v>
      </c>
      <c r="AF28" s="5">
        <f t="shared" si="2"/>
        <v>0.95000000000000062</v>
      </c>
      <c r="AG28">
        <v>4.9999999999999378E-2</v>
      </c>
      <c r="AH28">
        <f t="shared" si="3"/>
        <v>4.9999999999999378E-2</v>
      </c>
      <c r="AS28">
        <v>0.98343604032083642</v>
      </c>
      <c r="AT28" t="s">
        <v>356</v>
      </c>
    </row>
    <row r="29" spans="1:46">
      <c r="A29" t="s">
        <v>153</v>
      </c>
      <c r="B29">
        <v>0.88706514596723429</v>
      </c>
      <c r="C29">
        <v>0.9891727880360528</v>
      </c>
      <c r="D29">
        <v>0.30937799958543033</v>
      </c>
      <c r="E29">
        <f t="shared" si="0"/>
        <v>0.30937799958543033</v>
      </c>
      <c r="F29">
        <v>5.0000000000000017E-2</v>
      </c>
      <c r="G29">
        <f t="shared" si="1"/>
        <v>5.0000000000000017E-2</v>
      </c>
      <c r="R29">
        <v>0.21666706075446415</v>
      </c>
      <c r="S29" t="s">
        <v>358</v>
      </c>
      <c r="AB29" t="s">
        <v>153</v>
      </c>
      <c r="AC29">
        <v>0.88706514596723429</v>
      </c>
      <c r="AD29">
        <v>0.9891727880360528</v>
      </c>
      <c r="AE29">
        <v>0.30937799958543033</v>
      </c>
      <c r="AF29">
        <f t="shared" si="2"/>
        <v>0.30937799958543033</v>
      </c>
      <c r="AG29">
        <v>0.95</v>
      </c>
      <c r="AH29">
        <f t="shared" si="3"/>
        <v>0.30937799958543033</v>
      </c>
      <c r="AS29">
        <v>0.98960016168593856</v>
      </c>
      <c r="AT29" t="s">
        <v>358</v>
      </c>
    </row>
    <row r="30" spans="1:46">
      <c r="A30" t="s">
        <v>62</v>
      </c>
      <c r="B30">
        <v>4.1457904717496337E-2</v>
      </c>
      <c r="C30">
        <v>0.13459988069214252</v>
      </c>
      <c r="D30">
        <v>0.43347765585417825</v>
      </c>
      <c r="E30">
        <f t="shared" si="0"/>
        <v>4.1457904717496337E-2</v>
      </c>
      <c r="F30">
        <v>6.8034612531657782E-2</v>
      </c>
      <c r="G30">
        <f t="shared" si="1"/>
        <v>4.1457904717496337E-2</v>
      </c>
      <c r="AB30" t="s">
        <v>62</v>
      </c>
      <c r="AC30">
        <v>4.1457904717496337E-2</v>
      </c>
      <c r="AD30">
        <v>0.13459988069214252</v>
      </c>
      <c r="AE30">
        <v>0.43347765585417825</v>
      </c>
      <c r="AF30">
        <f t="shared" si="2"/>
        <v>4.1457904717496337E-2</v>
      </c>
      <c r="AG30">
        <v>0.93196538746834223</v>
      </c>
      <c r="AH30">
        <f t="shared" si="3"/>
        <v>4.1457904717496337E-2</v>
      </c>
    </row>
    <row r="31" spans="1:46">
      <c r="A31" t="s">
        <v>63</v>
      </c>
      <c r="B31">
        <v>7.7749214326728627E-2</v>
      </c>
      <c r="C31">
        <v>0.87685286197012535</v>
      </c>
      <c r="D31">
        <v>0.13311027054307142</v>
      </c>
      <c r="E31">
        <f t="shared" si="0"/>
        <v>7.7749214326728627E-2</v>
      </c>
      <c r="F31">
        <v>0.41893182654154093</v>
      </c>
      <c r="G31">
        <f t="shared" si="1"/>
        <v>7.7749214326728627E-2</v>
      </c>
      <c r="AB31" t="s">
        <v>63</v>
      </c>
      <c r="AC31">
        <v>7.7749214326728627E-2</v>
      </c>
      <c r="AD31">
        <v>0.87685286197012535</v>
      </c>
      <c r="AE31">
        <v>0.13311027054307142</v>
      </c>
      <c r="AF31">
        <f t="shared" si="2"/>
        <v>7.7749214326728627E-2</v>
      </c>
      <c r="AG31">
        <v>0.58106817345845907</v>
      </c>
      <c r="AH31">
        <f t="shared" si="3"/>
        <v>7.7749214326728627E-2</v>
      </c>
    </row>
    <row r="32" spans="1:46">
      <c r="A32" t="s">
        <v>64</v>
      </c>
      <c r="B32">
        <v>0.7195479643948034</v>
      </c>
      <c r="C32">
        <v>0.98065750230016524</v>
      </c>
      <c r="D32">
        <v>0.95000000000000062</v>
      </c>
      <c r="E32" s="5">
        <f t="shared" si="0"/>
        <v>0.7195479643948034</v>
      </c>
      <c r="F32">
        <v>0.91337445491190872</v>
      </c>
      <c r="G32">
        <f t="shared" si="1"/>
        <v>0.7195479643948034</v>
      </c>
      <c r="AB32" t="s">
        <v>64</v>
      </c>
      <c r="AC32">
        <v>0.7195479643948034</v>
      </c>
      <c r="AD32">
        <v>0.98065750230016524</v>
      </c>
      <c r="AE32">
        <v>0.95000000000000062</v>
      </c>
      <c r="AF32" s="5">
        <f t="shared" si="2"/>
        <v>0.7195479643948034</v>
      </c>
      <c r="AG32">
        <v>8.6625545088091283E-2</v>
      </c>
      <c r="AH32">
        <f t="shared" si="3"/>
        <v>8.6625545088091283E-2</v>
      </c>
    </row>
    <row r="33" spans="1:36">
      <c r="A33" t="s">
        <v>65</v>
      </c>
      <c r="B33">
        <v>0.34349075574430277</v>
      </c>
      <c r="C33">
        <v>0.41543181753697367</v>
      </c>
      <c r="D33">
        <v>0.5810681734584594</v>
      </c>
      <c r="E33">
        <f t="shared" si="0"/>
        <v>0.34349075574430277</v>
      </c>
      <c r="F33">
        <v>5.0000000000000017E-2</v>
      </c>
      <c r="G33">
        <f t="shared" si="1"/>
        <v>5.0000000000000017E-2</v>
      </c>
      <c r="AB33" t="s">
        <v>65</v>
      </c>
      <c r="AC33">
        <v>0.34349075574430277</v>
      </c>
      <c r="AD33">
        <v>0.41543181753697367</v>
      </c>
      <c r="AE33">
        <v>0.5810681734584594</v>
      </c>
      <c r="AF33">
        <f t="shared" si="2"/>
        <v>0.34349075574430277</v>
      </c>
      <c r="AG33">
        <v>0.95</v>
      </c>
      <c r="AH33">
        <f t="shared" si="3"/>
        <v>0.34349075574430277</v>
      </c>
    </row>
    <row r="34" spans="1:36">
      <c r="A34" t="s">
        <v>66</v>
      </c>
      <c r="B34">
        <v>0.97922495157396472</v>
      </c>
      <c r="C34">
        <v>0.99251817594207581</v>
      </c>
      <c r="D34">
        <v>0.99266254192933878</v>
      </c>
      <c r="E34" s="5">
        <f t="shared" si="0"/>
        <v>0.97922495157396472</v>
      </c>
      <c r="F34">
        <v>0.95000000000000062</v>
      </c>
      <c r="G34">
        <f t="shared" si="1"/>
        <v>0.95000000000000062</v>
      </c>
      <c r="AB34" t="s">
        <v>66</v>
      </c>
      <c r="AC34">
        <v>0.97922495157396472</v>
      </c>
      <c r="AD34">
        <v>0.99251817594207581</v>
      </c>
      <c r="AE34">
        <v>0.99266254192933878</v>
      </c>
      <c r="AF34" s="5">
        <f t="shared" si="2"/>
        <v>0.97922495157396472</v>
      </c>
      <c r="AG34">
        <v>4.9999999999999378E-2</v>
      </c>
      <c r="AH34">
        <f t="shared" si="3"/>
        <v>4.9999999999999378E-2</v>
      </c>
    </row>
    <row r="35" spans="1:36">
      <c r="A35" t="s">
        <v>94</v>
      </c>
      <c r="B35">
        <v>1.9342497699835055E-2</v>
      </c>
      <c r="C35">
        <v>0.59217457307153254</v>
      </c>
      <c r="D35">
        <v>2.1150612009820224E-3</v>
      </c>
      <c r="E35">
        <f t="shared" si="0"/>
        <v>2.1150612009820224E-3</v>
      </c>
      <c r="F35">
        <v>0.12314713802987559</v>
      </c>
      <c r="G35">
        <f t="shared" si="1"/>
        <v>2.1150612009820224E-3</v>
      </c>
      <c r="AB35" t="s">
        <v>94</v>
      </c>
      <c r="AC35">
        <v>1.9342497699835055E-2</v>
      </c>
      <c r="AD35">
        <v>0.59217457307153254</v>
      </c>
      <c r="AE35">
        <v>2.1150612009820224E-3</v>
      </c>
      <c r="AF35">
        <f t="shared" si="2"/>
        <v>2.1150612009820224E-3</v>
      </c>
      <c r="AG35">
        <v>0.87685286197012435</v>
      </c>
      <c r="AH35">
        <f t="shared" si="3"/>
        <v>2.1150612009820224E-3</v>
      </c>
    </row>
    <row r="36" spans="1:36">
      <c r="A36" t="s">
        <v>96</v>
      </c>
      <c r="B36">
        <v>1.0827211963947477E-2</v>
      </c>
      <c r="C36">
        <v>1.2644976044386462E-2</v>
      </c>
      <c r="D36">
        <v>6.1456317156798447E-3</v>
      </c>
      <c r="E36">
        <f t="shared" si="0"/>
        <v>6.1456317156798447E-3</v>
      </c>
      <c r="F36">
        <v>5.0000000000000017E-2</v>
      </c>
      <c r="G36">
        <f t="shared" si="1"/>
        <v>6.1456317156798447E-3</v>
      </c>
      <c r="AB36" t="s">
        <v>96</v>
      </c>
      <c r="AC36">
        <v>1.0827211963947477E-2</v>
      </c>
      <c r="AD36">
        <v>1.2644976044386462E-2</v>
      </c>
      <c r="AE36">
        <v>6.1456317156798447E-3</v>
      </c>
      <c r="AF36">
        <f t="shared" si="2"/>
        <v>6.1456317156798447E-3</v>
      </c>
      <c r="AG36">
        <v>0.95</v>
      </c>
      <c r="AH36">
        <f t="shared" si="3"/>
        <v>6.1456317156798447E-3</v>
      </c>
    </row>
    <row r="37" spans="1:36">
      <c r="A37" t="s">
        <v>98</v>
      </c>
      <c r="B37">
        <v>1.3401706499242933E-2</v>
      </c>
      <c r="C37">
        <v>0.17441369368761367</v>
      </c>
      <c r="D37">
        <v>0.83696255484835158</v>
      </c>
      <c r="E37">
        <f t="shared" si="0"/>
        <v>1.3401706499242933E-2</v>
      </c>
      <c r="F37">
        <v>0.21271458630132001</v>
      </c>
      <c r="G37">
        <f t="shared" si="1"/>
        <v>1.3401706499242933E-2</v>
      </c>
      <c r="AB37" t="s">
        <v>98</v>
      </c>
      <c r="AC37">
        <v>1.3401706499242933E-2</v>
      </c>
      <c r="AD37">
        <v>0.17441369368761367</v>
      </c>
      <c r="AE37">
        <v>0.83696255484835158</v>
      </c>
      <c r="AF37">
        <f t="shared" si="2"/>
        <v>1.3401706499242933E-2</v>
      </c>
      <c r="AG37">
        <v>0.78728541369867999</v>
      </c>
      <c r="AH37">
        <f t="shared" si="3"/>
        <v>1.3401706499242933E-2</v>
      </c>
    </row>
    <row r="38" spans="1:36">
      <c r="A38" t="s">
        <v>100</v>
      </c>
      <c r="B38">
        <v>2.6799274123128491E-2</v>
      </c>
      <c r="C38">
        <v>9.2382568733355805E-2</v>
      </c>
      <c r="D38">
        <v>0.20777637029862486</v>
      </c>
      <c r="E38">
        <f t="shared" si="0"/>
        <v>2.6799274123128491E-2</v>
      </c>
      <c r="F38">
        <v>6.8034612531657782E-2</v>
      </c>
      <c r="G38">
        <f t="shared" si="1"/>
        <v>2.6799274123128491E-2</v>
      </c>
      <c r="AB38" t="s">
        <v>100</v>
      </c>
      <c r="AC38">
        <v>2.6799274123128491E-2</v>
      </c>
      <c r="AD38">
        <v>9.2382568733355805E-2</v>
      </c>
      <c r="AE38">
        <v>0.20777637029862486</v>
      </c>
      <c r="AF38">
        <f t="shared" si="2"/>
        <v>2.6799274123128491E-2</v>
      </c>
      <c r="AG38">
        <v>0.93196538746834223</v>
      </c>
      <c r="AH38">
        <f t="shared" si="3"/>
        <v>2.6799274123128491E-2</v>
      </c>
    </row>
    <row r="39" spans="1:36">
      <c r="A39" t="s">
        <v>102</v>
      </c>
      <c r="B39">
        <v>0.94878748639613142</v>
      </c>
      <c r="C39">
        <v>0.99251817594207581</v>
      </c>
      <c r="D39">
        <v>0.90805540315752964</v>
      </c>
      <c r="E39" s="5">
        <f t="shared" si="0"/>
        <v>0.90805540315752964</v>
      </c>
      <c r="F39">
        <v>0.95000000000000062</v>
      </c>
      <c r="G39">
        <f t="shared" si="1"/>
        <v>0.90805540315752964</v>
      </c>
      <c r="AB39" t="s">
        <v>102</v>
      </c>
      <c r="AC39">
        <v>0.94878748639613142</v>
      </c>
      <c r="AD39">
        <v>0.99251817594207581</v>
      </c>
      <c r="AE39">
        <v>0.90805540315752964</v>
      </c>
      <c r="AF39" s="5">
        <f t="shared" si="2"/>
        <v>0.90805540315752964</v>
      </c>
      <c r="AG39">
        <v>4.9999999999999378E-2</v>
      </c>
      <c r="AH39">
        <f t="shared" si="3"/>
        <v>4.9999999999999378E-2</v>
      </c>
    </row>
    <row r="40" spans="1:36">
      <c r="A40" t="s">
        <v>151</v>
      </c>
      <c r="B40">
        <v>0.98323802780201219</v>
      </c>
      <c r="C40">
        <v>0.99251817594207581</v>
      </c>
      <c r="D40">
        <v>0.97337085213504804</v>
      </c>
      <c r="E40" s="5">
        <f t="shared" si="0"/>
        <v>0.97337085213504804</v>
      </c>
      <c r="F40">
        <v>0.95000000000000062</v>
      </c>
      <c r="G40">
        <f t="shared" si="1"/>
        <v>0.95000000000000062</v>
      </c>
      <c r="AB40" t="s">
        <v>151</v>
      </c>
      <c r="AC40">
        <v>0.98323802780201219</v>
      </c>
      <c r="AD40">
        <v>0.99251817594207581</v>
      </c>
      <c r="AE40">
        <v>0.97337085213504804</v>
      </c>
      <c r="AF40" s="5">
        <f t="shared" si="2"/>
        <v>0.97337085213504804</v>
      </c>
      <c r="AG40">
        <v>4.9999999999999378E-2</v>
      </c>
      <c r="AH40">
        <f t="shared" si="3"/>
        <v>4.9999999999999378E-2</v>
      </c>
    </row>
    <row r="41" spans="1:36">
      <c r="E41">
        <f>SUM(E23:E40)</f>
        <v>8.080434539275501</v>
      </c>
      <c r="G41">
        <f>SUM(G23:G40)</f>
        <v>7.024628154393719</v>
      </c>
      <c r="H41" s="18">
        <f>+G41/E41</f>
        <v>0.86933791991631593</v>
      </c>
      <c r="I41" s="18" t="s">
        <v>351</v>
      </c>
      <c r="J41" s="17"/>
      <c r="K41" s="17"/>
      <c r="L41" s="17"/>
      <c r="M41" s="17"/>
      <c r="N41" s="17"/>
      <c r="O41" s="17"/>
      <c r="P41" s="17"/>
      <c r="AF41">
        <f>SUM(AF23:AF40)</f>
        <v>8.080434539275501</v>
      </c>
      <c r="AH41">
        <f>SUM(AH23:AH40)</f>
        <v>2.1056684452340075</v>
      </c>
      <c r="AI41" s="18">
        <f>+AH41/AF41</f>
        <v>0.26058851600112137</v>
      </c>
      <c r="AJ41" s="18" t="s">
        <v>351</v>
      </c>
    </row>
    <row r="43" spans="1:36">
      <c r="A43" t="s">
        <v>281</v>
      </c>
      <c r="B43" t="s">
        <v>48</v>
      </c>
      <c r="C43" t="s">
        <v>54</v>
      </c>
      <c r="D43" t="s">
        <v>234</v>
      </c>
      <c r="E43" t="s">
        <v>280</v>
      </c>
      <c r="F43" t="s">
        <v>224</v>
      </c>
      <c r="G43" t="s">
        <v>53</v>
      </c>
      <c r="AB43" t="s">
        <v>281</v>
      </c>
      <c r="AC43" t="s">
        <v>48</v>
      </c>
      <c r="AD43" t="s">
        <v>54</v>
      </c>
      <c r="AE43" t="s">
        <v>234</v>
      </c>
      <c r="AF43" t="s">
        <v>280</v>
      </c>
      <c r="AG43" t="s">
        <v>236</v>
      </c>
      <c r="AH43" t="s">
        <v>53</v>
      </c>
    </row>
    <row r="44" spans="1:36">
      <c r="A44" t="s">
        <v>80</v>
      </c>
      <c r="B44">
        <v>0.80692563298739306</v>
      </c>
      <c r="C44">
        <v>0.9891727880360528</v>
      </c>
      <c r="D44">
        <v>0.56652234414582181</v>
      </c>
      <c r="E44" s="5">
        <f t="shared" ref="E44:E61" si="4">MIN(B44:D44)</f>
        <v>0.56652234414582181</v>
      </c>
      <c r="F44">
        <v>5.0000000000000017E-2</v>
      </c>
      <c r="G44">
        <f>MIN(E44:F44)</f>
        <v>5.0000000000000017E-2</v>
      </c>
      <c r="AB44" t="s">
        <v>80</v>
      </c>
      <c r="AC44">
        <v>0.80692563298739306</v>
      </c>
      <c r="AD44">
        <v>0.9891727880360528</v>
      </c>
      <c r="AE44">
        <v>0.56652234414582181</v>
      </c>
      <c r="AF44" s="5">
        <f t="shared" ref="AF44:AF61" si="5">MIN(AC44:AE44)</f>
        <v>0.56652234414582181</v>
      </c>
      <c r="AG44">
        <v>0.95</v>
      </c>
      <c r="AH44">
        <f>MIN(AF44:AG44)</f>
        <v>0.56652234414582181</v>
      </c>
    </row>
    <row r="45" spans="1:36">
      <c r="A45" t="s">
        <v>82</v>
      </c>
      <c r="B45">
        <v>0.99014770955660791</v>
      </c>
      <c r="C45">
        <v>0.97829229183248267</v>
      </c>
      <c r="D45">
        <v>2.6629147864951963E-2</v>
      </c>
      <c r="E45">
        <f t="shared" si="4"/>
        <v>2.6629147864951963E-2</v>
      </c>
      <c r="F45">
        <v>0.95000000000000062</v>
      </c>
      <c r="G45">
        <f t="shared" ref="G45:G61" si="6">MIN(E45:F45)</f>
        <v>2.6629147864951963E-2</v>
      </c>
      <c r="AB45" t="s">
        <v>82</v>
      </c>
      <c r="AC45">
        <v>0.99014770955660791</v>
      </c>
      <c r="AD45">
        <v>0.97829229183248267</v>
      </c>
      <c r="AE45">
        <v>2.6629147864951963E-2</v>
      </c>
      <c r="AF45">
        <f t="shared" si="5"/>
        <v>2.6629147864951963E-2</v>
      </c>
      <c r="AG45">
        <v>4.9999999999999378E-2</v>
      </c>
      <c r="AH45">
        <f t="shared" ref="AH45:AH61" si="7">MIN(AF45:AG45)</f>
        <v>2.6629147864951963E-2</v>
      </c>
    </row>
    <row r="46" spans="1:36">
      <c r="A46" t="s">
        <v>57</v>
      </c>
      <c r="B46">
        <v>0.5751406827697908</v>
      </c>
      <c r="C46">
        <v>0.98373890342061887</v>
      </c>
      <c r="D46">
        <v>9.1944596842470361E-2</v>
      </c>
      <c r="E46">
        <f t="shared" si="4"/>
        <v>9.1944596842470361E-2</v>
      </c>
      <c r="F46">
        <v>0.88706514596723429</v>
      </c>
      <c r="G46">
        <f t="shared" si="6"/>
        <v>9.1944596842470361E-2</v>
      </c>
      <c r="AB46" t="s">
        <v>57</v>
      </c>
      <c r="AC46">
        <v>0.5751406827697908</v>
      </c>
      <c r="AD46">
        <v>0.98373890342061887</v>
      </c>
      <c r="AE46">
        <v>9.1944596842470361E-2</v>
      </c>
      <c r="AF46">
        <f t="shared" si="5"/>
        <v>9.1944596842470361E-2</v>
      </c>
      <c r="AG46">
        <v>0.11293485403276571</v>
      </c>
      <c r="AH46">
        <f t="shared" si="7"/>
        <v>9.1944596842470361E-2</v>
      </c>
    </row>
    <row r="47" spans="1:36">
      <c r="A47" t="s">
        <v>58</v>
      </c>
      <c r="B47">
        <v>0.16664045588368551</v>
      </c>
      <c r="C47">
        <v>0.98065750230016524</v>
      </c>
      <c r="D47">
        <v>9.1944596842470361E-2</v>
      </c>
      <c r="E47">
        <f t="shared" si="4"/>
        <v>9.1944596842470361E-2</v>
      </c>
      <c r="F47">
        <v>0.12314713802987559</v>
      </c>
      <c r="G47">
        <f t="shared" si="6"/>
        <v>9.1944596842470361E-2</v>
      </c>
      <c r="AB47" t="s">
        <v>58</v>
      </c>
      <c r="AC47">
        <v>0.16664045588368551</v>
      </c>
      <c r="AD47">
        <v>0.98065750230016524</v>
      </c>
      <c r="AE47">
        <v>9.1944596842470361E-2</v>
      </c>
      <c r="AF47">
        <f t="shared" si="5"/>
        <v>9.1944596842470361E-2</v>
      </c>
      <c r="AG47">
        <v>0.87685286197012435</v>
      </c>
      <c r="AH47">
        <f t="shared" si="7"/>
        <v>9.1944596842470361E-2</v>
      </c>
    </row>
    <row r="48" spans="1:36">
      <c r="A48" t="s">
        <v>59</v>
      </c>
      <c r="B48">
        <v>0.58334185855093712</v>
      </c>
      <c r="C48">
        <v>0.99125709971119624</v>
      </c>
      <c r="D48">
        <v>0.4189318265415406</v>
      </c>
      <c r="E48">
        <f t="shared" si="4"/>
        <v>0.4189318265415406</v>
      </c>
      <c r="F48">
        <v>0.76454761353770129</v>
      </c>
      <c r="G48">
        <f t="shared" si="6"/>
        <v>0.4189318265415406</v>
      </c>
      <c r="AB48" t="s">
        <v>59</v>
      </c>
      <c r="AC48">
        <v>0.58334185855093712</v>
      </c>
      <c r="AD48">
        <v>0.99125709971119624</v>
      </c>
      <c r="AE48">
        <v>0.4189318265415406</v>
      </c>
      <c r="AF48">
        <f t="shared" si="5"/>
        <v>0.4189318265415406</v>
      </c>
      <c r="AG48">
        <v>0.23545238646229871</v>
      </c>
      <c r="AH48">
        <f t="shared" si="7"/>
        <v>0.23545238646229871</v>
      </c>
    </row>
    <row r="49" spans="1:36">
      <c r="A49" t="s">
        <v>60</v>
      </c>
      <c r="B49">
        <v>0.97448621929061496</v>
      </c>
      <c r="C49">
        <v>0.98465457872973283</v>
      </c>
      <c r="D49">
        <v>4.9999999999999378E-2</v>
      </c>
      <c r="E49">
        <f t="shared" si="4"/>
        <v>4.9999999999999378E-2</v>
      </c>
      <c r="F49">
        <v>0.95000000000000062</v>
      </c>
      <c r="G49">
        <f t="shared" si="6"/>
        <v>4.9999999999999378E-2</v>
      </c>
      <c r="AB49" t="s">
        <v>60</v>
      </c>
      <c r="AC49">
        <v>0.97448621929061496</v>
      </c>
      <c r="AD49">
        <v>0.98465457872973283</v>
      </c>
      <c r="AE49">
        <v>4.9999999999999378E-2</v>
      </c>
      <c r="AF49">
        <f t="shared" si="5"/>
        <v>4.9999999999999378E-2</v>
      </c>
      <c r="AG49">
        <v>4.9999999999999378E-2</v>
      </c>
      <c r="AH49">
        <f t="shared" si="7"/>
        <v>4.9999999999999378E-2</v>
      </c>
    </row>
    <row r="50" spans="1:36">
      <c r="A50" t="s">
        <v>153</v>
      </c>
      <c r="B50">
        <v>0.88706514596723429</v>
      </c>
      <c r="C50">
        <v>0.9891727880360528</v>
      </c>
      <c r="D50">
        <v>0.69062200041456967</v>
      </c>
      <c r="E50" s="5">
        <f t="shared" si="4"/>
        <v>0.69062200041456967</v>
      </c>
      <c r="F50">
        <v>5.0000000000000017E-2</v>
      </c>
      <c r="G50">
        <f t="shared" si="6"/>
        <v>5.0000000000000017E-2</v>
      </c>
      <c r="AB50" t="s">
        <v>153</v>
      </c>
      <c r="AC50">
        <v>0.88706514596723429</v>
      </c>
      <c r="AD50">
        <v>0.9891727880360528</v>
      </c>
      <c r="AE50">
        <v>0.69062200041456967</v>
      </c>
      <c r="AF50" s="5">
        <f t="shared" si="5"/>
        <v>0.69062200041456967</v>
      </c>
      <c r="AG50">
        <v>0.95</v>
      </c>
      <c r="AH50">
        <f t="shared" si="7"/>
        <v>0.69062200041456967</v>
      </c>
    </row>
    <row r="51" spans="1:36">
      <c r="A51" t="s">
        <v>62</v>
      </c>
      <c r="B51">
        <v>4.1457904717496337E-2</v>
      </c>
      <c r="C51">
        <v>0.13459988069214252</v>
      </c>
      <c r="D51">
        <v>0.56652234414582181</v>
      </c>
      <c r="E51">
        <f t="shared" si="4"/>
        <v>4.1457904717496337E-2</v>
      </c>
      <c r="F51">
        <v>6.8034612531657782E-2</v>
      </c>
      <c r="G51">
        <f t="shared" si="6"/>
        <v>4.1457904717496337E-2</v>
      </c>
      <c r="AB51" t="s">
        <v>62</v>
      </c>
      <c r="AC51">
        <v>4.1457904717496337E-2</v>
      </c>
      <c r="AD51">
        <v>0.13459988069214252</v>
      </c>
      <c r="AE51">
        <v>0.56652234414582181</v>
      </c>
      <c r="AF51">
        <f t="shared" si="5"/>
        <v>4.1457904717496337E-2</v>
      </c>
      <c r="AG51">
        <v>0.93196538746834223</v>
      </c>
      <c r="AH51">
        <f t="shared" si="7"/>
        <v>4.1457904717496337E-2</v>
      </c>
    </row>
    <row r="52" spans="1:36">
      <c r="A52" t="s">
        <v>63</v>
      </c>
      <c r="B52">
        <v>7.7749214326728627E-2</v>
      </c>
      <c r="C52">
        <v>0.87685286197012535</v>
      </c>
      <c r="D52">
        <v>0.86688972945692855</v>
      </c>
      <c r="E52">
        <f t="shared" si="4"/>
        <v>7.7749214326728627E-2</v>
      </c>
      <c r="F52">
        <v>0.41893182654154093</v>
      </c>
      <c r="G52">
        <f t="shared" si="6"/>
        <v>7.7749214326728627E-2</v>
      </c>
      <c r="AB52" t="s">
        <v>63</v>
      </c>
      <c r="AC52">
        <v>7.7749214326728627E-2</v>
      </c>
      <c r="AD52">
        <v>0.87685286197012535</v>
      </c>
      <c r="AE52">
        <v>0.86688972945692855</v>
      </c>
      <c r="AF52">
        <f t="shared" si="5"/>
        <v>7.7749214326728627E-2</v>
      </c>
      <c r="AG52">
        <v>0.58106817345845907</v>
      </c>
      <c r="AH52">
        <f t="shared" si="7"/>
        <v>7.7749214326728627E-2</v>
      </c>
    </row>
    <row r="53" spans="1:36">
      <c r="A53" t="s">
        <v>64</v>
      </c>
      <c r="B53">
        <v>0.7195479643948034</v>
      </c>
      <c r="C53">
        <v>0.98065750230016524</v>
      </c>
      <c r="D53">
        <v>4.9999999999999378E-2</v>
      </c>
      <c r="E53">
        <f t="shared" si="4"/>
        <v>4.9999999999999378E-2</v>
      </c>
      <c r="F53">
        <v>0.91337445491190872</v>
      </c>
      <c r="G53">
        <f t="shared" si="6"/>
        <v>4.9999999999999378E-2</v>
      </c>
      <c r="AB53" t="s">
        <v>64</v>
      </c>
      <c r="AC53">
        <v>0.7195479643948034</v>
      </c>
      <c r="AD53">
        <v>0.98065750230016524</v>
      </c>
      <c r="AE53">
        <v>4.9999999999999378E-2</v>
      </c>
      <c r="AF53">
        <f t="shared" si="5"/>
        <v>4.9999999999999378E-2</v>
      </c>
      <c r="AG53">
        <v>8.6625545088091283E-2</v>
      </c>
      <c r="AH53">
        <f t="shared" si="7"/>
        <v>4.9999999999999378E-2</v>
      </c>
    </row>
    <row r="54" spans="1:36">
      <c r="A54" t="s">
        <v>65</v>
      </c>
      <c r="B54">
        <v>0.34349075574430277</v>
      </c>
      <c r="C54">
        <v>0.41543181753697367</v>
      </c>
      <c r="D54">
        <v>0.4189318265415406</v>
      </c>
      <c r="E54">
        <f t="shared" si="4"/>
        <v>0.34349075574430277</v>
      </c>
      <c r="F54">
        <v>5.0000000000000017E-2</v>
      </c>
      <c r="G54">
        <f t="shared" si="6"/>
        <v>5.0000000000000017E-2</v>
      </c>
      <c r="AB54" t="s">
        <v>65</v>
      </c>
      <c r="AC54">
        <v>0.34349075574430277</v>
      </c>
      <c r="AD54">
        <v>0.41543181753697367</v>
      </c>
      <c r="AE54">
        <v>0.4189318265415406</v>
      </c>
      <c r="AF54">
        <f t="shared" si="5"/>
        <v>0.34349075574430277</v>
      </c>
      <c r="AG54">
        <v>0.95</v>
      </c>
      <c r="AH54">
        <f t="shared" si="7"/>
        <v>0.34349075574430277</v>
      </c>
    </row>
    <row r="55" spans="1:36">
      <c r="A55" t="s">
        <v>66</v>
      </c>
      <c r="B55">
        <v>0.97922495157396472</v>
      </c>
      <c r="C55">
        <v>0.99251817594207581</v>
      </c>
      <c r="D55">
        <v>7.337458070661218E-3</v>
      </c>
      <c r="E55">
        <f t="shared" si="4"/>
        <v>7.337458070661218E-3</v>
      </c>
      <c r="F55">
        <v>0.95000000000000062</v>
      </c>
      <c r="G55">
        <f t="shared" si="6"/>
        <v>7.337458070661218E-3</v>
      </c>
      <c r="AB55" t="s">
        <v>66</v>
      </c>
      <c r="AC55">
        <v>0.97922495157396472</v>
      </c>
      <c r="AD55">
        <v>0.99251817594207581</v>
      </c>
      <c r="AE55">
        <v>7.337458070661218E-3</v>
      </c>
      <c r="AF55">
        <f t="shared" si="5"/>
        <v>7.337458070661218E-3</v>
      </c>
      <c r="AG55">
        <v>4.9999999999999378E-2</v>
      </c>
      <c r="AH55">
        <f t="shared" si="7"/>
        <v>7.337458070661218E-3</v>
      </c>
    </row>
    <row r="56" spans="1:36">
      <c r="A56" t="s">
        <v>94</v>
      </c>
      <c r="B56">
        <v>1.9342497699835055E-2</v>
      </c>
      <c r="C56">
        <v>0.59217457307153254</v>
      </c>
      <c r="D56">
        <v>0.99788493879901796</v>
      </c>
      <c r="E56">
        <f t="shared" si="4"/>
        <v>1.9342497699835055E-2</v>
      </c>
      <c r="F56">
        <v>0.12314713802987559</v>
      </c>
      <c r="G56">
        <f t="shared" si="6"/>
        <v>1.9342497699835055E-2</v>
      </c>
      <c r="AB56" t="s">
        <v>94</v>
      </c>
      <c r="AC56">
        <v>1.9342497699835055E-2</v>
      </c>
      <c r="AD56">
        <v>0.59217457307153254</v>
      </c>
      <c r="AE56">
        <v>0.99788493879901796</v>
      </c>
      <c r="AF56">
        <f t="shared" si="5"/>
        <v>1.9342497699835055E-2</v>
      </c>
      <c r="AG56">
        <v>0.87685286197012435</v>
      </c>
      <c r="AH56">
        <f t="shared" si="7"/>
        <v>1.9342497699835055E-2</v>
      </c>
    </row>
    <row r="57" spans="1:36">
      <c r="A57" t="s">
        <v>96</v>
      </c>
      <c r="B57">
        <v>1.0827211963947477E-2</v>
      </c>
      <c r="C57">
        <v>1.2644976044386462E-2</v>
      </c>
      <c r="D57">
        <v>0.99385436828432017</v>
      </c>
      <c r="E57">
        <f t="shared" si="4"/>
        <v>1.0827211963947477E-2</v>
      </c>
      <c r="F57">
        <v>5.0000000000000017E-2</v>
      </c>
      <c r="G57">
        <f t="shared" si="6"/>
        <v>1.0827211963947477E-2</v>
      </c>
      <c r="AB57" t="s">
        <v>96</v>
      </c>
      <c r="AC57">
        <v>1.0827211963947477E-2</v>
      </c>
      <c r="AD57">
        <v>1.2644976044386462E-2</v>
      </c>
      <c r="AE57">
        <v>0.99385436828432017</v>
      </c>
      <c r="AF57">
        <f t="shared" si="5"/>
        <v>1.0827211963947477E-2</v>
      </c>
      <c r="AG57">
        <v>0.95</v>
      </c>
      <c r="AH57">
        <f t="shared" si="7"/>
        <v>1.0827211963947477E-2</v>
      </c>
    </row>
    <row r="58" spans="1:36">
      <c r="A58" t="s">
        <v>98</v>
      </c>
      <c r="B58">
        <v>1.3401706499242933E-2</v>
      </c>
      <c r="C58">
        <v>0.17441369368761367</v>
      </c>
      <c r="D58">
        <v>0.16303744515164842</v>
      </c>
      <c r="E58">
        <f t="shared" si="4"/>
        <v>1.3401706499242933E-2</v>
      </c>
      <c r="F58">
        <v>0.21271458630132001</v>
      </c>
      <c r="G58">
        <f t="shared" si="6"/>
        <v>1.3401706499242933E-2</v>
      </c>
      <c r="AB58" t="s">
        <v>98</v>
      </c>
      <c r="AC58">
        <v>1.3401706499242933E-2</v>
      </c>
      <c r="AD58">
        <v>0.17441369368761367</v>
      </c>
      <c r="AE58">
        <v>0.16303744515164842</v>
      </c>
      <c r="AF58">
        <f t="shared" si="5"/>
        <v>1.3401706499242933E-2</v>
      </c>
      <c r="AG58">
        <v>0.78728541369867999</v>
      </c>
      <c r="AH58">
        <f t="shared" si="7"/>
        <v>1.3401706499242933E-2</v>
      </c>
    </row>
    <row r="59" spans="1:36">
      <c r="A59" t="s">
        <v>100</v>
      </c>
      <c r="B59">
        <v>2.6799274123128491E-2</v>
      </c>
      <c r="C59">
        <v>9.2382568733355805E-2</v>
      </c>
      <c r="D59">
        <v>0.79222362970137516</v>
      </c>
      <c r="E59">
        <f t="shared" si="4"/>
        <v>2.6799274123128491E-2</v>
      </c>
      <c r="F59">
        <v>6.8034612531657782E-2</v>
      </c>
      <c r="G59">
        <f t="shared" si="6"/>
        <v>2.6799274123128491E-2</v>
      </c>
      <c r="AB59" t="s">
        <v>100</v>
      </c>
      <c r="AC59">
        <v>2.6799274123128491E-2</v>
      </c>
      <c r="AD59">
        <v>9.2382568733355805E-2</v>
      </c>
      <c r="AE59">
        <v>0.79222362970137516</v>
      </c>
      <c r="AF59">
        <f t="shared" si="5"/>
        <v>2.6799274123128491E-2</v>
      </c>
      <c r="AG59">
        <v>0.93196538746834223</v>
      </c>
      <c r="AH59">
        <f t="shared" si="7"/>
        <v>2.6799274123128491E-2</v>
      </c>
    </row>
    <row r="60" spans="1:36">
      <c r="A60" t="s">
        <v>102</v>
      </c>
      <c r="B60">
        <v>0.94878748639613142</v>
      </c>
      <c r="C60">
        <v>0.99251817594207581</v>
      </c>
      <c r="D60">
        <v>9.1944596842470361E-2</v>
      </c>
      <c r="E60">
        <f t="shared" si="4"/>
        <v>9.1944596842470361E-2</v>
      </c>
      <c r="F60">
        <v>0.95000000000000062</v>
      </c>
      <c r="G60">
        <f t="shared" si="6"/>
        <v>9.1944596842470361E-2</v>
      </c>
      <c r="AB60" t="s">
        <v>102</v>
      </c>
      <c r="AC60">
        <v>0.94878748639613142</v>
      </c>
      <c r="AD60">
        <v>0.99251817594207581</v>
      </c>
      <c r="AE60">
        <v>9.1944596842470361E-2</v>
      </c>
      <c r="AF60">
        <f t="shared" si="5"/>
        <v>9.1944596842470361E-2</v>
      </c>
      <c r="AG60">
        <v>4.9999999999999378E-2</v>
      </c>
      <c r="AH60">
        <f t="shared" si="7"/>
        <v>4.9999999999999378E-2</v>
      </c>
    </row>
    <row r="61" spans="1:36">
      <c r="A61" t="s">
        <v>151</v>
      </c>
      <c r="B61">
        <v>0.98323802780201219</v>
      </c>
      <c r="C61">
        <v>0.99251817594207581</v>
      </c>
      <c r="D61">
        <v>2.6629147864951963E-2</v>
      </c>
      <c r="E61">
        <f t="shared" si="4"/>
        <v>2.6629147864951963E-2</v>
      </c>
      <c r="F61">
        <v>0.95000000000000062</v>
      </c>
      <c r="G61">
        <f t="shared" si="6"/>
        <v>2.6629147864951963E-2</v>
      </c>
      <c r="AB61" t="s">
        <v>151</v>
      </c>
      <c r="AC61">
        <v>0.98323802780201219</v>
      </c>
      <c r="AD61">
        <v>0.99251817594207581</v>
      </c>
      <c r="AE61">
        <v>2.6629147864951963E-2</v>
      </c>
      <c r="AF61">
        <f t="shared" si="5"/>
        <v>2.6629147864951963E-2</v>
      </c>
      <c r="AG61">
        <v>4.9999999999999378E-2</v>
      </c>
      <c r="AH61">
        <f t="shared" si="7"/>
        <v>2.6629147864951963E-2</v>
      </c>
    </row>
    <row r="62" spans="1:36">
      <c r="E62">
        <f>SUM(E44:E61)</f>
        <v>2.6455742805045892</v>
      </c>
      <c r="G62">
        <f>SUM(G44:G61)</f>
        <v>1.1949391801998943</v>
      </c>
      <c r="H62" s="44">
        <f>+G62/E62</f>
        <v>0.45167477965199454</v>
      </c>
      <c r="I62" s="44" t="s">
        <v>353</v>
      </c>
      <c r="J62" s="46"/>
      <c r="AF62">
        <f>SUM(AF44:AF61)</f>
        <v>2.6455742805045892</v>
      </c>
      <c r="AH62">
        <f>SUM(AH44:AH61)</f>
        <v>2.4201502435828766</v>
      </c>
      <c r="AI62" s="44">
        <f>+AH62/AF62</f>
        <v>0.91479202130785853</v>
      </c>
      <c r="AJ62" s="44" t="s">
        <v>353</v>
      </c>
    </row>
    <row r="64" spans="1:36">
      <c r="A64" t="s">
        <v>283</v>
      </c>
      <c r="B64" t="s">
        <v>48</v>
      </c>
      <c r="C64" t="s">
        <v>223</v>
      </c>
      <c r="D64" t="s">
        <v>50</v>
      </c>
      <c r="E64" t="s">
        <v>282</v>
      </c>
      <c r="F64" t="s">
        <v>224</v>
      </c>
      <c r="G64" t="s">
        <v>53</v>
      </c>
      <c r="AB64" t="s">
        <v>283</v>
      </c>
      <c r="AC64" t="s">
        <v>48</v>
      </c>
      <c r="AD64" t="s">
        <v>223</v>
      </c>
      <c r="AE64" t="s">
        <v>50</v>
      </c>
      <c r="AF64" t="s">
        <v>282</v>
      </c>
      <c r="AG64" t="s">
        <v>236</v>
      </c>
      <c r="AH64" t="s">
        <v>53</v>
      </c>
    </row>
    <row r="65" spans="1:34">
      <c r="A65" t="s">
        <v>80</v>
      </c>
      <c r="B65">
        <v>0.80692563298739306</v>
      </c>
      <c r="C65">
        <v>1.0827211963947203E-2</v>
      </c>
      <c r="D65">
        <v>0.43347765585417825</v>
      </c>
      <c r="E65">
        <f>MIN(B65:D65)</f>
        <v>1.0827211963947203E-2</v>
      </c>
      <c r="F65">
        <v>5.0000000000000017E-2</v>
      </c>
      <c r="G65">
        <f>MIN(E65:F65)</f>
        <v>1.0827211963947203E-2</v>
      </c>
      <c r="AB65" t="s">
        <v>80</v>
      </c>
      <c r="AC65">
        <v>0.80692563298739306</v>
      </c>
      <c r="AD65">
        <v>1.0827211963947203E-2</v>
      </c>
      <c r="AE65">
        <v>0.43347765585417825</v>
      </c>
      <c r="AF65">
        <f>MIN(AC65:AE65)</f>
        <v>1.0827211963947203E-2</v>
      </c>
      <c r="AG65">
        <v>0.95</v>
      </c>
      <c r="AH65">
        <f>MIN(AF65:AG65)</f>
        <v>1.0827211963947203E-2</v>
      </c>
    </row>
    <row r="66" spans="1:34">
      <c r="A66" t="s">
        <v>82</v>
      </c>
      <c r="B66">
        <v>0.99014770955660791</v>
      </c>
      <c r="C66">
        <v>2.1707708167517326E-2</v>
      </c>
      <c r="D66">
        <v>0.97337085213504804</v>
      </c>
      <c r="E66">
        <f t="shared" ref="E66:E82" si="8">MIN(B66:D66)</f>
        <v>2.1707708167517326E-2</v>
      </c>
      <c r="F66">
        <v>0.95000000000000062</v>
      </c>
      <c r="G66">
        <f t="shared" ref="G66:G82" si="9">MIN(E66:F66)</f>
        <v>2.1707708167517326E-2</v>
      </c>
      <c r="AB66" t="s">
        <v>82</v>
      </c>
      <c r="AC66">
        <v>0.99014770955660791</v>
      </c>
      <c r="AD66">
        <v>2.1707708167517326E-2</v>
      </c>
      <c r="AE66">
        <v>0.97337085213504804</v>
      </c>
      <c r="AF66">
        <f t="shared" ref="AF66:AF82" si="10">MIN(AC66:AE66)</f>
        <v>2.1707708167517326E-2</v>
      </c>
      <c r="AG66">
        <v>4.9999999999999378E-2</v>
      </c>
      <c r="AH66">
        <f t="shared" ref="AH66:AH82" si="11">MIN(AF66:AG66)</f>
        <v>2.1707708167517326E-2</v>
      </c>
    </row>
    <row r="67" spans="1:34">
      <c r="A67" t="s">
        <v>57</v>
      </c>
      <c r="B67">
        <v>0.5751406827697908</v>
      </c>
      <c r="C67">
        <v>1.6261096579381129E-2</v>
      </c>
      <c r="D67">
        <v>0.90805540315752964</v>
      </c>
      <c r="E67">
        <f t="shared" si="8"/>
        <v>1.6261096579381129E-2</v>
      </c>
      <c r="F67">
        <v>0.88706514596723429</v>
      </c>
      <c r="G67">
        <f t="shared" si="9"/>
        <v>1.6261096579381129E-2</v>
      </c>
      <c r="AB67" t="s">
        <v>57</v>
      </c>
      <c r="AC67">
        <v>0.5751406827697908</v>
      </c>
      <c r="AD67">
        <v>1.6261096579381129E-2</v>
      </c>
      <c r="AE67">
        <v>0.90805540315752964</v>
      </c>
      <c r="AF67">
        <f t="shared" si="10"/>
        <v>1.6261096579381129E-2</v>
      </c>
      <c r="AG67">
        <v>0.11293485403276571</v>
      </c>
      <c r="AH67">
        <f t="shared" si="11"/>
        <v>1.6261096579381129E-2</v>
      </c>
    </row>
    <row r="68" spans="1:34">
      <c r="A68" t="s">
        <v>58</v>
      </c>
      <c r="B68">
        <v>0.16664045588368551</v>
      </c>
      <c r="C68">
        <v>1.934249769983476E-2</v>
      </c>
      <c r="D68">
        <v>0.90805540315752964</v>
      </c>
      <c r="E68">
        <f t="shared" si="8"/>
        <v>1.934249769983476E-2</v>
      </c>
      <c r="F68">
        <v>0.12314713802987559</v>
      </c>
      <c r="G68">
        <f t="shared" si="9"/>
        <v>1.934249769983476E-2</v>
      </c>
      <c r="AB68" t="s">
        <v>58</v>
      </c>
      <c r="AC68">
        <v>0.16664045588368551</v>
      </c>
      <c r="AD68">
        <v>1.934249769983476E-2</v>
      </c>
      <c r="AE68">
        <v>0.90805540315752964</v>
      </c>
      <c r="AF68">
        <f t="shared" si="10"/>
        <v>1.934249769983476E-2</v>
      </c>
      <c r="AG68">
        <v>0.87685286197012435</v>
      </c>
      <c r="AH68">
        <f t="shared" si="11"/>
        <v>1.934249769983476E-2</v>
      </c>
    </row>
    <row r="69" spans="1:34">
      <c r="A69" t="s">
        <v>59</v>
      </c>
      <c r="B69">
        <v>0.58334185855093712</v>
      </c>
      <c r="C69">
        <v>8.7429002888037566E-3</v>
      </c>
      <c r="D69">
        <v>0.5810681734584594</v>
      </c>
      <c r="E69">
        <f t="shared" si="8"/>
        <v>8.7429002888037566E-3</v>
      </c>
      <c r="F69">
        <v>0.76454761353770129</v>
      </c>
      <c r="G69">
        <f t="shared" si="9"/>
        <v>8.7429002888037566E-3</v>
      </c>
      <c r="AB69" t="s">
        <v>59</v>
      </c>
      <c r="AC69">
        <v>0.58334185855093712</v>
      </c>
      <c r="AD69">
        <v>8.7429002888037566E-3</v>
      </c>
      <c r="AE69">
        <v>0.5810681734584594</v>
      </c>
      <c r="AF69">
        <f t="shared" si="10"/>
        <v>8.7429002888037566E-3</v>
      </c>
      <c r="AG69">
        <v>0.23545238646229871</v>
      </c>
      <c r="AH69">
        <f t="shared" si="11"/>
        <v>8.7429002888037566E-3</v>
      </c>
    </row>
    <row r="70" spans="1:34">
      <c r="A70" t="s">
        <v>60</v>
      </c>
      <c r="B70">
        <v>0.97448621929061496</v>
      </c>
      <c r="C70">
        <v>1.5345421270267168E-2</v>
      </c>
      <c r="D70">
        <v>0.95000000000000062</v>
      </c>
      <c r="E70">
        <f t="shared" si="8"/>
        <v>1.5345421270267168E-2</v>
      </c>
      <c r="F70">
        <v>0.95000000000000062</v>
      </c>
      <c r="G70">
        <f t="shared" si="9"/>
        <v>1.5345421270267168E-2</v>
      </c>
      <c r="AB70" t="s">
        <v>60</v>
      </c>
      <c r="AC70">
        <v>0.97448621929061496</v>
      </c>
      <c r="AD70">
        <v>1.5345421270267168E-2</v>
      </c>
      <c r="AE70">
        <v>0.95000000000000062</v>
      </c>
      <c r="AF70">
        <f t="shared" si="10"/>
        <v>1.5345421270267168E-2</v>
      </c>
      <c r="AG70">
        <v>4.9999999999999378E-2</v>
      </c>
      <c r="AH70">
        <f t="shared" si="11"/>
        <v>1.5345421270267168E-2</v>
      </c>
    </row>
    <row r="71" spans="1:34">
      <c r="A71" t="s">
        <v>153</v>
      </c>
      <c r="B71">
        <v>0.88706514596723429</v>
      </c>
      <c r="C71">
        <v>1.0827211963947203E-2</v>
      </c>
      <c r="D71">
        <v>0.30937799958543033</v>
      </c>
      <c r="E71">
        <f t="shared" si="8"/>
        <v>1.0827211963947203E-2</v>
      </c>
      <c r="F71">
        <v>5.0000000000000017E-2</v>
      </c>
      <c r="G71">
        <f t="shared" si="9"/>
        <v>1.0827211963947203E-2</v>
      </c>
      <c r="AB71" t="s">
        <v>153</v>
      </c>
      <c r="AC71">
        <v>0.88706514596723429</v>
      </c>
      <c r="AD71">
        <v>1.0827211963947203E-2</v>
      </c>
      <c r="AE71">
        <v>0.30937799958543033</v>
      </c>
      <c r="AF71">
        <f t="shared" si="10"/>
        <v>1.0827211963947203E-2</v>
      </c>
      <c r="AG71">
        <v>0.95</v>
      </c>
      <c r="AH71">
        <f t="shared" si="11"/>
        <v>1.0827211963947203E-2</v>
      </c>
    </row>
    <row r="72" spans="1:34">
      <c r="A72" t="s">
        <v>62</v>
      </c>
      <c r="B72">
        <v>4.1457904717496337E-2</v>
      </c>
      <c r="C72">
        <v>0.86540011930785754</v>
      </c>
      <c r="D72">
        <v>0.43347765585417825</v>
      </c>
      <c r="E72">
        <f t="shared" si="8"/>
        <v>4.1457904717496337E-2</v>
      </c>
      <c r="F72">
        <v>6.8034612531657782E-2</v>
      </c>
      <c r="G72">
        <f t="shared" si="9"/>
        <v>4.1457904717496337E-2</v>
      </c>
      <c r="AB72" t="s">
        <v>62</v>
      </c>
      <c r="AC72">
        <v>4.1457904717496337E-2</v>
      </c>
      <c r="AD72">
        <v>0.86540011930785754</v>
      </c>
      <c r="AE72">
        <v>0.43347765585417825</v>
      </c>
      <c r="AF72">
        <f t="shared" si="10"/>
        <v>4.1457904717496337E-2</v>
      </c>
      <c r="AG72">
        <v>0.93196538746834223</v>
      </c>
      <c r="AH72">
        <f t="shared" si="11"/>
        <v>4.1457904717496337E-2</v>
      </c>
    </row>
    <row r="73" spans="1:34">
      <c r="A73" t="s">
        <v>63</v>
      </c>
      <c r="B73">
        <v>7.7749214326728627E-2</v>
      </c>
      <c r="C73">
        <v>0.12314713802987465</v>
      </c>
      <c r="D73">
        <v>0.13311027054307142</v>
      </c>
      <c r="E73">
        <f t="shared" si="8"/>
        <v>7.7749214326728627E-2</v>
      </c>
      <c r="F73">
        <v>0.41893182654154093</v>
      </c>
      <c r="G73">
        <f t="shared" si="9"/>
        <v>7.7749214326728627E-2</v>
      </c>
      <c r="AB73" t="s">
        <v>63</v>
      </c>
      <c r="AC73">
        <v>7.7749214326728627E-2</v>
      </c>
      <c r="AD73">
        <v>0.12314713802987465</v>
      </c>
      <c r="AE73">
        <v>0.13311027054307142</v>
      </c>
      <c r="AF73">
        <f t="shared" si="10"/>
        <v>7.7749214326728627E-2</v>
      </c>
      <c r="AG73">
        <v>0.58106817345845907</v>
      </c>
      <c r="AH73">
        <f t="shared" si="11"/>
        <v>7.7749214326728627E-2</v>
      </c>
    </row>
    <row r="74" spans="1:34">
      <c r="A74" t="s">
        <v>64</v>
      </c>
      <c r="B74">
        <v>0.7195479643948034</v>
      </c>
      <c r="C74">
        <v>1.934249769983476E-2</v>
      </c>
      <c r="D74">
        <v>0.95000000000000062</v>
      </c>
      <c r="E74">
        <f t="shared" si="8"/>
        <v>1.934249769983476E-2</v>
      </c>
      <c r="F74">
        <v>0.91337445491190872</v>
      </c>
      <c r="G74">
        <f t="shared" si="9"/>
        <v>1.934249769983476E-2</v>
      </c>
      <c r="AB74" t="s">
        <v>64</v>
      </c>
      <c r="AC74">
        <v>0.7195479643948034</v>
      </c>
      <c r="AD74">
        <v>1.934249769983476E-2</v>
      </c>
      <c r="AE74">
        <v>0.95000000000000062</v>
      </c>
      <c r="AF74">
        <f t="shared" si="10"/>
        <v>1.934249769983476E-2</v>
      </c>
      <c r="AG74">
        <v>8.6625545088091283E-2</v>
      </c>
      <c r="AH74">
        <f t="shared" si="11"/>
        <v>1.934249769983476E-2</v>
      </c>
    </row>
    <row r="75" spans="1:34">
      <c r="A75" t="s">
        <v>65</v>
      </c>
      <c r="B75">
        <v>0.34349075574430277</v>
      </c>
      <c r="C75">
        <v>0.58456818246302633</v>
      </c>
      <c r="D75">
        <v>0.5810681734584594</v>
      </c>
      <c r="E75">
        <f t="shared" si="8"/>
        <v>0.34349075574430277</v>
      </c>
      <c r="F75">
        <v>5.0000000000000017E-2</v>
      </c>
      <c r="G75">
        <f t="shared" si="9"/>
        <v>5.0000000000000017E-2</v>
      </c>
      <c r="AB75" t="s">
        <v>65</v>
      </c>
      <c r="AC75">
        <v>0.34349075574430277</v>
      </c>
      <c r="AD75">
        <v>0.58456818246302633</v>
      </c>
      <c r="AE75">
        <v>0.5810681734584594</v>
      </c>
      <c r="AF75">
        <f t="shared" si="10"/>
        <v>0.34349075574430277</v>
      </c>
      <c r="AG75">
        <v>0.95</v>
      </c>
      <c r="AH75">
        <f t="shared" si="11"/>
        <v>0.34349075574430277</v>
      </c>
    </row>
    <row r="76" spans="1:34">
      <c r="A76" t="s">
        <v>66</v>
      </c>
      <c r="B76">
        <v>0.97922495157396472</v>
      </c>
      <c r="C76">
        <v>7.4818240579241913E-3</v>
      </c>
      <c r="D76">
        <v>0.99266254192933878</v>
      </c>
      <c r="E76">
        <f t="shared" si="8"/>
        <v>7.4818240579241913E-3</v>
      </c>
      <c r="F76">
        <v>0.95000000000000062</v>
      </c>
      <c r="G76">
        <f t="shared" si="9"/>
        <v>7.4818240579241913E-3</v>
      </c>
      <c r="AB76" t="s">
        <v>66</v>
      </c>
      <c r="AC76">
        <v>0.97922495157396472</v>
      </c>
      <c r="AD76">
        <v>7.4818240579241913E-3</v>
      </c>
      <c r="AE76">
        <v>0.99266254192933878</v>
      </c>
      <c r="AF76">
        <f t="shared" si="10"/>
        <v>7.4818240579241913E-3</v>
      </c>
      <c r="AG76">
        <v>4.9999999999999378E-2</v>
      </c>
      <c r="AH76">
        <f t="shared" si="11"/>
        <v>7.4818240579241913E-3</v>
      </c>
    </row>
    <row r="77" spans="1:34">
      <c r="A77" t="s">
        <v>94</v>
      </c>
      <c r="B77">
        <v>1.9342497699835055E-2</v>
      </c>
      <c r="C77">
        <v>0.40782542692846746</v>
      </c>
      <c r="D77">
        <v>2.1150612009820224E-3</v>
      </c>
      <c r="E77">
        <f t="shared" si="8"/>
        <v>2.1150612009820224E-3</v>
      </c>
      <c r="F77">
        <v>0.12314713802987559</v>
      </c>
      <c r="G77">
        <f t="shared" si="9"/>
        <v>2.1150612009820224E-3</v>
      </c>
      <c r="AB77" t="s">
        <v>94</v>
      </c>
      <c r="AC77">
        <v>1.9342497699835055E-2</v>
      </c>
      <c r="AD77">
        <v>0.40782542692846746</v>
      </c>
      <c r="AE77">
        <v>2.1150612009820224E-3</v>
      </c>
      <c r="AF77">
        <f t="shared" si="10"/>
        <v>2.1150612009820224E-3</v>
      </c>
      <c r="AG77">
        <v>0.87685286197012435</v>
      </c>
      <c r="AH77">
        <f t="shared" si="11"/>
        <v>2.1150612009820224E-3</v>
      </c>
    </row>
    <row r="78" spans="1:34">
      <c r="A78" t="s">
        <v>96</v>
      </c>
      <c r="B78">
        <v>1.0827211963947477E-2</v>
      </c>
      <c r="C78">
        <v>0.98735502395561359</v>
      </c>
      <c r="D78">
        <v>6.1456317156798447E-3</v>
      </c>
      <c r="E78">
        <f t="shared" si="8"/>
        <v>6.1456317156798447E-3</v>
      </c>
      <c r="F78">
        <v>5.0000000000000017E-2</v>
      </c>
      <c r="G78">
        <f t="shared" si="9"/>
        <v>6.1456317156798447E-3</v>
      </c>
      <c r="AB78" t="s">
        <v>96</v>
      </c>
      <c r="AC78">
        <v>1.0827211963947477E-2</v>
      </c>
      <c r="AD78">
        <v>0.98735502395561359</v>
      </c>
      <c r="AE78">
        <v>6.1456317156798447E-3</v>
      </c>
      <c r="AF78">
        <f t="shared" si="10"/>
        <v>6.1456317156798447E-3</v>
      </c>
      <c r="AG78">
        <v>0.95</v>
      </c>
      <c r="AH78">
        <f t="shared" si="11"/>
        <v>6.1456317156798447E-3</v>
      </c>
    </row>
    <row r="79" spans="1:34">
      <c r="A79" t="s">
        <v>98</v>
      </c>
      <c r="B79">
        <v>1.3401706499242933E-2</v>
      </c>
      <c r="C79">
        <v>0.82558630631238628</v>
      </c>
      <c r="D79">
        <v>0.83696255484835158</v>
      </c>
      <c r="E79">
        <f t="shared" si="8"/>
        <v>1.3401706499242933E-2</v>
      </c>
      <c r="F79">
        <v>0.21271458630132001</v>
      </c>
      <c r="G79">
        <f t="shared" si="9"/>
        <v>1.3401706499242933E-2</v>
      </c>
      <c r="AB79" t="s">
        <v>98</v>
      </c>
      <c r="AC79">
        <v>1.3401706499242933E-2</v>
      </c>
      <c r="AD79">
        <v>0.82558630631238628</v>
      </c>
      <c r="AE79">
        <v>0.83696255484835158</v>
      </c>
      <c r="AF79">
        <f t="shared" si="10"/>
        <v>1.3401706499242933E-2</v>
      </c>
      <c r="AG79">
        <v>0.78728541369867999</v>
      </c>
      <c r="AH79">
        <f t="shared" si="11"/>
        <v>1.3401706499242933E-2</v>
      </c>
    </row>
    <row r="80" spans="1:34">
      <c r="A80" t="s">
        <v>100</v>
      </c>
      <c r="B80">
        <v>2.6799274123128491E-2</v>
      </c>
      <c r="C80">
        <v>0.90761743126664418</v>
      </c>
      <c r="D80">
        <v>0.20777637029862486</v>
      </c>
      <c r="E80">
        <f t="shared" si="8"/>
        <v>2.6799274123128491E-2</v>
      </c>
      <c r="F80">
        <v>6.8034612531657782E-2</v>
      </c>
      <c r="G80">
        <f t="shared" si="9"/>
        <v>2.6799274123128491E-2</v>
      </c>
      <c r="AB80" t="s">
        <v>100</v>
      </c>
      <c r="AC80">
        <v>2.6799274123128491E-2</v>
      </c>
      <c r="AD80">
        <v>0.90761743126664418</v>
      </c>
      <c r="AE80">
        <v>0.20777637029862486</v>
      </c>
      <c r="AF80">
        <f t="shared" si="10"/>
        <v>2.6799274123128491E-2</v>
      </c>
      <c r="AG80">
        <v>0.93196538746834223</v>
      </c>
      <c r="AH80">
        <f t="shared" si="11"/>
        <v>2.6799274123128491E-2</v>
      </c>
    </row>
    <row r="81" spans="1:35">
      <c r="A81" t="s">
        <v>102</v>
      </c>
      <c r="B81">
        <v>0.94878748639613142</v>
      </c>
      <c r="C81">
        <v>7.4818240579241913E-3</v>
      </c>
      <c r="D81">
        <v>0.90805540315752964</v>
      </c>
      <c r="E81">
        <f t="shared" si="8"/>
        <v>7.4818240579241913E-3</v>
      </c>
      <c r="F81">
        <v>0.95000000000000062</v>
      </c>
      <c r="G81">
        <f t="shared" si="9"/>
        <v>7.4818240579241913E-3</v>
      </c>
      <c r="AB81" t="s">
        <v>102</v>
      </c>
      <c r="AC81">
        <v>0.94878748639613142</v>
      </c>
      <c r="AD81">
        <v>7.4818240579241913E-3</v>
      </c>
      <c r="AE81">
        <v>0.90805540315752964</v>
      </c>
      <c r="AF81">
        <f t="shared" si="10"/>
        <v>7.4818240579241913E-3</v>
      </c>
      <c r="AG81">
        <v>4.9999999999999378E-2</v>
      </c>
      <c r="AH81">
        <f t="shared" si="11"/>
        <v>7.4818240579241913E-3</v>
      </c>
    </row>
    <row r="82" spans="1:35">
      <c r="A82" t="s">
        <v>151</v>
      </c>
      <c r="B82">
        <v>0.98323802780201219</v>
      </c>
      <c r="C82">
        <v>7.4818240579241913E-3</v>
      </c>
      <c r="D82">
        <v>0.97337085213504804</v>
      </c>
      <c r="E82">
        <f t="shared" si="8"/>
        <v>7.4818240579241913E-3</v>
      </c>
      <c r="F82">
        <v>0.95000000000000062</v>
      </c>
      <c r="G82">
        <f t="shared" si="9"/>
        <v>7.4818240579241913E-3</v>
      </c>
      <c r="AB82" t="s">
        <v>151</v>
      </c>
      <c r="AC82">
        <v>0.98323802780201219</v>
      </c>
      <c r="AD82">
        <v>7.4818240579241913E-3</v>
      </c>
      <c r="AE82">
        <v>0.97337085213504804</v>
      </c>
      <c r="AF82">
        <f t="shared" si="10"/>
        <v>7.4818240579241913E-3</v>
      </c>
      <c r="AG82">
        <v>4.9999999999999378E-2</v>
      </c>
      <c r="AH82">
        <f t="shared" si="11"/>
        <v>7.4818240579241913E-3</v>
      </c>
    </row>
    <row r="83" spans="1:35">
      <c r="E83">
        <f>SUM(E65:E82)</f>
        <v>0.65600156613486682</v>
      </c>
      <c r="G83">
        <f>SUM(G65:G82)</f>
        <v>0.36251081039056415</v>
      </c>
      <c r="H83">
        <f>+G83/E83</f>
        <v>0.55260662337509703</v>
      </c>
      <c r="AF83">
        <f>SUM(AF65:AF82)</f>
        <v>0.65600156613486682</v>
      </c>
      <c r="AH83">
        <f>SUM(AH65:AH82)</f>
        <v>0.65600156613486682</v>
      </c>
      <c r="AI83">
        <f>+AH83/AF83</f>
        <v>1</v>
      </c>
    </row>
    <row r="85" spans="1:35">
      <c r="A85" t="s">
        <v>285</v>
      </c>
      <c r="B85" t="s">
        <v>48</v>
      </c>
      <c r="C85" t="s">
        <v>223</v>
      </c>
      <c r="D85" t="s">
        <v>234</v>
      </c>
      <c r="E85" t="s">
        <v>284</v>
      </c>
      <c r="F85" t="s">
        <v>224</v>
      </c>
      <c r="G85" t="s">
        <v>53</v>
      </c>
      <c r="AB85" t="s">
        <v>285</v>
      </c>
      <c r="AC85" t="s">
        <v>48</v>
      </c>
      <c r="AD85" t="s">
        <v>223</v>
      </c>
      <c r="AE85" t="s">
        <v>234</v>
      </c>
      <c r="AF85" t="s">
        <v>284</v>
      </c>
      <c r="AG85" t="s">
        <v>236</v>
      </c>
      <c r="AH85" t="s">
        <v>53</v>
      </c>
    </row>
    <row r="86" spans="1:35">
      <c r="A86" t="s">
        <v>80</v>
      </c>
      <c r="B86">
        <v>0.80692563298739306</v>
      </c>
      <c r="C86">
        <v>1.0827211963947203E-2</v>
      </c>
      <c r="D86">
        <v>0.56652234414582181</v>
      </c>
      <c r="E86">
        <f t="shared" ref="E86:E103" si="12">MIN(B86:D86)</f>
        <v>1.0827211963947203E-2</v>
      </c>
      <c r="F86">
        <v>5.0000000000000017E-2</v>
      </c>
      <c r="G86">
        <f>MIN(E86:F86)</f>
        <v>1.0827211963947203E-2</v>
      </c>
      <c r="AB86" t="s">
        <v>80</v>
      </c>
      <c r="AC86">
        <v>0.80692563298739306</v>
      </c>
      <c r="AD86">
        <v>1.0827211963947203E-2</v>
      </c>
      <c r="AE86">
        <v>0.56652234414582181</v>
      </c>
      <c r="AF86">
        <f t="shared" ref="AF86:AF103" si="13">MIN(AC86:AE86)</f>
        <v>1.0827211963947203E-2</v>
      </c>
      <c r="AG86">
        <v>0.95</v>
      </c>
      <c r="AH86">
        <f>MIN(AF86:AG86)</f>
        <v>1.0827211963947203E-2</v>
      </c>
    </row>
    <row r="87" spans="1:35">
      <c r="A87" t="s">
        <v>82</v>
      </c>
      <c r="B87">
        <v>0.99014770955660791</v>
      </c>
      <c r="C87">
        <v>2.1707708167517326E-2</v>
      </c>
      <c r="D87">
        <v>2.6629147864951963E-2</v>
      </c>
      <c r="E87">
        <f t="shared" si="12"/>
        <v>2.1707708167517326E-2</v>
      </c>
      <c r="F87">
        <v>0.95000000000000062</v>
      </c>
      <c r="G87">
        <f t="shared" ref="G87:G103" si="14">MIN(E87:F87)</f>
        <v>2.1707708167517326E-2</v>
      </c>
      <c r="AB87" t="s">
        <v>82</v>
      </c>
      <c r="AC87">
        <v>0.99014770955660791</v>
      </c>
      <c r="AD87">
        <v>2.1707708167517326E-2</v>
      </c>
      <c r="AE87">
        <v>2.6629147864951963E-2</v>
      </c>
      <c r="AF87">
        <f t="shared" si="13"/>
        <v>2.1707708167517326E-2</v>
      </c>
      <c r="AG87">
        <v>4.9999999999999378E-2</v>
      </c>
      <c r="AH87">
        <f t="shared" ref="AH87:AH103" si="15">MIN(AF87:AG87)</f>
        <v>2.1707708167517326E-2</v>
      </c>
    </row>
    <row r="88" spans="1:35">
      <c r="A88" t="s">
        <v>57</v>
      </c>
      <c r="B88">
        <v>0.5751406827697908</v>
      </c>
      <c r="C88">
        <v>1.6261096579381129E-2</v>
      </c>
      <c r="D88">
        <v>9.1944596842470361E-2</v>
      </c>
      <c r="E88">
        <f t="shared" si="12"/>
        <v>1.6261096579381129E-2</v>
      </c>
      <c r="F88">
        <v>0.88706514596723429</v>
      </c>
      <c r="G88">
        <f t="shared" si="14"/>
        <v>1.6261096579381129E-2</v>
      </c>
      <c r="AB88" t="s">
        <v>57</v>
      </c>
      <c r="AC88">
        <v>0.5751406827697908</v>
      </c>
      <c r="AD88">
        <v>1.6261096579381129E-2</v>
      </c>
      <c r="AE88">
        <v>9.1944596842470361E-2</v>
      </c>
      <c r="AF88">
        <f t="shared" si="13"/>
        <v>1.6261096579381129E-2</v>
      </c>
      <c r="AG88">
        <v>0.11293485403276571</v>
      </c>
      <c r="AH88">
        <f t="shared" si="15"/>
        <v>1.6261096579381129E-2</v>
      </c>
    </row>
    <row r="89" spans="1:35">
      <c r="A89" t="s">
        <v>58</v>
      </c>
      <c r="B89">
        <v>0.16664045588368551</v>
      </c>
      <c r="C89">
        <v>1.934249769983476E-2</v>
      </c>
      <c r="D89">
        <v>9.1944596842470361E-2</v>
      </c>
      <c r="E89">
        <f t="shared" si="12"/>
        <v>1.934249769983476E-2</v>
      </c>
      <c r="F89">
        <v>0.12314713802987559</v>
      </c>
      <c r="G89">
        <f t="shared" si="14"/>
        <v>1.934249769983476E-2</v>
      </c>
      <c r="AB89" t="s">
        <v>58</v>
      </c>
      <c r="AC89">
        <v>0.16664045588368551</v>
      </c>
      <c r="AD89">
        <v>1.934249769983476E-2</v>
      </c>
      <c r="AE89">
        <v>9.1944596842470361E-2</v>
      </c>
      <c r="AF89">
        <f t="shared" si="13"/>
        <v>1.934249769983476E-2</v>
      </c>
      <c r="AG89">
        <v>0.87685286197012435</v>
      </c>
      <c r="AH89">
        <f t="shared" si="15"/>
        <v>1.934249769983476E-2</v>
      </c>
    </row>
    <row r="90" spans="1:35">
      <c r="A90" t="s">
        <v>59</v>
      </c>
      <c r="B90">
        <v>0.58334185855093712</v>
      </c>
      <c r="C90">
        <v>8.7429002888037566E-3</v>
      </c>
      <c r="D90">
        <v>0.4189318265415406</v>
      </c>
      <c r="E90">
        <f t="shared" si="12"/>
        <v>8.7429002888037566E-3</v>
      </c>
      <c r="F90">
        <v>0.76454761353770129</v>
      </c>
      <c r="G90">
        <f t="shared" si="14"/>
        <v>8.7429002888037566E-3</v>
      </c>
      <c r="AB90" t="s">
        <v>59</v>
      </c>
      <c r="AC90">
        <v>0.58334185855093712</v>
      </c>
      <c r="AD90">
        <v>8.7429002888037566E-3</v>
      </c>
      <c r="AE90">
        <v>0.4189318265415406</v>
      </c>
      <c r="AF90">
        <f t="shared" si="13"/>
        <v>8.7429002888037566E-3</v>
      </c>
      <c r="AG90">
        <v>0.23545238646229871</v>
      </c>
      <c r="AH90">
        <f t="shared" si="15"/>
        <v>8.7429002888037566E-3</v>
      </c>
    </row>
    <row r="91" spans="1:35">
      <c r="A91" t="s">
        <v>60</v>
      </c>
      <c r="B91">
        <v>0.97448621929061496</v>
      </c>
      <c r="C91">
        <v>1.5345421270267168E-2</v>
      </c>
      <c r="D91">
        <v>4.9999999999999378E-2</v>
      </c>
      <c r="E91">
        <f t="shared" si="12"/>
        <v>1.5345421270267168E-2</v>
      </c>
      <c r="F91">
        <v>0.95000000000000062</v>
      </c>
      <c r="G91">
        <f t="shared" si="14"/>
        <v>1.5345421270267168E-2</v>
      </c>
      <c r="AB91" t="s">
        <v>60</v>
      </c>
      <c r="AC91">
        <v>0.97448621929061496</v>
      </c>
      <c r="AD91">
        <v>1.5345421270267168E-2</v>
      </c>
      <c r="AE91">
        <v>4.9999999999999378E-2</v>
      </c>
      <c r="AF91">
        <f t="shared" si="13"/>
        <v>1.5345421270267168E-2</v>
      </c>
      <c r="AG91">
        <v>4.9999999999999378E-2</v>
      </c>
      <c r="AH91">
        <f t="shared" si="15"/>
        <v>1.5345421270267168E-2</v>
      </c>
    </row>
    <row r="92" spans="1:35">
      <c r="A92" t="s">
        <v>153</v>
      </c>
      <c r="B92">
        <v>0.88706514596723429</v>
      </c>
      <c r="C92">
        <v>1.0827211963947203E-2</v>
      </c>
      <c r="D92">
        <v>0.69062200041456967</v>
      </c>
      <c r="E92">
        <f t="shared" si="12"/>
        <v>1.0827211963947203E-2</v>
      </c>
      <c r="F92">
        <v>5.0000000000000017E-2</v>
      </c>
      <c r="G92">
        <f t="shared" si="14"/>
        <v>1.0827211963947203E-2</v>
      </c>
      <c r="AB92" t="s">
        <v>153</v>
      </c>
      <c r="AC92">
        <v>0.88706514596723429</v>
      </c>
      <c r="AD92">
        <v>1.0827211963947203E-2</v>
      </c>
      <c r="AE92">
        <v>0.69062200041456967</v>
      </c>
      <c r="AF92">
        <f t="shared" si="13"/>
        <v>1.0827211963947203E-2</v>
      </c>
      <c r="AG92">
        <v>0.95</v>
      </c>
      <c r="AH92">
        <f t="shared" si="15"/>
        <v>1.0827211963947203E-2</v>
      </c>
    </row>
    <row r="93" spans="1:35">
      <c r="A93" t="s">
        <v>62</v>
      </c>
      <c r="B93">
        <v>4.1457904717496337E-2</v>
      </c>
      <c r="C93">
        <v>0.86540011930785754</v>
      </c>
      <c r="D93">
        <v>0.56652234414582181</v>
      </c>
      <c r="E93">
        <f t="shared" si="12"/>
        <v>4.1457904717496337E-2</v>
      </c>
      <c r="F93">
        <v>6.8034612531657782E-2</v>
      </c>
      <c r="G93">
        <f t="shared" si="14"/>
        <v>4.1457904717496337E-2</v>
      </c>
      <c r="AB93" t="s">
        <v>62</v>
      </c>
      <c r="AC93">
        <v>4.1457904717496337E-2</v>
      </c>
      <c r="AD93">
        <v>0.86540011930785754</v>
      </c>
      <c r="AE93">
        <v>0.56652234414582181</v>
      </c>
      <c r="AF93">
        <f t="shared" si="13"/>
        <v>4.1457904717496337E-2</v>
      </c>
      <c r="AG93">
        <v>0.93196538746834223</v>
      </c>
      <c r="AH93">
        <f t="shared" si="15"/>
        <v>4.1457904717496337E-2</v>
      </c>
    </row>
    <row r="94" spans="1:35">
      <c r="A94" t="s">
        <v>63</v>
      </c>
      <c r="B94">
        <v>7.7749214326728627E-2</v>
      </c>
      <c r="C94">
        <v>0.12314713802987465</v>
      </c>
      <c r="D94">
        <v>0.86688972945692855</v>
      </c>
      <c r="E94">
        <f t="shared" si="12"/>
        <v>7.7749214326728627E-2</v>
      </c>
      <c r="F94">
        <v>0.41893182654154093</v>
      </c>
      <c r="G94">
        <f t="shared" si="14"/>
        <v>7.7749214326728627E-2</v>
      </c>
      <c r="AB94" t="s">
        <v>63</v>
      </c>
      <c r="AC94">
        <v>7.7749214326728627E-2</v>
      </c>
      <c r="AD94">
        <v>0.12314713802987465</v>
      </c>
      <c r="AE94">
        <v>0.86688972945692855</v>
      </c>
      <c r="AF94">
        <f t="shared" si="13"/>
        <v>7.7749214326728627E-2</v>
      </c>
      <c r="AG94">
        <v>0.58106817345845907</v>
      </c>
      <c r="AH94">
        <f t="shared" si="15"/>
        <v>7.7749214326728627E-2</v>
      </c>
    </row>
    <row r="95" spans="1:35">
      <c r="A95" t="s">
        <v>64</v>
      </c>
      <c r="B95">
        <v>0.7195479643948034</v>
      </c>
      <c r="C95">
        <v>1.934249769983476E-2</v>
      </c>
      <c r="D95">
        <v>4.9999999999999378E-2</v>
      </c>
      <c r="E95">
        <f t="shared" si="12"/>
        <v>1.934249769983476E-2</v>
      </c>
      <c r="F95">
        <v>0.91337445491190872</v>
      </c>
      <c r="G95">
        <f t="shared" si="14"/>
        <v>1.934249769983476E-2</v>
      </c>
      <c r="AB95" t="s">
        <v>64</v>
      </c>
      <c r="AC95">
        <v>0.7195479643948034</v>
      </c>
      <c r="AD95">
        <v>1.934249769983476E-2</v>
      </c>
      <c r="AE95">
        <v>4.9999999999999378E-2</v>
      </c>
      <c r="AF95">
        <f t="shared" si="13"/>
        <v>1.934249769983476E-2</v>
      </c>
      <c r="AG95">
        <v>8.6625545088091283E-2</v>
      </c>
      <c r="AH95">
        <f t="shared" si="15"/>
        <v>1.934249769983476E-2</v>
      </c>
    </row>
    <row r="96" spans="1:35">
      <c r="A96" t="s">
        <v>65</v>
      </c>
      <c r="B96">
        <v>0.34349075574430277</v>
      </c>
      <c r="C96">
        <v>0.58456818246302633</v>
      </c>
      <c r="D96">
        <v>0.4189318265415406</v>
      </c>
      <c r="E96">
        <f t="shared" si="12"/>
        <v>0.34349075574430277</v>
      </c>
      <c r="F96">
        <v>5.0000000000000017E-2</v>
      </c>
      <c r="G96">
        <f t="shared" si="14"/>
        <v>5.0000000000000017E-2</v>
      </c>
      <c r="AB96" t="s">
        <v>65</v>
      </c>
      <c r="AC96">
        <v>0.34349075574430277</v>
      </c>
      <c r="AD96">
        <v>0.58456818246302633</v>
      </c>
      <c r="AE96">
        <v>0.4189318265415406</v>
      </c>
      <c r="AF96">
        <f t="shared" si="13"/>
        <v>0.34349075574430277</v>
      </c>
      <c r="AG96">
        <v>0.95</v>
      </c>
      <c r="AH96">
        <f t="shared" si="15"/>
        <v>0.34349075574430277</v>
      </c>
    </row>
    <row r="97" spans="1:35">
      <c r="A97" t="s">
        <v>66</v>
      </c>
      <c r="B97">
        <v>0.97922495157396472</v>
      </c>
      <c r="C97">
        <v>7.4818240579241913E-3</v>
      </c>
      <c r="D97">
        <v>7.337458070661218E-3</v>
      </c>
      <c r="E97">
        <f t="shared" si="12"/>
        <v>7.337458070661218E-3</v>
      </c>
      <c r="F97">
        <v>0.95000000000000062</v>
      </c>
      <c r="G97">
        <f t="shared" si="14"/>
        <v>7.337458070661218E-3</v>
      </c>
      <c r="AB97" t="s">
        <v>66</v>
      </c>
      <c r="AC97">
        <v>0.97922495157396472</v>
      </c>
      <c r="AD97">
        <v>7.4818240579241913E-3</v>
      </c>
      <c r="AE97">
        <v>7.337458070661218E-3</v>
      </c>
      <c r="AF97">
        <f t="shared" si="13"/>
        <v>7.337458070661218E-3</v>
      </c>
      <c r="AG97">
        <v>4.9999999999999378E-2</v>
      </c>
      <c r="AH97">
        <f t="shared" si="15"/>
        <v>7.337458070661218E-3</v>
      </c>
    </row>
    <row r="98" spans="1:35">
      <c r="A98" t="s">
        <v>94</v>
      </c>
      <c r="B98">
        <v>1.9342497699835055E-2</v>
      </c>
      <c r="C98">
        <v>0.40782542692846746</v>
      </c>
      <c r="D98">
        <v>0.99788493879901796</v>
      </c>
      <c r="E98">
        <f t="shared" si="12"/>
        <v>1.9342497699835055E-2</v>
      </c>
      <c r="F98">
        <v>0.12314713802987559</v>
      </c>
      <c r="G98">
        <f t="shared" si="14"/>
        <v>1.9342497699835055E-2</v>
      </c>
      <c r="AB98" t="s">
        <v>94</v>
      </c>
      <c r="AC98">
        <v>1.9342497699835055E-2</v>
      </c>
      <c r="AD98">
        <v>0.40782542692846746</v>
      </c>
      <c r="AE98">
        <v>0.99788493879901796</v>
      </c>
      <c r="AF98">
        <f t="shared" si="13"/>
        <v>1.9342497699835055E-2</v>
      </c>
      <c r="AG98">
        <v>0.87685286197012435</v>
      </c>
      <c r="AH98">
        <f t="shared" si="15"/>
        <v>1.9342497699835055E-2</v>
      </c>
    </row>
    <row r="99" spans="1:35">
      <c r="A99" t="s">
        <v>96</v>
      </c>
      <c r="B99">
        <v>1.0827211963947477E-2</v>
      </c>
      <c r="C99">
        <v>0.98735502395561359</v>
      </c>
      <c r="D99">
        <v>0.99385436828432017</v>
      </c>
      <c r="E99">
        <f t="shared" si="12"/>
        <v>1.0827211963947477E-2</v>
      </c>
      <c r="F99">
        <v>5.0000000000000017E-2</v>
      </c>
      <c r="G99">
        <f t="shared" si="14"/>
        <v>1.0827211963947477E-2</v>
      </c>
      <c r="AB99" t="s">
        <v>96</v>
      </c>
      <c r="AC99">
        <v>1.0827211963947477E-2</v>
      </c>
      <c r="AD99">
        <v>0.98735502395561359</v>
      </c>
      <c r="AE99">
        <v>0.99385436828432017</v>
      </c>
      <c r="AF99">
        <f t="shared" si="13"/>
        <v>1.0827211963947477E-2</v>
      </c>
      <c r="AG99">
        <v>0.95</v>
      </c>
      <c r="AH99">
        <f t="shared" si="15"/>
        <v>1.0827211963947477E-2</v>
      </c>
    </row>
    <row r="100" spans="1:35">
      <c r="A100" t="s">
        <v>98</v>
      </c>
      <c r="B100">
        <v>1.3401706499242933E-2</v>
      </c>
      <c r="C100">
        <v>0.82558630631238628</v>
      </c>
      <c r="D100">
        <v>0.16303744515164842</v>
      </c>
      <c r="E100">
        <f t="shared" si="12"/>
        <v>1.3401706499242933E-2</v>
      </c>
      <c r="F100">
        <v>0.21271458630132001</v>
      </c>
      <c r="G100">
        <f t="shared" si="14"/>
        <v>1.3401706499242933E-2</v>
      </c>
      <c r="AB100" t="s">
        <v>98</v>
      </c>
      <c r="AC100">
        <v>1.3401706499242933E-2</v>
      </c>
      <c r="AD100">
        <v>0.82558630631238628</v>
      </c>
      <c r="AE100">
        <v>0.16303744515164842</v>
      </c>
      <c r="AF100">
        <f t="shared" si="13"/>
        <v>1.3401706499242933E-2</v>
      </c>
      <c r="AG100">
        <v>0.78728541369867999</v>
      </c>
      <c r="AH100">
        <f t="shared" si="15"/>
        <v>1.3401706499242933E-2</v>
      </c>
    </row>
    <row r="101" spans="1:35">
      <c r="A101" t="s">
        <v>100</v>
      </c>
      <c r="B101">
        <v>2.6799274123128491E-2</v>
      </c>
      <c r="C101">
        <v>0.90761743126664418</v>
      </c>
      <c r="D101">
        <v>0.79222362970137516</v>
      </c>
      <c r="E101">
        <f t="shared" si="12"/>
        <v>2.6799274123128491E-2</v>
      </c>
      <c r="F101">
        <v>6.8034612531657782E-2</v>
      </c>
      <c r="G101">
        <f t="shared" si="14"/>
        <v>2.6799274123128491E-2</v>
      </c>
      <c r="AB101" t="s">
        <v>100</v>
      </c>
      <c r="AC101">
        <v>2.6799274123128491E-2</v>
      </c>
      <c r="AD101">
        <v>0.90761743126664418</v>
      </c>
      <c r="AE101">
        <v>0.79222362970137516</v>
      </c>
      <c r="AF101">
        <f t="shared" si="13"/>
        <v>2.6799274123128491E-2</v>
      </c>
      <c r="AG101">
        <v>0.93196538746834223</v>
      </c>
      <c r="AH101">
        <f t="shared" si="15"/>
        <v>2.6799274123128491E-2</v>
      </c>
    </row>
    <row r="102" spans="1:35">
      <c r="A102" t="s">
        <v>102</v>
      </c>
      <c r="B102">
        <v>0.94878748639613142</v>
      </c>
      <c r="C102">
        <v>7.4818240579241913E-3</v>
      </c>
      <c r="D102">
        <v>9.1944596842470361E-2</v>
      </c>
      <c r="E102">
        <f t="shared" si="12"/>
        <v>7.4818240579241913E-3</v>
      </c>
      <c r="F102">
        <v>0.95000000000000062</v>
      </c>
      <c r="G102">
        <f t="shared" si="14"/>
        <v>7.4818240579241913E-3</v>
      </c>
      <c r="AB102" t="s">
        <v>102</v>
      </c>
      <c r="AC102">
        <v>0.94878748639613142</v>
      </c>
      <c r="AD102">
        <v>7.4818240579241913E-3</v>
      </c>
      <c r="AE102">
        <v>9.1944596842470361E-2</v>
      </c>
      <c r="AF102">
        <f t="shared" si="13"/>
        <v>7.4818240579241913E-3</v>
      </c>
      <c r="AG102">
        <v>4.9999999999999378E-2</v>
      </c>
      <c r="AH102">
        <f t="shared" si="15"/>
        <v>7.4818240579241913E-3</v>
      </c>
    </row>
    <row r="103" spans="1:35">
      <c r="A103" t="s">
        <v>151</v>
      </c>
      <c r="B103">
        <v>0.98323802780201219</v>
      </c>
      <c r="C103">
        <v>7.4818240579241913E-3</v>
      </c>
      <c r="D103">
        <v>2.6629147864951963E-2</v>
      </c>
      <c r="E103">
        <f t="shared" si="12"/>
        <v>7.4818240579241913E-3</v>
      </c>
      <c r="F103">
        <v>0.95000000000000062</v>
      </c>
      <c r="G103">
        <f t="shared" si="14"/>
        <v>7.4818240579241913E-3</v>
      </c>
      <c r="AB103" t="s">
        <v>151</v>
      </c>
      <c r="AC103">
        <v>0.98323802780201219</v>
      </c>
      <c r="AD103">
        <v>7.4818240579241913E-3</v>
      </c>
      <c r="AE103">
        <v>2.6629147864951963E-2</v>
      </c>
      <c r="AF103">
        <f t="shared" si="13"/>
        <v>7.4818240579241913E-3</v>
      </c>
      <c r="AG103">
        <v>4.9999999999999378E-2</v>
      </c>
      <c r="AH103">
        <f t="shared" si="15"/>
        <v>7.4818240579241913E-3</v>
      </c>
    </row>
    <row r="104" spans="1:35">
      <c r="E104">
        <f>SUM(E86:E103)</f>
        <v>0.67776621689472449</v>
      </c>
      <c r="G104">
        <f>SUM(G86:G103)</f>
        <v>0.38427546115042183</v>
      </c>
      <c r="H104">
        <f>+G104/E104</f>
        <v>0.56697346602937904</v>
      </c>
      <c r="AF104">
        <f>SUM(AF86:AF103)</f>
        <v>0.67776621689472449</v>
      </c>
      <c r="AH104">
        <f>SUM(AH86:AH103)</f>
        <v>0.67776621689472449</v>
      </c>
      <c r="AI104">
        <f>+AH104/AF104</f>
        <v>1</v>
      </c>
    </row>
    <row r="106" spans="1:35">
      <c r="A106" t="s">
        <v>287</v>
      </c>
      <c r="B106" t="s">
        <v>228</v>
      </c>
      <c r="C106" t="s">
        <v>54</v>
      </c>
      <c r="D106" t="s">
        <v>50</v>
      </c>
      <c r="E106" t="s">
        <v>286</v>
      </c>
      <c r="F106" t="s">
        <v>224</v>
      </c>
      <c r="G106" t="s">
        <v>53</v>
      </c>
      <c r="AB106" t="s">
        <v>287</v>
      </c>
      <c r="AC106" t="s">
        <v>228</v>
      </c>
      <c r="AD106" t="s">
        <v>54</v>
      </c>
      <c r="AE106" t="s">
        <v>50</v>
      </c>
      <c r="AF106" t="s">
        <v>286</v>
      </c>
      <c r="AG106" t="s">
        <v>236</v>
      </c>
      <c r="AH106" t="s">
        <v>53</v>
      </c>
    </row>
    <row r="107" spans="1:35">
      <c r="A107" t="s">
        <v>80</v>
      </c>
      <c r="B107">
        <v>0.19307436701260694</v>
      </c>
      <c r="C107">
        <v>0.9891727880360528</v>
      </c>
      <c r="D107">
        <v>0.43347765585417825</v>
      </c>
      <c r="E107">
        <f t="shared" ref="E107:E124" si="16">MIN(B107:D107)</f>
        <v>0.19307436701260694</v>
      </c>
      <c r="F107">
        <v>5.0000000000000017E-2</v>
      </c>
      <c r="G107">
        <f>MIN(E107:F107)</f>
        <v>5.0000000000000017E-2</v>
      </c>
      <c r="AB107" t="s">
        <v>80</v>
      </c>
      <c r="AC107">
        <v>0.19307436701260694</v>
      </c>
      <c r="AD107">
        <v>0.9891727880360528</v>
      </c>
      <c r="AE107">
        <v>0.43347765585417825</v>
      </c>
      <c r="AF107">
        <f t="shared" ref="AF107:AF124" si="17">MIN(AC107:AE107)</f>
        <v>0.19307436701260694</v>
      </c>
      <c r="AG107">
        <v>0.95</v>
      </c>
      <c r="AH107">
        <f>MIN(AF107:AG107)</f>
        <v>0.19307436701260694</v>
      </c>
    </row>
    <row r="108" spans="1:35">
      <c r="A108" t="s">
        <v>82</v>
      </c>
      <c r="B108">
        <v>9.8522904433920866E-3</v>
      </c>
      <c r="C108">
        <v>0.97829229183248267</v>
      </c>
      <c r="D108">
        <v>0.97337085213504804</v>
      </c>
      <c r="E108">
        <f t="shared" si="16"/>
        <v>9.8522904433920866E-3</v>
      </c>
      <c r="F108">
        <v>0.95000000000000062</v>
      </c>
      <c r="G108">
        <f t="shared" ref="G108:G124" si="18">MIN(E108:F108)</f>
        <v>9.8522904433920866E-3</v>
      </c>
      <c r="AB108" t="s">
        <v>82</v>
      </c>
      <c r="AC108">
        <v>9.8522904433920866E-3</v>
      </c>
      <c r="AD108">
        <v>0.97829229183248267</v>
      </c>
      <c r="AE108">
        <v>0.97337085213504804</v>
      </c>
      <c r="AF108">
        <f t="shared" si="17"/>
        <v>9.8522904433920866E-3</v>
      </c>
      <c r="AG108">
        <v>4.9999999999999378E-2</v>
      </c>
      <c r="AH108">
        <f t="shared" ref="AH108:AH124" si="19">MIN(AF108:AG108)</f>
        <v>9.8522904433920866E-3</v>
      </c>
    </row>
    <row r="109" spans="1:35">
      <c r="A109" t="s">
        <v>57</v>
      </c>
      <c r="B109">
        <v>0.4248593172302092</v>
      </c>
      <c r="C109">
        <v>0.98373890342061887</v>
      </c>
      <c r="D109">
        <v>0.90805540315752964</v>
      </c>
      <c r="E109">
        <f t="shared" si="16"/>
        <v>0.4248593172302092</v>
      </c>
      <c r="F109">
        <v>0.88706514596723429</v>
      </c>
      <c r="G109">
        <f t="shared" si="18"/>
        <v>0.4248593172302092</v>
      </c>
      <c r="AB109" t="s">
        <v>57</v>
      </c>
      <c r="AC109">
        <v>0.4248593172302092</v>
      </c>
      <c r="AD109">
        <v>0.98373890342061887</v>
      </c>
      <c r="AE109">
        <v>0.90805540315752964</v>
      </c>
      <c r="AF109">
        <f t="shared" si="17"/>
        <v>0.4248593172302092</v>
      </c>
      <c r="AG109">
        <v>0.11293485403276571</v>
      </c>
      <c r="AH109">
        <f t="shared" si="19"/>
        <v>0.11293485403276571</v>
      </c>
    </row>
    <row r="110" spans="1:35">
      <c r="A110" t="s">
        <v>58</v>
      </c>
      <c r="B110">
        <v>0.83335954411631452</v>
      </c>
      <c r="C110">
        <v>0.98065750230016524</v>
      </c>
      <c r="D110">
        <v>0.90805540315752964</v>
      </c>
      <c r="E110" s="64">
        <f t="shared" si="16"/>
        <v>0.83335954411631452</v>
      </c>
      <c r="F110">
        <v>0.12314713802987559</v>
      </c>
      <c r="G110">
        <f t="shared" si="18"/>
        <v>0.12314713802987559</v>
      </c>
      <c r="AB110" t="s">
        <v>58</v>
      </c>
      <c r="AC110">
        <v>0.83335954411631452</v>
      </c>
      <c r="AD110">
        <v>0.98065750230016524</v>
      </c>
      <c r="AE110">
        <v>0.90805540315752964</v>
      </c>
      <c r="AF110" s="64">
        <f t="shared" si="17"/>
        <v>0.83335954411631452</v>
      </c>
      <c r="AG110">
        <v>0.87685286197012435</v>
      </c>
      <c r="AH110">
        <f t="shared" si="19"/>
        <v>0.83335954411631452</v>
      </c>
    </row>
    <row r="111" spans="1:35">
      <c r="A111" t="s">
        <v>59</v>
      </c>
      <c r="B111">
        <v>0.41665814144906288</v>
      </c>
      <c r="C111">
        <v>0.99125709971119624</v>
      </c>
      <c r="D111">
        <v>0.5810681734584594</v>
      </c>
      <c r="E111">
        <f t="shared" si="16"/>
        <v>0.41665814144906288</v>
      </c>
      <c r="F111">
        <v>0.76454761353770129</v>
      </c>
      <c r="G111">
        <f t="shared" si="18"/>
        <v>0.41665814144906288</v>
      </c>
      <c r="AB111" t="s">
        <v>59</v>
      </c>
      <c r="AC111">
        <v>0.41665814144906288</v>
      </c>
      <c r="AD111">
        <v>0.99125709971119624</v>
      </c>
      <c r="AE111">
        <v>0.5810681734584594</v>
      </c>
      <c r="AF111">
        <f t="shared" si="17"/>
        <v>0.41665814144906288</v>
      </c>
      <c r="AG111">
        <v>0.23545238646229871</v>
      </c>
      <c r="AH111">
        <f t="shared" si="19"/>
        <v>0.23545238646229871</v>
      </c>
    </row>
    <row r="112" spans="1:35">
      <c r="A112" t="s">
        <v>60</v>
      </c>
      <c r="B112">
        <v>2.5513780709385037E-2</v>
      </c>
      <c r="C112">
        <v>0.98465457872973283</v>
      </c>
      <c r="D112">
        <v>0.95000000000000062</v>
      </c>
      <c r="E112">
        <f t="shared" si="16"/>
        <v>2.5513780709385037E-2</v>
      </c>
      <c r="F112">
        <v>0.95000000000000062</v>
      </c>
      <c r="G112">
        <f t="shared" si="18"/>
        <v>2.5513780709385037E-2</v>
      </c>
      <c r="AB112" t="s">
        <v>60</v>
      </c>
      <c r="AC112">
        <v>2.5513780709385037E-2</v>
      </c>
      <c r="AD112">
        <v>0.98465457872973283</v>
      </c>
      <c r="AE112">
        <v>0.95000000000000062</v>
      </c>
      <c r="AF112">
        <f t="shared" si="17"/>
        <v>2.5513780709385037E-2</v>
      </c>
      <c r="AG112">
        <v>4.9999999999999378E-2</v>
      </c>
      <c r="AH112">
        <f t="shared" si="19"/>
        <v>2.5513780709385037E-2</v>
      </c>
    </row>
    <row r="113" spans="1:36">
      <c r="A113" t="s">
        <v>153</v>
      </c>
      <c r="B113">
        <v>0.11293485403276571</v>
      </c>
      <c r="C113">
        <v>0.9891727880360528</v>
      </c>
      <c r="D113">
        <v>0.30937799958543033</v>
      </c>
      <c r="E113">
        <f t="shared" si="16"/>
        <v>0.11293485403276571</v>
      </c>
      <c r="F113">
        <v>5.0000000000000017E-2</v>
      </c>
      <c r="G113">
        <f t="shared" si="18"/>
        <v>5.0000000000000017E-2</v>
      </c>
      <c r="AB113" t="s">
        <v>153</v>
      </c>
      <c r="AC113">
        <v>0.11293485403276571</v>
      </c>
      <c r="AD113">
        <v>0.9891727880360528</v>
      </c>
      <c r="AE113">
        <v>0.30937799958543033</v>
      </c>
      <c r="AF113">
        <f t="shared" si="17"/>
        <v>0.11293485403276571</v>
      </c>
      <c r="AG113">
        <v>0.95</v>
      </c>
      <c r="AH113">
        <f t="shared" si="19"/>
        <v>0.11293485403276571</v>
      </c>
    </row>
    <row r="114" spans="1:36">
      <c r="A114" t="s">
        <v>62</v>
      </c>
      <c r="B114">
        <v>0.95854209528250367</v>
      </c>
      <c r="C114">
        <v>0.13459988069214252</v>
      </c>
      <c r="D114">
        <v>0.43347765585417825</v>
      </c>
      <c r="E114">
        <f t="shared" si="16"/>
        <v>0.13459988069214252</v>
      </c>
      <c r="F114">
        <v>6.8034612531657782E-2</v>
      </c>
      <c r="G114">
        <f t="shared" si="18"/>
        <v>6.8034612531657782E-2</v>
      </c>
      <c r="AB114" t="s">
        <v>62</v>
      </c>
      <c r="AC114">
        <v>0.95854209528250367</v>
      </c>
      <c r="AD114">
        <v>0.13459988069214252</v>
      </c>
      <c r="AE114">
        <v>0.43347765585417825</v>
      </c>
      <c r="AF114">
        <f t="shared" si="17"/>
        <v>0.13459988069214252</v>
      </c>
      <c r="AG114">
        <v>0.93196538746834223</v>
      </c>
      <c r="AH114">
        <f t="shared" si="19"/>
        <v>0.13459988069214252</v>
      </c>
    </row>
    <row r="115" spans="1:36">
      <c r="A115" t="s">
        <v>63</v>
      </c>
      <c r="B115">
        <v>0.92225078567327134</v>
      </c>
      <c r="C115">
        <v>0.87685286197012535</v>
      </c>
      <c r="D115">
        <v>0.13311027054307142</v>
      </c>
      <c r="E115">
        <f t="shared" si="16"/>
        <v>0.13311027054307142</v>
      </c>
      <c r="F115">
        <v>0.41893182654154093</v>
      </c>
      <c r="G115">
        <f t="shared" si="18"/>
        <v>0.13311027054307142</v>
      </c>
      <c r="AB115" t="s">
        <v>63</v>
      </c>
      <c r="AC115">
        <v>0.92225078567327134</v>
      </c>
      <c r="AD115">
        <v>0.87685286197012535</v>
      </c>
      <c r="AE115">
        <v>0.13311027054307142</v>
      </c>
      <c r="AF115">
        <f t="shared" si="17"/>
        <v>0.13311027054307142</v>
      </c>
      <c r="AG115">
        <v>0.58106817345845907</v>
      </c>
      <c r="AH115">
        <f t="shared" si="19"/>
        <v>0.13311027054307142</v>
      </c>
    </row>
    <row r="116" spans="1:36">
      <c r="A116" t="s">
        <v>64</v>
      </c>
      <c r="B116">
        <v>0.2804520356051966</v>
      </c>
      <c r="C116">
        <v>0.98065750230016524</v>
      </c>
      <c r="D116">
        <v>0.95000000000000062</v>
      </c>
      <c r="E116">
        <f t="shared" si="16"/>
        <v>0.2804520356051966</v>
      </c>
      <c r="F116">
        <v>0.91337445491190872</v>
      </c>
      <c r="G116">
        <f t="shared" si="18"/>
        <v>0.2804520356051966</v>
      </c>
      <c r="AB116" t="s">
        <v>64</v>
      </c>
      <c r="AC116">
        <v>0.2804520356051966</v>
      </c>
      <c r="AD116">
        <v>0.98065750230016524</v>
      </c>
      <c r="AE116">
        <v>0.95000000000000062</v>
      </c>
      <c r="AF116">
        <f t="shared" si="17"/>
        <v>0.2804520356051966</v>
      </c>
      <c r="AG116">
        <v>8.6625545088091283E-2</v>
      </c>
      <c r="AH116">
        <f t="shared" si="19"/>
        <v>8.6625545088091283E-2</v>
      </c>
    </row>
    <row r="117" spans="1:36">
      <c r="A117" t="s">
        <v>65</v>
      </c>
      <c r="B117">
        <v>0.65650924425569723</v>
      </c>
      <c r="C117">
        <v>0.41543181753697367</v>
      </c>
      <c r="D117">
        <v>0.5810681734584594</v>
      </c>
      <c r="E117">
        <f t="shared" si="16"/>
        <v>0.41543181753697367</v>
      </c>
      <c r="F117">
        <v>5.0000000000000017E-2</v>
      </c>
      <c r="G117">
        <f t="shared" si="18"/>
        <v>5.0000000000000017E-2</v>
      </c>
      <c r="AB117" t="s">
        <v>65</v>
      </c>
      <c r="AC117">
        <v>0.65650924425569723</v>
      </c>
      <c r="AD117">
        <v>0.41543181753697367</v>
      </c>
      <c r="AE117">
        <v>0.5810681734584594</v>
      </c>
      <c r="AF117">
        <f t="shared" si="17"/>
        <v>0.41543181753697367</v>
      </c>
      <c r="AG117">
        <v>0.95</v>
      </c>
      <c r="AH117">
        <f t="shared" si="19"/>
        <v>0.41543181753697367</v>
      </c>
    </row>
    <row r="118" spans="1:36">
      <c r="A118" t="s">
        <v>66</v>
      </c>
      <c r="B118">
        <v>2.0775048426035281E-2</v>
      </c>
      <c r="C118">
        <v>0.99251817594207581</v>
      </c>
      <c r="D118">
        <v>0.99266254192933878</v>
      </c>
      <c r="E118">
        <f t="shared" si="16"/>
        <v>2.0775048426035281E-2</v>
      </c>
      <c r="F118">
        <v>0.95000000000000062</v>
      </c>
      <c r="G118">
        <f t="shared" si="18"/>
        <v>2.0775048426035281E-2</v>
      </c>
      <c r="AB118" t="s">
        <v>66</v>
      </c>
      <c r="AC118">
        <v>2.0775048426035281E-2</v>
      </c>
      <c r="AD118">
        <v>0.99251817594207581</v>
      </c>
      <c r="AE118">
        <v>0.99266254192933878</v>
      </c>
      <c r="AF118">
        <f t="shared" si="17"/>
        <v>2.0775048426035281E-2</v>
      </c>
      <c r="AG118">
        <v>4.9999999999999378E-2</v>
      </c>
      <c r="AH118">
        <f t="shared" si="19"/>
        <v>2.0775048426035281E-2</v>
      </c>
    </row>
    <row r="119" spans="1:36">
      <c r="A119" t="s">
        <v>94</v>
      </c>
      <c r="B119">
        <v>0.98065750230016491</v>
      </c>
      <c r="C119">
        <v>0.59217457307153254</v>
      </c>
      <c r="D119">
        <v>2.1150612009820224E-3</v>
      </c>
      <c r="E119">
        <f t="shared" si="16"/>
        <v>2.1150612009820224E-3</v>
      </c>
      <c r="F119">
        <v>0.12314713802987559</v>
      </c>
      <c r="G119">
        <f t="shared" si="18"/>
        <v>2.1150612009820224E-3</v>
      </c>
      <c r="AB119" t="s">
        <v>94</v>
      </c>
      <c r="AC119">
        <v>0.98065750230016491</v>
      </c>
      <c r="AD119">
        <v>0.59217457307153254</v>
      </c>
      <c r="AE119">
        <v>2.1150612009820224E-3</v>
      </c>
      <c r="AF119">
        <f t="shared" si="17"/>
        <v>2.1150612009820224E-3</v>
      </c>
      <c r="AG119">
        <v>0.87685286197012435</v>
      </c>
      <c r="AH119">
        <f t="shared" si="19"/>
        <v>2.1150612009820224E-3</v>
      </c>
    </row>
    <row r="120" spans="1:36">
      <c r="A120" t="s">
        <v>96</v>
      </c>
      <c r="B120">
        <v>0.98917278803605257</v>
      </c>
      <c r="C120">
        <v>1.2644976044386462E-2</v>
      </c>
      <c r="D120">
        <v>6.1456317156798447E-3</v>
      </c>
      <c r="E120">
        <f t="shared" si="16"/>
        <v>6.1456317156798447E-3</v>
      </c>
      <c r="F120">
        <v>5.0000000000000017E-2</v>
      </c>
      <c r="G120">
        <f t="shared" si="18"/>
        <v>6.1456317156798447E-3</v>
      </c>
      <c r="AB120" t="s">
        <v>96</v>
      </c>
      <c r="AC120">
        <v>0.98917278803605257</v>
      </c>
      <c r="AD120">
        <v>1.2644976044386462E-2</v>
      </c>
      <c r="AE120">
        <v>6.1456317156798447E-3</v>
      </c>
      <c r="AF120">
        <f t="shared" si="17"/>
        <v>6.1456317156798447E-3</v>
      </c>
      <c r="AG120">
        <v>0.95</v>
      </c>
      <c r="AH120">
        <f t="shared" si="19"/>
        <v>6.1456317156798447E-3</v>
      </c>
    </row>
    <row r="121" spans="1:36">
      <c r="A121" t="s">
        <v>98</v>
      </c>
      <c r="B121">
        <v>0.98659829350075712</v>
      </c>
      <c r="C121">
        <v>0.17441369368761367</v>
      </c>
      <c r="D121">
        <v>0.83696255484835158</v>
      </c>
      <c r="E121">
        <f t="shared" si="16"/>
        <v>0.17441369368761367</v>
      </c>
      <c r="F121">
        <v>0.21271458630132001</v>
      </c>
      <c r="G121">
        <f t="shared" si="18"/>
        <v>0.17441369368761367</v>
      </c>
      <c r="AB121" t="s">
        <v>98</v>
      </c>
      <c r="AC121">
        <v>0.98659829350075712</v>
      </c>
      <c r="AD121">
        <v>0.17441369368761367</v>
      </c>
      <c r="AE121">
        <v>0.83696255484835158</v>
      </c>
      <c r="AF121">
        <f t="shared" si="17"/>
        <v>0.17441369368761367</v>
      </c>
      <c r="AG121">
        <v>0.78728541369867999</v>
      </c>
      <c r="AH121">
        <f t="shared" si="19"/>
        <v>0.17441369368761367</v>
      </c>
    </row>
    <row r="122" spans="1:36">
      <c r="A122" t="s">
        <v>100</v>
      </c>
      <c r="B122">
        <v>0.97320072587687156</v>
      </c>
      <c r="C122">
        <v>9.2382568733355805E-2</v>
      </c>
      <c r="D122">
        <v>0.20777637029862486</v>
      </c>
      <c r="E122">
        <f t="shared" si="16"/>
        <v>9.2382568733355805E-2</v>
      </c>
      <c r="F122">
        <v>6.8034612531657782E-2</v>
      </c>
      <c r="G122">
        <f t="shared" si="18"/>
        <v>6.8034612531657782E-2</v>
      </c>
      <c r="AB122" t="s">
        <v>100</v>
      </c>
      <c r="AC122">
        <v>0.97320072587687156</v>
      </c>
      <c r="AD122">
        <v>9.2382568733355805E-2</v>
      </c>
      <c r="AE122">
        <v>0.20777637029862486</v>
      </c>
      <c r="AF122">
        <f t="shared" si="17"/>
        <v>9.2382568733355805E-2</v>
      </c>
      <c r="AG122">
        <v>0.93196538746834223</v>
      </c>
      <c r="AH122">
        <f t="shared" si="19"/>
        <v>9.2382568733355805E-2</v>
      </c>
    </row>
    <row r="123" spans="1:36">
      <c r="A123" t="s">
        <v>102</v>
      </c>
      <c r="B123">
        <v>5.1212513603868581E-2</v>
      </c>
      <c r="C123">
        <v>0.99251817594207581</v>
      </c>
      <c r="D123">
        <v>0.90805540315752964</v>
      </c>
      <c r="E123">
        <f t="shared" si="16"/>
        <v>5.1212513603868581E-2</v>
      </c>
      <c r="F123">
        <v>0.95000000000000062</v>
      </c>
      <c r="G123">
        <f t="shared" si="18"/>
        <v>5.1212513603868581E-2</v>
      </c>
      <c r="AB123" t="s">
        <v>102</v>
      </c>
      <c r="AC123">
        <v>5.1212513603868581E-2</v>
      </c>
      <c r="AD123">
        <v>0.99251817594207581</v>
      </c>
      <c r="AE123">
        <v>0.90805540315752964</v>
      </c>
      <c r="AF123">
        <f t="shared" si="17"/>
        <v>5.1212513603868581E-2</v>
      </c>
      <c r="AG123">
        <v>4.9999999999999378E-2</v>
      </c>
      <c r="AH123">
        <f t="shared" si="19"/>
        <v>4.9999999999999378E-2</v>
      </c>
    </row>
    <row r="124" spans="1:36">
      <c r="A124" t="s">
        <v>151</v>
      </c>
      <c r="B124">
        <v>1.6761972197987807E-2</v>
      </c>
      <c r="C124">
        <v>0.99251817594207581</v>
      </c>
      <c r="D124">
        <v>0.97337085213504804</v>
      </c>
      <c r="E124">
        <f t="shared" si="16"/>
        <v>1.6761972197987807E-2</v>
      </c>
      <c r="F124">
        <v>0.95000000000000062</v>
      </c>
      <c r="G124">
        <f t="shared" si="18"/>
        <v>1.6761972197987807E-2</v>
      </c>
      <c r="AB124" t="s">
        <v>151</v>
      </c>
      <c r="AC124">
        <v>1.6761972197987807E-2</v>
      </c>
      <c r="AD124">
        <v>0.99251817594207581</v>
      </c>
      <c r="AE124">
        <v>0.97337085213504804</v>
      </c>
      <c r="AF124">
        <f t="shared" si="17"/>
        <v>1.6761972197987807E-2</v>
      </c>
      <c r="AG124">
        <v>4.9999999999999378E-2</v>
      </c>
      <c r="AH124">
        <f t="shared" si="19"/>
        <v>1.6761972197987807E-2</v>
      </c>
    </row>
    <row r="125" spans="1:36">
      <c r="E125">
        <f>SUM(E107:E124)</f>
        <v>3.3436527889366428</v>
      </c>
      <c r="G125">
        <f>SUM(G107:G124)</f>
        <v>1.9710861199056757</v>
      </c>
      <c r="H125" s="44">
        <f>+G125/E125</f>
        <v>0.58950083765501438</v>
      </c>
      <c r="I125" s="44" t="s">
        <v>343</v>
      </c>
      <c r="AF125">
        <f>SUM(AF107:AF124)</f>
        <v>3.3436527889366428</v>
      </c>
      <c r="AH125">
        <f>SUM(AH107:AH124)</f>
        <v>2.6554835666314607</v>
      </c>
      <c r="AI125" s="44">
        <f>+AH125/AF125</f>
        <v>0.79418639860509099</v>
      </c>
      <c r="AJ125" s="44" t="s">
        <v>343</v>
      </c>
    </row>
    <row r="127" spans="1:36">
      <c r="A127" t="s">
        <v>289</v>
      </c>
      <c r="B127" t="s">
        <v>228</v>
      </c>
      <c r="C127" t="s">
        <v>54</v>
      </c>
      <c r="D127" t="s">
        <v>234</v>
      </c>
      <c r="E127" t="s">
        <v>289</v>
      </c>
      <c r="F127" t="s">
        <v>224</v>
      </c>
      <c r="G127" t="s">
        <v>53</v>
      </c>
      <c r="AB127" t="s">
        <v>289</v>
      </c>
      <c r="AC127" t="s">
        <v>228</v>
      </c>
      <c r="AD127" t="s">
        <v>54</v>
      </c>
      <c r="AE127" t="s">
        <v>234</v>
      </c>
      <c r="AF127" t="s">
        <v>289</v>
      </c>
      <c r="AG127" t="s">
        <v>236</v>
      </c>
      <c r="AH127" t="s">
        <v>53</v>
      </c>
    </row>
    <row r="128" spans="1:36">
      <c r="A128" t="s">
        <v>80</v>
      </c>
      <c r="B128">
        <v>0.19307436701260694</v>
      </c>
      <c r="C128">
        <v>0.9891727880360528</v>
      </c>
      <c r="D128">
        <v>0.56652234414582181</v>
      </c>
      <c r="E128">
        <f t="shared" ref="E128:E145" si="20">MIN(B128:D128)</f>
        <v>0.19307436701260694</v>
      </c>
      <c r="F128">
        <v>5.0000000000000017E-2</v>
      </c>
      <c r="G128">
        <f>MIN(E128:F128)</f>
        <v>5.0000000000000017E-2</v>
      </c>
      <c r="AB128" t="s">
        <v>80</v>
      </c>
      <c r="AC128">
        <v>0.19307436701260694</v>
      </c>
      <c r="AD128">
        <v>0.9891727880360528</v>
      </c>
      <c r="AE128">
        <v>0.56652234414582181</v>
      </c>
      <c r="AF128">
        <f t="shared" ref="AF128:AF145" si="21">MIN(AC128:AE128)</f>
        <v>0.19307436701260694</v>
      </c>
      <c r="AG128">
        <v>0.95</v>
      </c>
      <c r="AH128">
        <f>MIN(AF128:AG128)</f>
        <v>0.19307436701260694</v>
      </c>
    </row>
    <row r="129" spans="1:34">
      <c r="A129" t="s">
        <v>82</v>
      </c>
      <c r="B129">
        <v>9.8522904433920866E-3</v>
      </c>
      <c r="C129">
        <v>0.97829229183248267</v>
      </c>
      <c r="D129">
        <v>2.6629147864951963E-2</v>
      </c>
      <c r="E129">
        <f t="shared" si="20"/>
        <v>9.8522904433920866E-3</v>
      </c>
      <c r="F129">
        <v>0.95000000000000062</v>
      </c>
      <c r="G129">
        <f t="shared" ref="G129:G145" si="22">MIN(E129:F129)</f>
        <v>9.8522904433920866E-3</v>
      </c>
      <c r="AB129" t="s">
        <v>82</v>
      </c>
      <c r="AC129">
        <v>9.8522904433920866E-3</v>
      </c>
      <c r="AD129">
        <v>0.97829229183248267</v>
      </c>
      <c r="AE129">
        <v>2.6629147864951963E-2</v>
      </c>
      <c r="AF129">
        <f t="shared" si="21"/>
        <v>9.8522904433920866E-3</v>
      </c>
      <c r="AG129">
        <v>4.9999999999999378E-2</v>
      </c>
      <c r="AH129">
        <f t="shared" ref="AH129:AH145" si="23">MIN(AF129:AG129)</f>
        <v>9.8522904433920866E-3</v>
      </c>
    </row>
    <row r="130" spans="1:34">
      <c r="A130" t="s">
        <v>57</v>
      </c>
      <c r="B130">
        <v>0.4248593172302092</v>
      </c>
      <c r="C130">
        <v>0.98373890342061887</v>
      </c>
      <c r="D130">
        <v>9.1944596842470361E-2</v>
      </c>
      <c r="E130">
        <f t="shared" si="20"/>
        <v>9.1944596842470361E-2</v>
      </c>
      <c r="F130">
        <v>0.88706514596723429</v>
      </c>
      <c r="G130">
        <f t="shared" si="22"/>
        <v>9.1944596842470361E-2</v>
      </c>
      <c r="AB130" t="s">
        <v>57</v>
      </c>
      <c r="AC130">
        <v>0.4248593172302092</v>
      </c>
      <c r="AD130">
        <v>0.98373890342061887</v>
      </c>
      <c r="AE130">
        <v>9.1944596842470361E-2</v>
      </c>
      <c r="AF130">
        <f t="shared" si="21"/>
        <v>9.1944596842470361E-2</v>
      </c>
      <c r="AG130">
        <v>0.11293485403276571</v>
      </c>
      <c r="AH130">
        <f t="shared" si="23"/>
        <v>9.1944596842470361E-2</v>
      </c>
    </row>
    <row r="131" spans="1:34">
      <c r="A131" t="s">
        <v>58</v>
      </c>
      <c r="B131">
        <v>0.83335954411631452</v>
      </c>
      <c r="C131">
        <v>0.98065750230016524</v>
      </c>
      <c r="D131">
        <v>9.1944596842470361E-2</v>
      </c>
      <c r="E131">
        <f t="shared" si="20"/>
        <v>9.1944596842470361E-2</v>
      </c>
      <c r="F131">
        <v>0.12314713802987559</v>
      </c>
      <c r="G131">
        <f t="shared" si="22"/>
        <v>9.1944596842470361E-2</v>
      </c>
      <c r="AB131" t="s">
        <v>58</v>
      </c>
      <c r="AC131">
        <v>0.83335954411631452</v>
      </c>
      <c r="AD131">
        <v>0.98065750230016524</v>
      </c>
      <c r="AE131">
        <v>9.1944596842470361E-2</v>
      </c>
      <c r="AF131">
        <f t="shared" si="21"/>
        <v>9.1944596842470361E-2</v>
      </c>
      <c r="AG131">
        <v>0.87685286197012435</v>
      </c>
      <c r="AH131">
        <f t="shared" si="23"/>
        <v>9.1944596842470361E-2</v>
      </c>
    </row>
    <row r="132" spans="1:34">
      <c r="A132" t="s">
        <v>59</v>
      </c>
      <c r="B132">
        <v>0.41665814144906288</v>
      </c>
      <c r="C132">
        <v>0.99125709971119624</v>
      </c>
      <c r="D132">
        <v>0.4189318265415406</v>
      </c>
      <c r="E132">
        <f t="shared" si="20"/>
        <v>0.41665814144906288</v>
      </c>
      <c r="F132">
        <v>0.76454761353770129</v>
      </c>
      <c r="G132">
        <f t="shared" si="22"/>
        <v>0.41665814144906288</v>
      </c>
      <c r="AB132" t="s">
        <v>59</v>
      </c>
      <c r="AC132">
        <v>0.41665814144906288</v>
      </c>
      <c r="AD132">
        <v>0.99125709971119624</v>
      </c>
      <c r="AE132">
        <v>0.4189318265415406</v>
      </c>
      <c r="AF132">
        <f t="shared" si="21"/>
        <v>0.41665814144906288</v>
      </c>
      <c r="AG132">
        <v>0.23545238646229871</v>
      </c>
      <c r="AH132">
        <f t="shared" si="23"/>
        <v>0.23545238646229871</v>
      </c>
    </row>
    <row r="133" spans="1:34">
      <c r="A133" t="s">
        <v>60</v>
      </c>
      <c r="B133">
        <v>2.5513780709385037E-2</v>
      </c>
      <c r="C133">
        <v>0.98465457872973283</v>
      </c>
      <c r="D133">
        <v>4.9999999999999378E-2</v>
      </c>
      <c r="E133">
        <f t="shared" si="20"/>
        <v>2.5513780709385037E-2</v>
      </c>
      <c r="F133">
        <v>0.95000000000000062</v>
      </c>
      <c r="G133">
        <f t="shared" si="22"/>
        <v>2.5513780709385037E-2</v>
      </c>
      <c r="AB133" t="s">
        <v>60</v>
      </c>
      <c r="AC133">
        <v>2.5513780709385037E-2</v>
      </c>
      <c r="AD133">
        <v>0.98465457872973283</v>
      </c>
      <c r="AE133">
        <v>4.9999999999999378E-2</v>
      </c>
      <c r="AF133">
        <f t="shared" si="21"/>
        <v>2.5513780709385037E-2</v>
      </c>
      <c r="AG133">
        <v>4.9999999999999378E-2</v>
      </c>
      <c r="AH133">
        <f t="shared" si="23"/>
        <v>2.5513780709385037E-2</v>
      </c>
    </row>
    <row r="134" spans="1:34">
      <c r="A134" t="s">
        <v>153</v>
      </c>
      <c r="B134">
        <v>0.11293485403276571</v>
      </c>
      <c r="C134">
        <v>0.9891727880360528</v>
      </c>
      <c r="D134">
        <v>0.69062200041456967</v>
      </c>
      <c r="E134">
        <f t="shared" si="20"/>
        <v>0.11293485403276571</v>
      </c>
      <c r="F134">
        <v>5.0000000000000017E-2</v>
      </c>
      <c r="G134">
        <f t="shared" si="22"/>
        <v>5.0000000000000017E-2</v>
      </c>
      <c r="AB134" t="s">
        <v>153</v>
      </c>
      <c r="AC134">
        <v>0.11293485403276571</v>
      </c>
      <c r="AD134">
        <v>0.9891727880360528</v>
      </c>
      <c r="AE134">
        <v>0.69062200041456967</v>
      </c>
      <c r="AF134">
        <f t="shared" si="21"/>
        <v>0.11293485403276571</v>
      </c>
      <c r="AG134">
        <v>0.95</v>
      </c>
      <c r="AH134">
        <f t="shared" si="23"/>
        <v>0.11293485403276571</v>
      </c>
    </row>
    <row r="135" spans="1:34">
      <c r="A135" t="s">
        <v>62</v>
      </c>
      <c r="B135">
        <v>0.95854209528250367</v>
      </c>
      <c r="C135">
        <v>0.13459988069214252</v>
      </c>
      <c r="D135">
        <v>0.56652234414582181</v>
      </c>
      <c r="E135">
        <f t="shared" si="20"/>
        <v>0.13459988069214252</v>
      </c>
      <c r="F135">
        <v>6.8034612531657782E-2</v>
      </c>
      <c r="G135">
        <f t="shared" si="22"/>
        <v>6.8034612531657782E-2</v>
      </c>
      <c r="AB135" t="s">
        <v>62</v>
      </c>
      <c r="AC135">
        <v>0.95854209528250367</v>
      </c>
      <c r="AD135">
        <v>0.13459988069214252</v>
      </c>
      <c r="AE135">
        <v>0.56652234414582181</v>
      </c>
      <c r="AF135">
        <f t="shared" si="21"/>
        <v>0.13459988069214252</v>
      </c>
      <c r="AG135">
        <v>0.93196538746834223</v>
      </c>
      <c r="AH135">
        <f t="shared" si="23"/>
        <v>0.13459988069214252</v>
      </c>
    </row>
    <row r="136" spans="1:34">
      <c r="A136" t="s">
        <v>63</v>
      </c>
      <c r="B136">
        <v>0.92225078567327134</v>
      </c>
      <c r="C136">
        <v>0.87685286197012535</v>
      </c>
      <c r="D136">
        <v>0.86688972945692855</v>
      </c>
      <c r="E136" s="5">
        <f t="shared" si="20"/>
        <v>0.86688972945692855</v>
      </c>
      <c r="F136">
        <v>0.41893182654154093</v>
      </c>
      <c r="G136">
        <f t="shared" si="22"/>
        <v>0.41893182654154093</v>
      </c>
      <c r="AB136" t="s">
        <v>63</v>
      </c>
      <c r="AC136">
        <v>0.92225078567327134</v>
      </c>
      <c r="AD136">
        <v>0.87685286197012535</v>
      </c>
      <c r="AE136">
        <v>0.86688972945692855</v>
      </c>
      <c r="AF136" s="5">
        <f t="shared" si="21"/>
        <v>0.86688972945692855</v>
      </c>
      <c r="AG136">
        <v>0.58106817345845907</v>
      </c>
      <c r="AH136">
        <f t="shared" si="23"/>
        <v>0.58106817345845907</v>
      </c>
    </row>
    <row r="137" spans="1:34">
      <c r="A137" t="s">
        <v>64</v>
      </c>
      <c r="B137">
        <v>0.2804520356051966</v>
      </c>
      <c r="C137">
        <v>0.98065750230016524</v>
      </c>
      <c r="D137">
        <v>4.9999999999999378E-2</v>
      </c>
      <c r="E137">
        <f t="shared" si="20"/>
        <v>4.9999999999999378E-2</v>
      </c>
      <c r="F137">
        <v>0.91337445491190872</v>
      </c>
      <c r="G137">
        <f t="shared" si="22"/>
        <v>4.9999999999999378E-2</v>
      </c>
      <c r="AB137" t="s">
        <v>64</v>
      </c>
      <c r="AC137">
        <v>0.2804520356051966</v>
      </c>
      <c r="AD137">
        <v>0.98065750230016524</v>
      </c>
      <c r="AE137">
        <v>4.9999999999999378E-2</v>
      </c>
      <c r="AF137">
        <f t="shared" si="21"/>
        <v>4.9999999999999378E-2</v>
      </c>
      <c r="AG137">
        <v>8.6625545088091283E-2</v>
      </c>
      <c r="AH137">
        <f t="shared" si="23"/>
        <v>4.9999999999999378E-2</v>
      </c>
    </row>
    <row r="138" spans="1:34">
      <c r="A138" t="s">
        <v>65</v>
      </c>
      <c r="B138">
        <v>0.65650924425569723</v>
      </c>
      <c r="C138">
        <v>0.41543181753697367</v>
      </c>
      <c r="D138">
        <v>0.4189318265415406</v>
      </c>
      <c r="E138">
        <f t="shared" si="20"/>
        <v>0.41543181753697367</v>
      </c>
      <c r="F138">
        <v>5.0000000000000017E-2</v>
      </c>
      <c r="G138">
        <f t="shared" si="22"/>
        <v>5.0000000000000017E-2</v>
      </c>
      <c r="AB138" t="s">
        <v>65</v>
      </c>
      <c r="AC138">
        <v>0.65650924425569723</v>
      </c>
      <c r="AD138">
        <v>0.41543181753697367</v>
      </c>
      <c r="AE138">
        <v>0.4189318265415406</v>
      </c>
      <c r="AF138">
        <f t="shared" si="21"/>
        <v>0.41543181753697367</v>
      </c>
      <c r="AG138">
        <v>0.95</v>
      </c>
      <c r="AH138">
        <f t="shared" si="23"/>
        <v>0.41543181753697367</v>
      </c>
    </row>
    <row r="139" spans="1:34">
      <c r="A139" t="s">
        <v>66</v>
      </c>
      <c r="B139">
        <v>2.0775048426035281E-2</v>
      </c>
      <c r="C139">
        <v>0.99251817594207581</v>
      </c>
      <c r="D139">
        <v>7.337458070661218E-3</v>
      </c>
      <c r="E139">
        <f t="shared" si="20"/>
        <v>7.337458070661218E-3</v>
      </c>
      <c r="F139">
        <v>0.95000000000000062</v>
      </c>
      <c r="G139">
        <f t="shared" si="22"/>
        <v>7.337458070661218E-3</v>
      </c>
      <c r="AB139" t="s">
        <v>66</v>
      </c>
      <c r="AC139">
        <v>2.0775048426035281E-2</v>
      </c>
      <c r="AD139">
        <v>0.99251817594207581</v>
      </c>
      <c r="AE139">
        <v>7.337458070661218E-3</v>
      </c>
      <c r="AF139">
        <f t="shared" si="21"/>
        <v>7.337458070661218E-3</v>
      </c>
      <c r="AG139">
        <v>4.9999999999999378E-2</v>
      </c>
      <c r="AH139">
        <f t="shared" si="23"/>
        <v>7.337458070661218E-3</v>
      </c>
    </row>
    <row r="140" spans="1:34">
      <c r="A140" t="s">
        <v>94</v>
      </c>
      <c r="B140">
        <v>0.98065750230016491</v>
      </c>
      <c r="C140">
        <v>0.59217457307153254</v>
      </c>
      <c r="D140">
        <v>0.99788493879901796</v>
      </c>
      <c r="E140" s="5">
        <f t="shared" si="20"/>
        <v>0.59217457307153254</v>
      </c>
      <c r="F140">
        <v>0.12314713802987559</v>
      </c>
      <c r="G140">
        <f t="shared" si="22"/>
        <v>0.12314713802987559</v>
      </c>
      <c r="AB140" t="s">
        <v>94</v>
      </c>
      <c r="AC140">
        <v>0.98065750230016491</v>
      </c>
      <c r="AD140">
        <v>0.59217457307153254</v>
      </c>
      <c r="AE140">
        <v>0.99788493879901796</v>
      </c>
      <c r="AF140" s="5">
        <f t="shared" si="21"/>
        <v>0.59217457307153254</v>
      </c>
      <c r="AG140">
        <v>0.87685286197012435</v>
      </c>
      <c r="AH140">
        <f t="shared" si="23"/>
        <v>0.59217457307153254</v>
      </c>
    </row>
    <row r="141" spans="1:34">
      <c r="A141" t="s">
        <v>96</v>
      </c>
      <c r="B141">
        <v>0.98917278803605257</v>
      </c>
      <c r="C141">
        <v>1.2644976044386462E-2</v>
      </c>
      <c r="D141">
        <v>0.99385436828432017</v>
      </c>
      <c r="E141">
        <f t="shared" si="20"/>
        <v>1.2644976044386462E-2</v>
      </c>
      <c r="F141">
        <v>5.0000000000000017E-2</v>
      </c>
      <c r="G141">
        <f t="shared" si="22"/>
        <v>1.2644976044386462E-2</v>
      </c>
      <c r="AB141" t="s">
        <v>96</v>
      </c>
      <c r="AC141">
        <v>0.98917278803605257</v>
      </c>
      <c r="AD141">
        <v>1.2644976044386462E-2</v>
      </c>
      <c r="AE141">
        <v>0.99385436828432017</v>
      </c>
      <c r="AF141">
        <f t="shared" si="21"/>
        <v>1.2644976044386462E-2</v>
      </c>
      <c r="AG141">
        <v>0.95</v>
      </c>
      <c r="AH141">
        <f t="shared" si="23"/>
        <v>1.2644976044386462E-2</v>
      </c>
    </row>
    <row r="142" spans="1:34">
      <c r="A142" t="s">
        <v>98</v>
      </c>
      <c r="B142">
        <v>0.98659829350075712</v>
      </c>
      <c r="C142">
        <v>0.17441369368761367</v>
      </c>
      <c r="D142">
        <v>0.16303744515164842</v>
      </c>
      <c r="E142">
        <f t="shared" si="20"/>
        <v>0.16303744515164842</v>
      </c>
      <c r="F142">
        <v>0.21271458630132001</v>
      </c>
      <c r="G142">
        <f t="shared" si="22"/>
        <v>0.16303744515164842</v>
      </c>
      <c r="AB142" t="s">
        <v>98</v>
      </c>
      <c r="AC142">
        <v>0.98659829350075712</v>
      </c>
      <c r="AD142">
        <v>0.17441369368761367</v>
      </c>
      <c r="AE142">
        <v>0.16303744515164842</v>
      </c>
      <c r="AF142">
        <f t="shared" si="21"/>
        <v>0.16303744515164842</v>
      </c>
      <c r="AG142">
        <v>0.78728541369867999</v>
      </c>
      <c r="AH142">
        <f t="shared" si="23"/>
        <v>0.16303744515164842</v>
      </c>
    </row>
    <row r="143" spans="1:34">
      <c r="A143" t="s">
        <v>100</v>
      </c>
      <c r="B143">
        <v>0.97320072587687156</v>
      </c>
      <c r="C143">
        <v>9.2382568733355805E-2</v>
      </c>
      <c r="D143">
        <v>0.79222362970137516</v>
      </c>
      <c r="E143">
        <f t="shared" si="20"/>
        <v>9.2382568733355805E-2</v>
      </c>
      <c r="F143">
        <v>6.8034612531657782E-2</v>
      </c>
      <c r="G143">
        <f t="shared" si="22"/>
        <v>6.8034612531657782E-2</v>
      </c>
      <c r="AB143" t="s">
        <v>100</v>
      </c>
      <c r="AC143">
        <v>0.97320072587687156</v>
      </c>
      <c r="AD143">
        <v>9.2382568733355805E-2</v>
      </c>
      <c r="AE143">
        <v>0.79222362970137516</v>
      </c>
      <c r="AF143">
        <f t="shared" si="21"/>
        <v>9.2382568733355805E-2</v>
      </c>
      <c r="AG143">
        <v>0.93196538746834223</v>
      </c>
      <c r="AH143">
        <f t="shared" si="23"/>
        <v>9.2382568733355805E-2</v>
      </c>
    </row>
    <row r="144" spans="1:34">
      <c r="A144" t="s">
        <v>102</v>
      </c>
      <c r="B144">
        <v>5.1212513603868581E-2</v>
      </c>
      <c r="C144">
        <v>0.99251817594207581</v>
      </c>
      <c r="D144">
        <v>9.1944596842470361E-2</v>
      </c>
      <c r="E144">
        <f t="shared" si="20"/>
        <v>5.1212513603868581E-2</v>
      </c>
      <c r="F144">
        <v>0.95000000000000062</v>
      </c>
      <c r="G144">
        <f t="shared" si="22"/>
        <v>5.1212513603868581E-2</v>
      </c>
      <c r="AB144" t="s">
        <v>102</v>
      </c>
      <c r="AC144">
        <v>5.1212513603868581E-2</v>
      </c>
      <c r="AD144">
        <v>0.99251817594207581</v>
      </c>
      <c r="AE144">
        <v>9.1944596842470361E-2</v>
      </c>
      <c r="AF144">
        <f t="shared" si="21"/>
        <v>5.1212513603868581E-2</v>
      </c>
      <c r="AG144">
        <v>4.9999999999999378E-2</v>
      </c>
      <c r="AH144">
        <f t="shared" si="23"/>
        <v>4.9999999999999378E-2</v>
      </c>
    </row>
    <row r="145" spans="1:36">
      <c r="A145" t="s">
        <v>151</v>
      </c>
      <c r="B145">
        <v>1.6761972197987807E-2</v>
      </c>
      <c r="C145">
        <v>0.99251817594207581</v>
      </c>
      <c r="D145">
        <v>2.6629147864951963E-2</v>
      </c>
      <c r="E145">
        <f t="shared" si="20"/>
        <v>1.6761972197987807E-2</v>
      </c>
      <c r="F145">
        <v>0.95000000000000062</v>
      </c>
      <c r="G145">
        <f t="shared" si="22"/>
        <v>1.6761972197987807E-2</v>
      </c>
      <c r="AB145" t="s">
        <v>151</v>
      </c>
      <c r="AC145">
        <v>1.6761972197987807E-2</v>
      </c>
      <c r="AD145">
        <v>0.99251817594207581</v>
      </c>
      <c r="AE145">
        <v>2.6629147864951963E-2</v>
      </c>
      <c r="AF145">
        <f t="shared" si="21"/>
        <v>1.6761972197987807E-2</v>
      </c>
      <c r="AG145">
        <v>4.9999999999999378E-2</v>
      </c>
      <c r="AH145">
        <f t="shared" si="23"/>
        <v>1.6761972197987807E-2</v>
      </c>
    </row>
    <row r="146" spans="1:36">
      <c r="E146">
        <v>3.3436527889366428</v>
      </c>
      <c r="G146">
        <v>1.9710861199056757</v>
      </c>
      <c r="H146" s="44">
        <v>0.58950083765501438</v>
      </c>
      <c r="I146" s="44" t="s">
        <v>355</v>
      </c>
      <c r="J146" s="46"/>
      <c r="AF146">
        <v>3.3436527889366428</v>
      </c>
      <c r="AH146">
        <v>1.9710861199056757</v>
      </c>
      <c r="AI146" s="44">
        <v>0.58950083765501438</v>
      </c>
      <c r="AJ146" s="44" t="s">
        <v>355</v>
      </c>
    </row>
    <row r="148" spans="1:36">
      <c r="A148" t="s">
        <v>291</v>
      </c>
      <c r="B148" t="s">
        <v>228</v>
      </c>
      <c r="C148" t="s">
        <v>223</v>
      </c>
      <c r="D148" t="s">
        <v>50</v>
      </c>
      <c r="E148" t="s">
        <v>290</v>
      </c>
      <c r="F148" t="s">
        <v>224</v>
      </c>
      <c r="G148" t="s">
        <v>53</v>
      </c>
      <c r="AB148" t="s">
        <v>291</v>
      </c>
      <c r="AC148" t="s">
        <v>228</v>
      </c>
      <c r="AD148" t="s">
        <v>223</v>
      </c>
      <c r="AE148" t="s">
        <v>50</v>
      </c>
      <c r="AF148" t="s">
        <v>290</v>
      </c>
      <c r="AG148" t="s">
        <v>236</v>
      </c>
      <c r="AH148" t="s">
        <v>53</v>
      </c>
    </row>
    <row r="149" spans="1:36">
      <c r="A149" t="s">
        <v>80</v>
      </c>
      <c r="B149">
        <v>0.19307436701260694</v>
      </c>
      <c r="C149">
        <v>1.0827211963947203E-2</v>
      </c>
      <c r="D149">
        <v>0.43347765585417825</v>
      </c>
      <c r="E149">
        <f t="shared" ref="E149:E166" si="24">MIN(B149:D149)</f>
        <v>1.0827211963947203E-2</v>
      </c>
      <c r="F149">
        <v>5.0000000000000017E-2</v>
      </c>
      <c r="G149">
        <f>MIN(E149:F149)</f>
        <v>1.0827211963947203E-2</v>
      </c>
      <c r="AB149" t="s">
        <v>80</v>
      </c>
      <c r="AC149">
        <v>0.19307436701260694</v>
      </c>
      <c r="AD149">
        <v>1.0827211963947203E-2</v>
      </c>
      <c r="AE149">
        <v>0.43347765585417825</v>
      </c>
      <c r="AF149">
        <f t="shared" ref="AF149:AF166" si="25">MIN(AC149:AE149)</f>
        <v>1.0827211963947203E-2</v>
      </c>
      <c r="AG149">
        <v>0.95</v>
      </c>
      <c r="AH149">
        <f>MIN(AF149:AG149)</f>
        <v>1.0827211963947203E-2</v>
      </c>
    </row>
    <row r="150" spans="1:36">
      <c r="A150" t="s">
        <v>82</v>
      </c>
      <c r="B150">
        <v>9.8522904433920866E-3</v>
      </c>
      <c r="C150">
        <v>2.1707708167517326E-2</v>
      </c>
      <c r="D150">
        <v>0.97337085213504804</v>
      </c>
      <c r="E150">
        <f t="shared" si="24"/>
        <v>9.8522904433920866E-3</v>
      </c>
      <c r="F150">
        <v>0.95000000000000062</v>
      </c>
      <c r="G150">
        <f t="shared" ref="G150:G166" si="26">MIN(E150:F150)</f>
        <v>9.8522904433920866E-3</v>
      </c>
      <c r="AB150" t="s">
        <v>82</v>
      </c>
      <c r="AC150">
        <v>9.8522904433920866E-3</v>
      </c>
      <c r="AD150">
        <v>2.1707708167517326E-2</v>
      </c>
      <c r="AE150">
        <v>0.97337085213504804</v>
      </c>
      <c r="AF150">
        <f t="shared" si="25"/>
        <v>9.8522904433920866E-3</v>
      </c>
      <c r="AG150">
        <v>4.9999999999999378E-2</v>
      </c>
      <c r="AH150">
        <f t="shared" ref="AH150:AH166" si="27">MIN(AF150:AG150)</f>
        <v>9.8522904433920866E-3</v>
      </c>
    </row>
    <row r="151" spans="1:36">
      <c r="A151" t="s">
        <v>57</v>
      </c>
      <c r="B151">
        <v>0.4248593172302092</v>
      </c>
      <c r="C151">
        <v>1.6261096579381129E-2</v>
      </c>
      <c r="D151">
        <v>0.90805540315752964</v>
      </c>
      <c r="E151">
        <f t="shared" si="24"/>
        <v>1.6261096579381129E-2</v>
      </c>
      <c r="F151">
        <v>0.88706514596723429</v>
      </c>
      <c r="G151">
        <f t="shared" si="26"/>
        <v>1.6261096579381129E-2</v>
      </c>
      <c r="AB151" t="s">
        <v>57</v>
      </c>
      <c r="AC151">
        <v>0.4248593172302092</v>
      </c>
      <c r="AD151">
        <v>1.6261096579381129E-2</v>
      </c>
      <c r="AE151">
        <v>0.90805540315752964</v>
      </c>
      <c r="AF151">
        <f t="shared" si="25"/>
        <v>1.6261096579381129E-2</v>
      </c>
      <c r="AG151">
        <v>0.11293485403276571</v>
      </c>
      <c r="AH151">
        <f t="shared" si="27"/>
        <v>1.6261096579381129E-2</v>
      </c>
    </row>
    <row r="152" spans="1:36">
      <c r="A152" t="s">
        <v>58</v>
      </c>
      <c r="B152">
        <v>0.83335954411631452</v>
      </c>
      <c r="C152">
        <v>1.934249769983476E-2</v>
      </c>
      <c r="D152">
        <v>0.90805540315752964</v>
      </c>
      <c r="E152">
        <f t="shared" si="24"/>
        <v>1.934249769983476E-2</v>
      </c>
      <c r="F152">
        <v>0.12314713802987559</v>
      </c>
      <c r="G152">
        <f t="shared" si="26"/>
        <v>1.934249769983476E-2</v>
      </c>
      <c r="AB152" t="s">
        <v>58</v>
      </c>
      <c r="AC152">
        <v>0.83335954411631452</v>
      </c>
      <c r="AD152">
        <v>1.934249769983476E-2</v>
      </c>
      <c r="AE152">
        <v>0.90805540315752964</v>
      </c>
      <c r="AF152">
        <f t="shared" si="25"/>
        <v>1.934249769983476E-2</v>
      </c>
      <c r="AG152">
        <v>0.87685286197012435</v>
      </c>
      <c r="AH152">
        <f t="shared" si="27"/>
        <v>1.934249769983476E-2</v>
      </c>
    </row>
    <row r="153" spans="1:36">
      <c r="A153" t="s">
        <v>59</v>
      </c>
      <c r="B153">
        <v>0.41665814144906288</v>
      </c>
      <c r="C153">
        <v>8.7429002888037566E-3</v>
      </c>
      <c r="D153">
        <v>0.5810681734584594</v>
      </c>
      <c r="E153">
        <f t="shared" si="24"/>
        <v>8.7429002888037566E-3</v>
      </c>
      <c r="F153">
        <v>0.76454761353770129</v>
      </c>
      <c r="G153">
        <f t="shared" si="26"/>
        <v>8.7429002888037566E-3</v>
      </c>
      <c r="AB153" t="s">
        <v>59</v>
      </c>
      <c r="AC153">
        <v>0.41665814144906288</v>
      </c>
      <c r="AD153">
        <v>8.7429002888037566E-3</v>
      </c>
      <c r="AE153">
        <v>0.5810681734584594</v>
      </c>
      <c r="AF153">
        <f t="shared" si="25"/>
        <v>8.7429002888037566E-3</v>
      </c>
      <c r="AG153">
        <v>0.23545238646229871</v>
      </c>
      <c r="AH153">
        <f t="shared" si="27"/>
        <v>8.7429002888037566E-3</v>
      </c>
    </row>
    <row r="154" spans="1:36">
      <c r="A154" t="s">
        <v>60</v>
      </c>
      <c r="B154">
        <v>2.5513780709385037E-2</v>
      </c>
      <c r="C154">
        <v>1.5345421270267168E-2</v>
      </c>
      <c r="D154">
        <v>0.95000000000000062</v>
      </c>
      <c r="E154">
        <f t="shared" si="24"/>
        <v>1.5345421270267168E-2</v>
      </c>
      <c r="F154">
        <v>0.95000000000000062</v>
      </c>
      <c r="G154">
        <f t="shared" si="26"/>
        <v>1.5345421270267168E-2</v>
      </c>
      <c r="AB154" t="s">
        <v>60</v>
      </c>
      <c r="AC154">
        <v>2.5513780709385037E-2</v>
      </c>
      <c r="AD154">
        <v>1.5345421270267168E-2</v>
      </c>
      <c r="AE154">
        <v>0.95000000000000062</v>
      </c>
      <c r="AF154">
        <f t="shared" si="25"/>
        <v>1.5345421270267168E-2</v>
      </c>
      <c r="AG154">
        <v>4.9999999999999378E-2</v>
      </c>
      <c r="AH154">
        <f t="shared" si="27"/>
        <v>1.5345421270267168E-2</v>
      </c>
    </row>
    <row r="155" spans="1:36">
      <c r="A155" t="s">
        <v>153</v>
      </c>
      <c r="B155">
        <v>0.11293485403276571</v>
      </c>
      <c r="C155">
        <v>1.0827211963947203E-2</v>
      </c>
      <c r="D155">
        <v>0.30937799958543033</v>
      </c>
      <c r="E155">
        <f t="shared" si="24"/>
        <v>1.0827211963947203E-2</v>
      </c>
      <c r="F155">
        <v>5.0000000000000017E-2</v>
      </c>
      <c r="G155">
        <f t="shared" si="26"/>
        <v>1.0827211963947203E-2</v>
      </c>
      <c r="AB155" t="s">
        <v>153</v>
      </c>
      <c r="AC155">
        <v>0.11293485403276571</v>
      </c>
      <c r="AD155">
        <v>1.0827211963947203E-2</v>
      </c>
      <c r="AE155">
        <v>0.30937799958543033</v>
      </c>
      <c r="AF155">
        <f t="shared" si="25"/>
        <v>1.0827211963947203E-2</v>
      </c>
      <c r="AG155">
        <v>0.95</v>
      </c>
      <c r="AH155">
        <f t="shared" si="27"/>
        <v>1.0827211963947203E-2</v>
      </c>
    </row>
    <row r="156" spans="1:36">
      <c r="A156" t="s">
        <v>62</v>
      </c>
      <c r="B156">
        <v>0.95854209528250367</v>
      </c>
      <c r="C156">
        <v>0.86540011930785754</v>
      </c>
      <c r="D156">
        <v>0.43347765585417825</v>
      </c>
      <c r="E156">
        <f t="shared" si="24"/>
        <v>0.43347765585417825</v>
      </c>
      <c r="F156">
        <v>6.8034612531657782E-2</v>
      </c>
      <c r="G156">
        <f t="shared" si="26"/>
        <v>6.8034612531657782E-2</v>
      </c>
      <c r="AB156" t="s">
        <v>62</v>
      </c>
      <c r="AC156">
        <v>0.95854209528250367</v>
      </c>
      <c r="AD156">
        <v>0.86540011930785754</v>
      </c>
      <c r="AE156">
        <v>0.43347765585417825</v>
      </c>
      <c r="AF156">
        <f t="shared" si="25"/>
        <v>0.43347765585417825</v>
      </c>
      <c r="AG156">
        <v>0.93196538746834223</v>
      </c>
      <c r="AH156">
        <f t="shared" si="27"/>
        <v>0.43347765585417825</v>
      </c>
    </row>
    <row r="157" spans="1:36">
      <c r="A157" t="s">
        <v>63</v>
      </c>
      <c r="B157">
        <v>0.92225078567327134</v>
      </c>
      <c r="C157">
        <v>0.12314713802987465</v>
      </c>
      <c r="D157">
        <v>0.13311027054307142</v>
      </c>
      <c r="E157">
        <f t="shared" si="24"/>
        <v>0.12314713802987465</v>
      </c>
      <c r="F157">
        <v>0.41893182654154093</v>
      </c>
      <c r="G157">
        <f t="shared" si="26"/>
        <v>0.12314713802987465</v>
      </c>
      <c r="AB157" t="s">
        <v>63</v>
      </c>
      <c r="AC157">
        <v>0.92225078567327134</v>
      </c>
      <c r="AD157">
        <v>0.12314713802987465</v>
      </c>
      <c r="AE157">
        <v>0.13311027054307142</v>
      </c>
      <c r="AF157">
        <f t="shared" si="25"/>
        <v>0.12314713802987465</v>
      </c>
      <c r="AG157">
        <v>0.58106817345845907</v>
      </c>
      <c r="AH157">
        <f t="shared" si="27"/>
        <v>0.12314713802987465</v>
      </c>
    </row>
    <row r="158" spans="1:36">
      <c r="A158" t="s">
        <v>64</v>
      </c>
      <c r="B158">
        <v>0.2804520356051966</v>
      </c>
      <c r="C158">
        <v>1.934249769983476E-2</v>
      </c>
      <c r="D158">
        <v>0.95000000000000062</v>
      </c>
      <c r="E158">
        <f t="shared" si="24"/>
        <v>1.934249769983476E-2</v>
      </c>
      <c r="F158">
        <v>0.91337445491190872</v>
      </c>
      <c r="G158">
        <f t="shared" si="26"/>
        <v>1.934249769983476E-2</v>
      </c>
      <c r="AB158" t="s">
        <v>64</v>
      </c>
      <c r="AC158">
        <v>0.2804520356051966</v>
      </c>
      <c r="AD158">
        <v>1.934249769983476E-2</v>
      </c>
      <c r="AE158">
        <v>0.95000000000000062</v>
      </c>
      <c r="AF158">
        <f t="shared" si="25"/>
        <v>1.934249769983476E-2</v>
      </c>
      <c r="AG158">
        <v>8.6625545088091283E-2</v>
      </c>
      <c r="AH158">
        <f t="shared" si="27"/>
        <v>1.934249769983476E-2</v>
      </c>
    </row>
    <row r="159" spans="1:36">
      <c r="A159" t="s">
        <v>65</v>
      </c>
      <c r="B159">
        <v>0.65650924425569723</v>
      </c>
      <c r="C159">
        <v>0.58456818246302633</v>
      </c>
      <c r="D159">
        <v>0.5810681734584594</v>
      </c>
      <c r="E159" s="5">
        <f t="shared" si="24"/>
        <v>0.5810681734584594</v>
      </c>
      <c r="F159">
        <v>5.0000000000000017E-2</v>
      </c>
      <c r="G159">
        <f t="shared" si="26"/>
        <v>5.0000000000000017E-2</v>
      </c>
      <c r="AB159" t="s">
        <v>65</v>
      </c>
      <c r="AC159">
        <v>0.65650924425569723</v>
      </c>
      <c r="AD159">
        <v>0.58456818246302633</v>
      </c>
      <c r="AE159">
        <v>0.5810681734584594</v>
      </c>
      <c r="AF159" s="5">
        <f t="shared" si="25"/>
        <v>0.5810681734584594</v>
      </c>
      <c r="AG159">
        <v>0.95</v>
      </c>
      <c r="AH159">
        <f t="shared" si="27"/>
        <v>0.5810681734584594</v>
      </c>
    </row>
    <row r="160" spans="1:36">
      <c r="A160" t="s">
        <v>66</v>
      </c>
      <c r="B160">
        <v>2.0775048426035281E-2</v>
      </c>
      <c r="C160">
        <v>7.4818240579241913E-3</v>
      </c>
      <c r="D160">
        <v>0.99266254192933878</v>
      </c>
      <c r="E160">
        <f t="shared" si="24"/>
        <v>7.4818240579241913E-3</v>
      </c>
      <c r="F160">
        <v>0.95000000000000062</v>
      </c>
      <c r="G160">
        <f t="shared" si="26"/>
        <v>7.4818240579241913E-3</v>
      </c>
      <c r="AB160" t="s">
        <v>66</v>
      </c>
      <c r="AC160">
        <v>2.0775048426035281E-2</v>
      </c>
      <c r="AD160">
        <v>7.4818240579241913E-3</v>
      </c>
      <c r="AE160">
        <v>0.99266254192933878</v>
      </c>
      <c r="AF160">
        <f t="shared" si="25"/>
        <v>7.4818240579241913E-3</v>
      </c>
      <c r="AG160">
        <v>4.9999999999999378E-2</v>
      </c>
      <c r="AH160">
        <f t="shared" si="27"/>
        <v>7.4818240579241913E-3</v>
      </c>
    </row>
    <row r="161" spans="1:36">
      <c r="A161" t="s">
        <v>94</v>
      </c>
      <c r="B161">
        <v>0.98065750230016491</v>
      </c>
      <c r="C161">
        <v>0.40782542692846746</v>
      </c>
      <c r="D161">
        <v>2.1150612009820224E-3</v>
      </c>
      <c r="E161">
        <f t="shared" si="24"/>
        <v>2.1150612009820224E-3</v>
      </c>
      <c r="F161">
        <v>0.12314713802987559</v>
      </c>
      <c r="G161">
        <f t="shared" si="26"/>
        <v>2.1150612009820224E-3</v>
      </c>
      <c r="AB161" t="s">
        <v>94</v>
      </c>
      <c r="AC161">
        <v>0.98065750230016491</v>
      </c>
      <c r="AD161">
        <v>0.40782542692846746</v>
      </c>
      <c r="AE161">
        <v>2.1150612009820224E-3</v>
      </c>
      <c r="AF161">
        <f t="shared" si="25"/>
        <v>2.1150612009820224E-3</v>
      </c>
      <c r="AG161">
        <v>0.87685286197012435</v>
      </c>
      <c r="AH161">
        <f t="shared" si="27"/>
        <v>2.1150612009820224E-3</v>
      </c>
    </row>
    <row r="162" spans="1:36">
      <c r="A162" t="s">
        <v>96</v>
      </c>
      <c r="B162">
        <v>0.98917278803605257</v>
      </c>
      <c r="C162">
        <v>0.98735502395561359</v>
      </c>
      <c r="D162">
        <v>6.1456317156798447E-3</v>
      </c>
      <c r="E162">
        <f t="shared" si="24"/>
        <v>6.1456317156798447E-3</v>
      </c>
      <c r="F162">
        <v>5.0000000000000017E-2</v>
      </c>
      <c r="G162">
        <f t="shared" si="26"/>
        <v>6.1456317156798447E-3</v>
      </c>
      <c r="AB162" t="s">
        <v>96</v>
      </c>
      <c r="AC162">
        <v>0.98917278803605257</v>
      </c>
      <c r="AD162">
        <v>0.98735502395561359</v>
      </c>
      <c r="AE162">
        <v>6.1456317156798447E-3</v>
      </c>
      <c r="AF162">
        <f t="shared" si="25"/>
        <v>6.1456317156798447E-3</v>
      </c>
      <c r="AG162">
        <v>0.95</v>
      </c>
      <c r="AH162">
        <f t="shared" si="27"/>
        <v>6.1456317156798447E-3</v>
      </c>
    </row>
    <row r="163" spans="1:36">
      <c r="A163" t="s">
        <v>98</v>
      </c>
      <c r="B163">
        <v>0.98659829350075712</v>
      </c>
      <c r="C163">
        <v>0.82558630631238628</v>
      </c>
      <c r="D163">
        <v>0.83696255484835158</v>
      </c>
      <c r="E163" s="5">
        <f t="shared" si="24"/>
        <v>0.82558630631238628</v>
      </c>
      <c r="F163">
        <v>0.21271458630132001</v>
      </c>
      <c r="G163">
        <f t="shared" si="26"/>
        <v>0.21271458630132001</v>
      </c>
      <c r="AB163" t="s">
        <v>98</v>
      </c>
      <c r="AC163">
        <v>0.98659829350075712</v>
      </c>
      <c r="AD163">
        <v>0.82558630631238628</v>
      </c>
      <c r="AE163">
        <v>0.83696255484835158</v>
      </c>
      <c r="AF163" s="5">
        <f t="shared" si="25"/>
        <v>0.82558630631238628</v>
      </c>
      <c r="AG163">
        <v>0.78728541369867999</v>
      </c>
      <c r="AH163">
        <f t="shared" si="27"/>
        <v>0.78728541369867999</v>
      </c>
    </row>
    <row r="164" spans="1:36">
      <c r="A164" t="s">
        <v>100</v>
      </c>
      <c r="B164">
        <v>0.97320072587687156</v>
      </c>
      <c r="C164">
        <v>0.90761743126664418</v>
      </c>
      <c r="D164">
        <v>0.20777637029862486</v>
      </c>
      <c r="E164">
        <f t="shared" si="24"/>
        <v>0.20777637029862486</v>
      </c>
      <c r="F164">
        <v>6.8034612531657782E-2</v>
      </c>
      <c r="G164">
        <f t="shared" si="26"/>
        <v>6.8034612531657782E-2</v>
      </c>
      <c r="AB164" t="s">
        <v>100</v>
      </c>
      <c r="AC164">
        <v>0.97320072587687156</v>
      </c>
      <c r="AD164">
        <v>0.90761743126664418</v>
      </c>
      <c r="AE164">
        <v>0.20777637029862486</v>
      </c>
      <c r="AF164">
        <f t="shared" si="25"/>
        <v>0.20777637029862486</v>
      </c>
      <c r="AG164">
        <v>0.93196538746834223</v>
      </c>
      <c r="AH164">
        <f t="shared" si="27"/>
        <v>0.20777637029862486</v>
      </c>
    </row>
    <row r="165" spans="1:36">
      <c r="A165" t="s">
        <v>102</v>
      </c>
      <c r="B165">
        <v>5.1212513603868581E-2</v>
      </c>
      <c r="C165">
        <v>7.4818240579241913E-3</v>
      </c>
      <c r="D165">
        <v>0.90805540315752964</v>
      </c>
      <c r="E165">
        <f t="shared" si="24"/>
        <v>7.4818240579241913E-3</v>
      </c>
      <c r="F165">
        <v>0.95000000000000062</v>
      </c>
      <c r="G165">
        <f t="shared" si="26"/>
        <v>7.4818240579241913E-3</v>
      </c>
      <c r="AB165" t="s">
        <v>102</v>
      </c>
      <c r="AC165">
        <v>5.1212513603868581E-2</v>
      </c>
      <c r="AD165">
        <v>7.4818240579241913E-3</v>
      </c>
      <c r="AE165">
        <v>0.90805540315752964</v>
      </c>
      <c r="AF165">
        <f t="shared" si="25"/>
        <v>7.4818240579241913E-3</v>
      </c>
      <c r="AG165">
        <v>4.9999999999999378E-2</v>
      </c>
      <c r="AH165">
        <f t="shared" si="27"/>
        <v>7.4818240579241913E-3</v>
      </c>
    </row>
    <row r="166" spans="1:36">
      <c r="A166" t="s">
        <v>151</v>
      </c>
      <c r="B166">
        <v>1.6761972197987807E-2</v>
      </c>
      <c r="C166">
        <v>7.4818240579241913E-3</v>
      </c>
      <c r="D166">
        <v>0.97337085213504804</v>
      </c>
      <c r="E166">
        <f t="shared" si="24"/>
        <v>7.4818240579241913E-3</v>
      </c>
      <c r="F166">
        <v>0.95000000000000062</v>
      </c>
      <c r="G166">
        <f t="shared" si="26"/>
        <v>7.4818240579241913E-3</v>
      </c>
      <c r="AB166" t="s">
        <v>151</v>
      </c>
      <c r="AC166">
        <v>1.6761972197987807E-2</v>
      </c>
      <c r="AD166">
        <v>7.4818240579241913E-3</v>
      </c>
      <c r="AE166">
        <v>0.97337085213504804</v>
      </c>
      <c r="AF166">
        <f t="shared" si="25"/>
        <v>7.4818240579241913E-3</v>
      </c>
      <c r="AG166">
        <v>4.9999999999999378E-2</v>
      </c>
      <c r="AH166">
        <f t="shared" si="27"/>
        <v>7.4818240579241913E-3</v>
      </c>
    </row>
    <row r="167" spans="1:36">
      <c r="E167">
        <f>SUM(E149:E166)</f>
        <v>2.3123029369533663</v>
      </c>
      <c r="G167">
        <f>SUM(G149:G166)</f>
        <v>0.66317824239435275</v>
      </c>
      <c r="H167" s="44">
        <f>+G167/E167</f>
        <v>0.28680422093315339</v>
      </c>
      <c r="I167" s="44" t="s">
        <v>357</v>
      </c>
      <c r="J167" s="46"/>
      <c r="AF167">
        <f>SUM(AF149:AF166)</f>
        <v>2.3123029369533663</v>
      </c>
      <c r="AH167">
        <f>SUM(AH149:AH166)</f>
        <v>2.2740020443396594</v>
      </c>
      <c r="AI167" s="44">
        <f>+AH167/AF167</f>
        <v>0.98343604032083642</v>
      </c>
      <c r="AJ167" s="44" t="s">
        <v>357</v>
      </c>
    </row>
    <row r="169" spans="1:36">
      <c r="A169" t="s">
        <v>293</v>
      </c>
      <c r="B169" t="s">
        <v>228</v>
      </c>
      <c r="C169" t="s">
        <v>223</v>
      </c>
      <c r="D169" t="s">
        <v>234</v>
      </c>
      <c r="E169" t="s">
        <v>292</v>
      </c>
      <c r="F169" t="s">
        <v>224</v>
      </c>
      <c r="G169" t="s">
        <v>53</v>
      </c>
      <c r="AB169" t="s">
        <v>293</v>
      </c>
      <c r="AC169" t="s">
        <v>228</v>
      </c>
      <c r="AD169" t="s">
        <v>223</v>
      </c>
      <c r="AE169" t="s">
        <v>234</v>
      </c>
      <c r="AF169" t="s">
        <v>292</v>
      </c>
      <c r="AG169" t="s">
        <v>236</v>
      </c>
      <c r="AH169" t="s">
        <v>53</v>
      </c>
    </row>
    <row r="170" spans="1:36">
      <c r="A170" t="s">
        <v>80</v>
      </c>
      <c r="B170">
        <v>0.19307436701260694</v>
      </c>
      <c r="C170">
        <v>1.0827211963947203E-2</v>
      </c>
      <c r="D170">
        <v>0.56652234414582181</v>
      </c>
      <c r="E170">
        <f t="shared" ref="E170:E187" si="28">MIN(B170:D170)</f>
        <v>1.0827211963947203E-2</v>
      </c>
      <c r="F170">
        <v>5.0000000000000017E-2</v>
      </c>
      <c r="G170">
        <f>MIN(E170:F170)</f>
        <v>1.0827211963947203E-2</v>
      </c>
      <c r="AB170" t="s">
        <v>80</v>
      </c>
      <c r="AC170">
        <v>0.19307436701260694</v>
      </c>
      <c r="AD170">
        <v>1.0827211963947203E-2</v>
      </c>
      <c r="AE170">
        <v>0.56652234414582181</v>
      </c>
      <c r="AF170">
        <f t="shared" ref="AF170:AF187" si="29">MIN(AC170:AE170)</f>
        <v>1.0827211963947203E-2</v>
      </c>
      <c r="AG170">
        <v>0.95</v>
      </c>
      <c r="AH170">
        <f>MIN(AF170:AG170)</f>
        <v>1.0827211963947203E-2</v>
      </c>
    </row>
    <row r="171" spans="1:36">
      <c r="A171" t="s">
        <v>82</v>
      </c>
      <c r="B171">
        <v>9.8522904433920866E-3</v>
      </c>
      <c r="C171">
        <v>2.1707708167517326E-2</v>
      </c>
      <c r="D171">
        <v>2.6629147864951963E-2</v>
      </c>
      <c r="E171">
        <f t="shared" si="28"/>
        <v>9.8522904433920866E-3</v>
      </c>
      <c r="F171">
        <v>0.95000000000000062</v>
      </c>
      <c r="G171">
        <f t="shared" ref="G171:G187" si="30">MIN(E171:F171)</f>
        <v>9.8522904433920866E-3</v>
      </c>
      <c r="AB171" t="s">
        <v>82</v>
      </c>
      <c r="AC171">
        <v>9.8522904433920866E-3</v>
      </c>
      <c r="AD171">
        <v>2.1707708167517326E-2</v>
      </c>
      <c r="AE171">
        <v>2.6629147864951963E-2</v>
      </c>
      <c r="AF171">
        <f t="shared" si="29"/>
        <v>9.8522904433920866E-3</v>
      </c>
      <c r="AG171">
        <v>4.9999999999999378E-2</v>
      </c>
      <c r="AH171">
        <f t="shared" ref="AH171:AH187" si="31">MIN(AF171:AG171)</f>
        <v>9.8522904433920866E-3</v>
      </c>
    </row>
    <row r="172" spans="1:36">
      <c r="A172" t="s">
        <v>57</v>
      </c>
      <c r="B172">
        <v>0.4248593172302092</v>
      </c>
      <c r="C172">
        <v>1.6261096579381129E-2</v>
      </c>
      <c r="D172">
        <v>9.1944596842470361E-2</v>
      </c>
      <c r="E172">
        <f t="shared" si="28"/>
        <v>1.6261096579381129E-2</v>
      </c>
      <c r="F172">
        <v>0.88706514596723429</v>
      </c>
      <c r="G172">
        <f t="shared" si="30"/>
        <v>1.6261096579381129E-2</v>
      </c>
      <c r="AB172" t="s">
        <v>57</v>
      </c>
      <c r="AC172">
        <v>0.4248593172302092</v>
      </c>
      <c r="AD172">
        <v>1.6261096579381129E-2</v>
      </c>
      <c r="AE172">
        <v>9.1944596842470361E-2</v>
      </c>
      <c r="AF172">
        <f t="shared" si="29"/>
        <v>1.6261096579381129E-2</v>
      </c>
      <c r="AG172">
        <v>0.11293485403276571</v>
      </c>
      <c r="AH172">
        <f t="shared" si="31"/>
        <v>1.6261096579381129E-2</v>
      </c>
    </row>
    <row r="173" spans="1:36">
      <c r="A173" t="s">
        <v>58</v>
      </c>
      <c r="B173">
        <v>0.83335954411631452</v>
      </c>
      <c r="C173">
        <v>1.934249769983476E-2</v>
      </c>
      <c r="D173">
        <v>9.1944596842470361E-2</v>
      </c>
      <c r="E173">
        <f t="shared" si="28"/>
        <v>1.934249769983476E-2</v>
      </c>
      <c r="F173">
        <v>0.12314713802987559</v>
      </c>
      <c r="G173">
        <f t="shared" si="30"/>
        <v>1.934249769983476E-2</v>
      </c>
      <c r="AB173" t="s">
        <v>58</v>
      </c>
      <c r="AC173">
        <v>0.83335954411631452</v>
      </c>
      <c r="AD173">
        <v>1.934249769983476E-2</v>
      </c>
      <c r="AE173">
        <v>9.1944596842470361E-2</v>
      </c>
      <c r="AF173">
        <f t="shared" si="29"/>
        <v>1.934249769983476E-2</v>
      </c>
      <c r="AG173">
        <v>0.87685286197012435</v>
      </c>
      <c r="AH173">
        <f t="shared" si="31"/>
        <v>1.934249769983476E-2</v>
      </c>
    </row>
    <row r="174" spans="1:36">
      <c r="A174" t="s">
        <v>59</v>
      </c>
      <c r="B174">
        <v>0.41665814144906288</v>
      </c>
      <c r="C174">
        <v>8.7429002888037566E-3</v>
      </c>
      <c r="D174">
        <v>0.4189318265415406</v>
      </c>
      <c r="E174">
        <f t="shared" si="28"/>
        <v>8.7429002888037566E-3</v>
      </c>
      <c r="F174">
        <v>0.76454761353770129</v>
      </c>
      <c r="G174">
        <f t="shared" si="30"/>
        <v>8.7429002888037566E-3</v>
      </c>
      <c r="AB174" t="s">
        <v>59</v>
      </c>
      <c r="AC174">
        <v>0.41665814144906288</v>
      </c>
      <c r="AD174">
        <v>8.7429002888037566E-3</v>
      </c>
      <c r="AE174">
        <v>0.4189318265415406</v>
      </c>
      <c r="AF174">
        <f t="shared" si="29"/>
        <v>8.7429002888037566E-3</v>
      </c>
      <c r="AG174">
        <v>0.23545238646229871</v>
      </c>
      <c r="AH174">
        <f t="shared" si="31"/>
        <v>8.7429002888037566E-3</v>
      </c>
    </row>
    <row r="175" spans="1:36">
      <c r="A175" t="s">
        <v>60</v>
      </c>
      <c r="B175">
        <v>2.5513780709385037E-2</v>
      </c>
      <c r="C175">
        <v>1.5345421270267168E-2</v>
      </c>
      <c r="D175">
        <v>4.9999999999999378E-2</v>
      </c>
      <c r="E175">
        <f t="shared" si="28"/>
        <v>1.5345421270267168E-2</v>
      </c>
      <c r="F175">
        <v>0.95000000000000062</v>
      </c>
      <c r="G175">
        <f t="shared" si="30"/>
        <v>1.5345421270267168E-2</v>
      </c>
      <c r="AB175" t="s">
        <v>60</v>
      </c>
      <c r="AC175">
        <v>2.5513780709385037E-2</v>
      </c>
      <c r="AD175">
        <v>1.5345421270267168E-2</v>
      </c>
      <c r="AE175">
        <v>4.9999999999999378E-2</v>
      </c>
      <c r="AF175">
        <f t="shared" si="29"/>
        <v>1.5345421270267168E-2</v>
      </c>
      <c r="AG175">
        <v>4.9999999999999378E-2</v>
      </c>
      <c r="AH175">
        <f t="shared" si="31"/>
        <v>1.5345421270267168E-2</v>
      </c>
    </row>
    <row r="176" spans="1:36">
      <c r="A176" t="s">
        <v>153</v>
      </c>
      <c r="B176">
        <v>0.11293485403276571</v>
      </c>
      <c r="C176">
        <v>1.0827211963947203E-2</v>
      </c>
      <c r="D176">
        <v>0.69062200041456967</v>
      </c>
      <c r="E176">
        <f t="shared" si="28"/>
        <v>1.0827211963947203E-2</v>
      </c>
      <c r="F176">
        <v>5.0000000000000017E-2</v>
      </c>
      <c r="G176">
        <f t="shared" si="30"/>
        <v>1.0827211963947203E-2</v>
      </c>
      <c r="AB176" t="s">
        <v>153</v>
      </c>
      <c r="AC176">
        <v>0.11293485403276571</v>
      </c>
      <c r="AD176">
        <v>1.0827211963947203E-2</v>
      </c>
      <c r="AE176">
        <v>0.69062200041456967</v>
      </c>
      <c r="AF176">
        <f t="shared" si="29"/>
        <v>1.0827211963947203E-2</v>
      </c>
      <c r="AG176">
        <v>0.95</v>
      </c>
      <c r="AH176">
        <f t="shared" si="31"/>
        <v>1.0827211963947203E-2</v>
      </c>
    </row>
    <row r="177" spans="1:40">
      <c r="A177" t="s">
        <v>62</v>
      </c>
      <c r="B177">
        <v>0.95854209528250367</v>
      </c>
      <c r="C177">
        <v>0.86540011930785754</v>
      </c>
      <c r="D177">
        <v>0.56652234414582181</v>
      </c>
      <c r="E177" s="5">
        <f t="shared" si="28"/>
        <v>0.56652234414582181</v>
      </c>
      <c r="F177">
        <v>6.8034612531657782E-2</v>
      </c>
      <c r="G177">
        <f t="shared" si="30"/>
        <v>6.8034612531657782E-2</v>
      </c>
      <c r="AB177" t="s">
        <v>62</v>
      </c>
      <c r="AC177">
        <v>0.95854209528250367</v>
      </c>
      <c r="AD177">
        <v>0.86540011930785754</v>
      </c>
      <c r="AE177">
        <v>0.56652234414582181</v>
      </c>
      <c r="AF177" s="5">
        <f t="shared" si="29"/>
        <v>0.56652234414582181</v>
      </c>
      <c r="AG177">
        <v>0.93196538746834223</v>
      </c>
      <c r="AH177">
        <f t="shared" si="31"/>
        <v>0.56652234414582181</v>
      </c>
    </row>
    <row r="178" spans="1:40">
      <c r="A178" t="s">
        <v>63</v>
      </c>
      <c r="B178">
        <v>0.92225078567327134</v>
      </c>
      <c r="C178">
        <v>0.12314713802987465</v>
      </c>
      <c r="D178">
        <v>0.86688972945692855</v>
      </c>
      <c r="E178">
        <f t="shared" si="28"/>
        <v>0.12314713802987465</v>
      </c>
      <c r="F178">
        <v>0.41893182654154093</v>
      </c>
      <c r="G178">
        <f t="shared" si="30"/>
        <v>0.12314713802987465</v>
      </c>
      <c r="AB178" t="s">
        <v>63</v>
      </c>
      <c r="AC178">
        <v>0.92225078567327134</v>
      </c>
      <c r="AD178">
        <v>0.12314713802987465</v>
      </c>
      <c r="AE178">
        <v>0.86688972945692855</v>
      </c>
      <c r="AF178">
        <f t="shared" si="29"/>
        <v>0.12314713802987465</v>
      </c>
      <c r="AG178">
        <v>0.58106817345845907</v>
      </c>
      <c r="AH178">
        <f t="shared" si="31"/>
        <v>0.12314713802987465</v>
      </c>
    </row>
    <row r="179" spans="1:40">
      <c r="A179" t="s">
        <v>64</v>
      </c>
      <c r="B179">
        <v>0.2804520356051966</v>
      </c>
      <c r="C179">
        <v>1.934249769983476E-2</v>
      </c>
      <c r="D179">
        <v>4.9999999999999378E-2</v>
      </c>
      <c r="E179">
        <f t="shared" si="28"/>
        <v>1.934249769983476E-2</v>
      </c>
      <c r="F179">
        <v>0.91337445491190872</v>
      </c>
      <c r="G179">
        <f t="shared" si="30"/>
        <v>1.934249769983476E-2</v>
      </c>
      <c r="AB179" t="s">
        <v>64</v>
      </c>
      <c r="AC179">
        <v>0.2804520356051966</v>
      </c>
      <c r="AD179">
        <v>1.934249769983476E-2</v>
      </c>
      <c r="AE179">
        <v>4.9999999999999378E-2</v>
      </c>
      <c r="AF179">
        <f t="shared" si="29"/>
        <v>1.934249769983476E-2</v>
      </c>
      <c r="AG179">
        <v>8.6625545088091283E-2</v>
      </c>
      <c r="AH179">
        <f t="shared" si="31"/>
        <v>1.934249769983476E-2</v>
      </c>
    </row>
    <row r="180" spans="1:40">
      <c r="A180" t="s">
        <v>65</v>
      </c>
      <c r="B180">
        <v>0.65650924425569723</v>
      </c>
      <c r="C180">
        <v>0.58456818246302633</v>
      </c>
      <c r="D180">
        <v>0.4189318265415406</v>
      </c>
      <c r="E180">
        <f t="shared" si="28"/>
        <v>0.4189318265415406</v>
      </c>
      <c r="F180">
        <v>5.0000000000000017E-2</v>
      </c>
      <c r="G180">
        <f t="shared" si="30"/>
        <v>5.0000000000000017E-2</v>
      </c>
      <c r="AB180" t="s">
        <v>65</v>
      </c>
      <c r="AC180">
        <v>0.65650924425569723</v>
      </c>
      <c r="AD180">
        <v>0.58456818246302633</v>
      </c>
      <c r="AE180">
        <v>0.4189318265415406</v>
      </c>
      <c r="AF180">
        <f t="shared" si="29"/>
        <v>0.4189318265415406</v>
      </c>
      <c r="AG180">
        <v>0.95</v>
      </c>
      <c r="AH180">
        <f t="shared" si="31"/>
        <v>0.4189318265415406</v>
      </c>
    </row>
    <row r="181" spans="1:40">
      <c r="A181" t="s">
        <v>66</v>
      </c>
      <c r="B181">
        <v>2.0775048426035281E-2</v>
      </c>
      <c r="C181">
        <v>7.4818240579241913E-3</v>
      </c>
      <c r="D181">
        <v>7.337458070661218E-3</v>
      </c>
      <c r="E181">
        <f t="shared" si="28"/>
        <v>7.337458070661218E-3</v>
      </c>
      <c r="F181">
        <v>0.95000000000000062</v>
      </c>
      <c r="G181">
        <f t="shared" si="30"/>
        <v>7.337458070661218E-3</v>
      </c>
      <c r="AB181" t="s">
        <v>66</v>
      </c>
      <c r="AC181">
        <v>2.0775048426035281E-2</v>
      </c>
      <c r="AD181">
        <v>7.4818240579241913E-3</v>
      </c>
      <c r="AE181">
        <v>7.337458070661218E-3</v>
      </c>
      <c r="AF181">
        <f t="shared" si="29"/>
        <v>7.337458070661218E-3</v>
      </c>
      <c r="AG181">
        <v>4.9999999999999378E-2</v>
      </c>
      <c r="AH181">
        <f t="shared" si="31"/>
        <v>7.337458070661218E-3</v>
      </c>
    </row>
    <row r="182" spans="1:40">
      <c r="A182" t="s">
        <v>94</v>
      </c>
      <c r="B182">
        <v>0.98065750230016491</v>
      </c>
      <c r="C182">
        <v>0.40782542692846746</v>
      </c>
      <c r="D182">
        <v>0.99788493879901796</v>
      </c>
      <c r="E182">
        <f t="shared" si="28"/>
        <v>0.40782542692846746</v>
      </c>
      <c r="F182">
        <v>0.12314713802987559</v>
      </c>
      <c r="G182">
        <f t="shared" si="30"/>
        <v>0.12314713802987559</v>
      </c>
      <c r="AB182" t="s">
        <v>94</v>
      </c>
      <c r="AC182">
        <v>0.98065750230016491</v>
      </c>
      <c r="AD182">
        <v>0.40782542692846746</v>
      </c>
      <c r="AE182">
        <v>0.99788493879901796</v>
      </c>
      <c r="AF182">
        <f t="shared" si="29"/>
        <v>0.40782542692846746</v>
      </c>
      <c r="AG182">
        <v>0.87685286197012435</v>
      </c>
      <c r="AH182">
        <f t="shared" si="31"/>
        <v>0.40782542692846746</v>
      </c>
    </row>
    <row r="183" spans="1:40">
      <c r="A183" t="s">
        <v>96</v>
      </c>
      <c r="B183">
        <v>0.98917278803605257</v>
      </c>
      <c r="C183">
        <v>0.98735502395561359</v>
      </c>
      <c r="D183">
        <v>0.99385436828432017</v>
      </c>
      <c r="E183" s="5">
        <f t="shared" si="28"/>
        <v>0.98735502395561359</v>
      </c>
      <c r="F183">
        <v>5.0000000000000017E-2</v>
      </c>
      <c r="G183">
        <f t="shared" si="30"/>
        <v>5.0000000000000017E-2</v>
      </c>
      <c r="AB183" t="s">
        <v>96</v>
      </c>
      <c r="AC183">
        <v>0.98917278803605257</v>
      </c>
      <c r="AD183">
        <v>0.98735502395561359</v>
      </c>
      <c r="AE183">
        <v>0.99385436828432017</v>
      </c>
      <c r="AF183" s="5">
        <f t="shared" si="29"/>
        <v>0.98735502395561359</v>
      </c>
      <c r="AG183">
        <v>0.95</v>
      </c>
      <c r="AH183">
        <f t="shared" si="31"/>
        <v>0.95</v>
      </c>
    </row>
    <row r="184" spans="1:40">
      <c r="A184" t="s">
        <v>98</v>
      </c>
      <c r="B184">
        <v>0.98659829350075712</v>
      </c>
      <c r="C184">
        <v>0.82558630631238628</v>
      </c>
      <c r="D184">
        <v>0.16303744515164842</v>
      </c>
      <c r="E184">
        <f t="shared" si="28"/>
        <v>0.16303744515164842</v>
      </c>
      <c r="F184">
        <v>0.21271458630132001</v>
      </c>
      <c r="G184">
        <f t="shared" si="30"/>
        <v>0.16303744515164842</v>
      </c>
      <c r="AB184" t="s">
        <v>98</v>
      </c>
      <c r="AC184">
        <v>0.98659829350075712</v>
      </c>
      <c r="AD184">
        <v>0.82558630631238628</v>
      </c>
      <c r="AE184">
        <v>0.16303744515164842</v>
      </c>
      <c r="AF184">
        <f t="shared" si="29"/>
        <v>0.16303744515164842</v>
      </c>
      <c r="AG184">
        <v>0.78728541369867999</v>
      </c>
      <c r="AH184">
        <f t="shared" si="31"/>
        <v>0.16303744515164842</v>
      </c>
    </row>
    <row r="185" spans="1:40">
      <c r="A185" t="s">
        <v>100</v>
      </c>
      <c r="B185">
        <v>0.97320072587687156</v>
      </c>
      <c r="C185">
        <v>0.90761743126664418</v>
      </c>
      <c r="D185">
        <v>0.79222362970137516</v>
      </c>
      <c r="E185" s="5">
        <f t="shared" si="28"/>
        <v>0.79222362970137516</v>
      </c>
      <c r="F185">
        <v>6.8034612531657782E-2</v>
      </c>
      <c r="G185">
        <f t="shared" si="30"/>
        <v>6.8034612531657782E-2</v>
      </c>
      <c r="AB185" t="s">
        <v>100</v>
      </c>
      <c r="AC185">
        <v>0.97320072587687156</v>
      </c>
      <c r="AD185">
        <v>0.90761743126664418</v>
      </c>
      <c r="AE185">
        <v>0.79222362970137516</v>
      </c>
      <c r="AF185" s="5">
        <f t="shared" si="29"/>
        <v>0.79222362970137516</v>
      </c>
      <c r="AG185">
        <v>0.93196538746834223</v>
      </c>
      <c r="AH185">
        <f t="shared" si="31"/>
        <v>0.79222362970137516</v>
      </c>
    </row>
    <row r="186" spans="1:40">
      <c r="A186" t="s">
        <v>102</v>
      </c>
      <c r="B186">
        <v>5.1212513603868581E-2</v>
      </c>
      <c r="C186">
        <v>7.4818240579241913E-3</v>
      </c>
      <c r="D186">
        <v>9.1944596842470361E-2</v>
      </c>
      <c r="E186">
        <f t="shared" si="28"/>
        <v>7.4818240579241913E-3</v>
      </c>
      <c r="F186">
        <v>0.95000000000000062</v>
      </c>
      <c r="G186">
        <f t="shared" si="30"/>
        <v>7.4818240579241913E-3</v>
      </c>
      <c r="AB186" t="s">
        <v>102</v>
      </c>
      <c r="AC186">
        <v>5.1212513603868581E-2</v>
      </c>
      <c r="AD186">
        <v>7.4818240579241913E-3</v>
      </c>
      <c r="AE186">
        <v>9.1944596842470361E-2</v>
      </c>
      <c r="AF186">
        <f t="shared" si="29"/>
        <v>7.4818240579241913E-3</v>
      </c>
      <c r="AG186">
        <v>4.9999999999999378E-2</v>
      </c>
      <c r="AH186">
        <f t="shared" si="31"/>
        <v>7.4818240579241913E-3</v>
      </c>
    </row>
    <row r="187" spans="1:40">
      <c r="A187" t="s">
        <v>151</v>
      </c>
      <c r="B187">
        <v>1.6761972197987807E-2</v>
      </c>
      <c r="C187">
        <v>7.4818240579241913E-3</v>
      </c>
      <c r="D187">
        <v>2.6629147864951963E-2</v>
      </c>
      <c r="E187">
        <f t="shared" si="28"/>
        <v>7.4818240579241913E-3</v>
      </c>
      <c r="F187">
        <v>0.95000000000000062</v>
      </c>
      <c r="G187">
        <f t="shared" si="30"/>
        <v>7.4818240579241913E-3</v>
      </c>
      <c r="AB187" t="s">
        <v>151</v>
      </c>
      <c r="AC187">
        <v>1.6761972197987807E-2</v>
      </c>
      <c r="AD187">
        <v>7.4818240579241913E-3</v>
      </c>
      <c r="AE187">
        <v>2.6629147864951963E-2</v>
      </c>
      <c r="AF187">
        <f t="shared" si="29"/>
        <v>7.4818240579241913E-3</v>
      </c>
      <c r="AG187">
        <v>4.9999999999999378E-2</v>
      </c>
      <c r="AH187">
        <f t="shared" si="31"/>
        <v>7.4818240579241913E-3</v>
      </c>
    </row>
    <row r="188" spans="1:40">
      <c r="E188">
        <f>SUM(E170:E187)</f>
        <v>3.5918850685502601</v>
      </c>
      <c r="G188">
        <f>SUM(G170:G187)</f>
        <v>0.77824318037063189</v>
      </c>
      <c r="H188" s="44">
        <f>+G188/E188</f>
        <v>0.21666706075446415</v>
      </c>
      <c r="I188" s="44" t="s">
        <v>359</v>
      </c>
      <c r="J188" s="46"/>
      <c r="K188" s="46"/>
      <c r="AF188">
        <f>SUM(AF170:AF187)</f>
        <v>3.5918850685502601</v>
      </c>
      <c r="AH188">
        <f>SUM(AH170:AH187)</f>
        <v>3.5545300445946459</v>
      </c>
      <c r="AI188" s="44">
        <f>+AH188/AF188</f>
        <v>0.98960016168593856</v>
      </c>
      <c r="AJ188" s="44" t="s">
        <v>359</v>
      </c>
    </row>
    <row r="190" spans="1:40">
      <c r="C190" t="s">
        <v>49</v>
      </c>
      <c r="D190" t="s">
        <v>56</v>
      </c>
      <c r="E190" t="s">
        <v>69</v>
      </c>
      <c r="F190" t="s">
        <v>216</v>
      </c>
      <c r="G190" t="s">
        <v>1</v>
      </c>
    </row>
    <row r="191" spans="1:40">
      <c r="B191" t="s">
        <v>279</v>
      </c>
      <c r="C191">
        <v>1</v>
      </c>
      <c r="D191">
        <v>1</v>
      </c>
      <c r="E191">
        <v>1</v>
      </c>
      <c r="F191">
        <v>0.86933791991631593</v>
      </c>
      <c r="G191" s="18" t="s">
        <v>350</v>
      </c>
      <c r="H191" s="17"/>
      <c r="I191" s="17"/>
      <c r="J191" s="17"/>
      <c r="K191" s="17"/>
      <c r="L191" s="17"/>
      <c r="M191" s="17"/>
      <c r="N191" s="17"/>
      <c r="AC191" t="s">
        <v>48</v>
      </c>
      <c r="AD191" t="s">
        <v>54</v>
      </c>
      <c r="AE191" t="s">
        <v>50</v>
      </c>
      <c r="AF191" t="s">
        <v>361</v>
      </c>
      <c r="AG191" t="s">
        <v>1</v>
      </c>
    </row>
    <row r="192" spans="1:40">
      <c r="B192" t="s">
        <v>281</v>
      </c>
      <c r="C192">
        <v>1</v>
      </c>
      <c r="D192">
        <v>1</v>
      </c>
      <c r="E192">
        <v>0</v>
      </c>
      <c r="F192">
        <v>0.45167477965199454</v>
      </c>
      <c r="G192" s="47" t="s">
        <v>352</v>
      </c>
      <c r="H192" s="50"/>
      <c r="AB192" t="s">
        <v>278</v>
      </c>
      <c r="AC192">
        <v>1</v>
      </c>
      <c r="AD192">
        <v>1</v>
      </c>
      <c r="AE192">
        <v>1</v>
      </c>
      <c r="AF192" s="18">
        <v>0.26058851600112137</v>
      </c>
      <c r="AG192" s="18" t="s">
        <v>350</v>
      </c>
      <c r="AH192" s="17"/>
      <c r="AI192" s="17"/>
      <c r="AJ192" s="17"/>
      <c r="AK192" s="17"/>
      <c r="AL192" s="17"/>
      <c r="AM192" s="17"/>
      <c r="AN192" s="17"/>
    </row>
    <row r="193" spans="2:35">
      <c r="B193" t="s">
        <v>283</v>
      </c>
      <c r="C193">
        <v>1</v>
      </c>
      <c r="D193">
        <v>0</v>
      </c>
      <c r="E193">
        <v>1</v>
      </c>
      <c r="F193">
        <v>0.55260662337509703</v>
      </c>
      <c r="AB193" t="s">
        <v>280</v>
      </c>
      <c r="AC193">
        <v>1</v>
      </c>
      <c r="AD193">
        <v>1</v>
      </c>
      <c r="AE193">
        <v>0</v>
      </c>
      <c r="AF193" s="44">
        <v>0.91479202130785853</v>
      </c>
      <c r="AG193" s="44" t="s">
        <v>352</v>
      </c>
      <c r="AH193" s="46"/>
    </row>
    <row r="194" spans="2:35">
      <c r="B194" t="s">
        <v>285</v>
      </c>
      <c r="C194">
        <v>1</v>
      </c>
      <c r="D194">
        <v>0</v>
      </c>
      <c r="E194">
        <v>0</v>
      </c>
      <c r="F194">
        <v>0.56697346602937904</v>
      </c>
      <c r="AB194" t="s">
        <v>282</v>
      </c>
      <c r="AC194">
        <v>1</v>
      </c>
      <c r="AD194">
        <v>0</v>
      </c>
      <c r="AE194">
        <v>1</v>
      </c>
      <c r="AF194">
        <v>1</v>
      </c>
      <c r="AG194" s="31" t="s">
        <v>227</v>
      </c>
    </row>
    <row r="195" spans="2:35">
      <c r="B195" t="s">
        <v>287</v>
      </c>
      <c r="C195">
        <v>0</v>
      </c>
      <c r="D195">
        <v>1</v>
      </c>
      <c r="E195">
        <v>1</v>
      </c>
      <c r="F195">
        <v>0.58950083765501438</v>
      </c>
      <c r="G195" s="47" t="s">
        <v>342</v>
      </c>
      <c r="AB195" t="s">
        <v>284</v>
      </c>
      <c r="AC195">
        <v>1</v>
      </c>
      <c r="AD195">
        <v>0</v>
      </c>
      <c r="AE195">
        <v>0</v>
      </c>
      <c r="AF195">
        <v>1</v>
      </c>
      <c r="AG195" t="s">
        <v>226</v>
      </c>
    </row>
    <row r="196" spans="2:35">
      <c r="B196" t="s">
        <v>289</v>
      </c>
      <c r="C196">
        <v>0</v>
      </c>
      <c r="D196">
        <v>1</v>
      </c>
      <c r="E196">
        <v>0</v>
      </c>
      <c r="F196">
        <v>0.58950083765501438</v>
      </c>
      <c r="G196" s="50" t="s">
        <v>354</v>
      </c>
      <c r="AB196" t="s">
        <v>286</v>
      </c>
      <c r="AC196">
        <v>0</v>
      </c>
      <c r="AD196">
        <v>1</v>
      </c>
      <c r="AE196">
        <v>1</v>
      </c>
      <c r="AF196" s="44">
        <v>0.79418639860509099</v>
      </c>
      <c r="AG196" s="44" t="s">
        <v>342</v>
      </c>
      <c r="AH196" s="46"/>
      <c r="AI196" s="46"/>
    </row>
    <row r="197" spans="2:35">
      <c r="B197" t="s">
        <v>291</v>
      </c>
      <c r="C197">
        <v>0</v>
      </c>
      <c r="D197">
        <v>0</v>
      </c>
      <c r="E197">
        <v>1</v>
      </c>
      <c r="F197">
        <v>0.28680422093315339</v>
      </c>
      <c r="G197" s="50" t="s">
        <v>356</v>
      </c>
      <c r="AB197" t="s">
        <v>288</v>
      </c>
      <c r="AC197">
        <v>0</v>
      </c>
      <c r="AD197">
        <v>1</v>
      </c>
      <c r="AE197">
        <v>0</v>
      </c>
      <c r="AF197" s="46">
        <v>0.58950083765501438</v>
      </c>
      <c r="AG197" s="46" t="s">
        <v>354</v>
      </c>
      <c r="AH197" s="46"/>
      <c r="AI197" s="46"/>
    </row>
    <row r="198" spans="2:35">
      <c r="B198" t="s">
        <v>293</v>
      </c>
      <c r="C198">
        <v>0</v>
      </c>
      <c r="D198">
        <v>0</v>
      </c>
      <c r="E198">
        <v>0</v>
      </c>
      <c r="F198">
        <v>0.21666706075446415</v>
      </c>
      <c r="G198" s="50" t="s">
        <v>358</v>
      </c>
      <c r="AB198" t="s">
        <v>290</v>
      </c>
      <c r="AC198">
        <v>0</v>
      </c>
      <c r="AD198">
        <v>0</v>
      </c>
      <c r="AE198">
        <v>1</v>
      </c>
      <c r="AF198" s="46">
        <v>0.98343604032083642</v>
      </c>
      <c r="AG198" s="46" t="s">
        <v>356</v>
      </c>
      <c r="AH198" s="46"/>
      <c r="AI198" s="46"/>
    </row>
    <row r="199" spans="2:35">
      <c r="AB199" t="s">
        <v>292</v>
      </c>
      <c r="AC199">
        <v>0</v>
      </c>
      <c r="AD199">
        <v>0</v>
      </c>
      <c r="AE199">
        <v>0</v>
      </c>
      <c r="AF199" s="46">
        <v>0.98960016168593856</v>
      </c>
      <c r="AG199" s="46" t="s">
        <v>358</v>
      </c>
      <c r="AH199" s="46"/>
      <c r="AI199" s="46"/>
    </row>
    <row r="201" spans="2:35">
      <c r="C201" t="s">
        <v>48</v>
      </c>
      <c r="D201" t="s">
        <v>54</v>
      </c>
      <c r="E201" t="s">
        <v>50</v>
      </c>
      <c r="F201" t="s">
        <v>321</v>
      </c>
      <c r="G201" t="s">
        <v>77</v>
      </c>
    </row>
    <row r="202" spans="2:35">
      <c r="B202" t="s">
        <v>278</v>
      </c>
      <c r="C202">
        <v>1</v>
      </c>
      <c r="D202">
        <v>1</v>
      </c>
      <c r="E202">
        <v>1</v>
      </c>
      <c r="F202">
        <v>0.86933791991631593</v>
      </c>
      <c r="G202" s="18" t="s">
        <v>350</v>
      </c>
      <c r="H202" s="17"/>
      <c r="I202" s="17"/>
      <c r="J202" s="17"/>
      <c r="K202" s="17"/>
      <c r="L202" s="17"/>
      <c r="M202" s="17"/>
      <c r="N202" s="17"/>
      <c r="AC202" t="s">
        <v>48</v>
      </c>
      <c r="AD202" t="s">
        <v>54</v>
      </c>
      <c r="AE202" t="s">
        <v>50</v>
      </c>
      <c r="AF202" t="s">
        <v>360</v>
      </c>
      <c r="AG202" t="s">
        <v>77</v>
      </c>
    </row>
    <row r="203" spans="2:35">
      <c r="B203" t="s">
        <v>286</v>
      </c>
      <c r="C203">
        <v>0</v>
      </c>
      <c r="D203">
        <v>1</v>
      </c>
      <c r="E203">
        <v>1</v>
      </c>
      <c r="F203">
        <v>0.58950083765501438</v>
      </c>
      <c r="G203" s="44" t="s">
        <v>342</v>
      </c>
      <c r="H203" s="46"/>
      <c r="AB203" t="s">
        <v>292</v>
      </c>
      <c r="AC203">
        <v>0</v>
      </c>
      <c r="AD203">
        <v>0</v>
      </c>
      <c r="AE203">
        <v>0</v>
      </c>
      <c r="AF203" s="44">
        <v>0.98960016168593856</v>
      </c>
      <c r="AG203" s="44" t="s">
        <v>358</v>
      </c>
    </row>
    <row r="204" spans="2:35">
      <c r="B204" t="s">
        <v>288</v>
      </c>
      <c r="C204">
        <v>0</v>
      </c>
      <c r="D204">
        <v>1</v>
      </c>
      <c r="E204">
        <v>0</v>
      </c>
      <c r="F204">
        <v>0.58950083765501438</v>
      </c>
      <c r="G204" s="46" t="s">
        <v>354</v>
      </c>
      <c r="H204" s="46"/>
      <c r="AB204" t="s">
        <v>290</v>
      </c>
      <c r="AC204">
        <v>0</v>
      </c>
      <c r="AD204">
        <v>0</v>
      </c>
      <c r="AE204">
        <v>1</v>
      </c>
      <c r="AF204" s="46">
        <v>0.98343604032083642</v>
      </c>
      <c r="AG204" s="46" t="s">
        <v>356</v>
      </c>
    </row>
    <row r="205" spans="2:35">
      <c r="B205" t="s">
        <v>284</v>
      </c>
      <c r="C205">
        <v>1</v>
      </c>
      <c r="D205">
        <v>0</v>
      </c>
      <c r="E205">
        <v>0</v>
      </c>
      <c r="F205">
        <v>0.56697346602937904</v>
      </c>
      <c r="G205" s="31" t="s">
        <v>227</v>
      </c>
      <c r="AB205" t="s">
        <v>280</v>
      </c>
      <c r="AC205">
        <v>1</v>
      </c>
      <c r="AD205">
        <v>1</v>
      </c>
      <c r="AE205">
        <v>0</v>
      </c>
      <c r="AF205" s="46">
        <v>0.91479202130785853</v>
      </c>
      <c r="AG205" s="46" t="s">
        <v>352</v>
      </c>
    </row>
    <row r="206" spans="2:35">
      <c r="B206" t="s">
        <v>282</v>
      </c>
      <c r="C206">
        <v>1</v>
      </c>
      <c r="D206">
        <v>0</v>
      </c>
      <c r="E206">
        <v>1</v>
      </c>
      <c r="F206">
        <v>0.55260662337509703</v>
      </c>
      <c r="G206" s="31" t="s">
        <v>227</v>
      </c>
      <c r="AB206" t="s">
        <v>286</v>
      </c>
      <c r="AC206">
        <v>0</v>
      </c>
      <c r="AD206">
        <v>1</v>
      </c>
      <c r="AE206">
        <v>1</v>
      </c>
      <c r="AF206" s="46">
        <v>0.79418639860509099</v>
      </c>
      <c r="AG206" s="46" t="s">
        <v>342</v>
      </c>
    </row>
    <row r="207" spans="2:35">
      <c r="B207" t="s">
        <v>280</v>
      </c>
      <c r="C207">
        <v>1</v>
      </c>
      <c r="D207">
        <v>1</v>
      </c>
      <c r="E207">
        <v>0</v>
      </c>
      <c r="F207">
        <v>0.45167477965199454</v>
      </c>
      <c r="G207" s="44" t="s">
        <v>352</v>
      </c>
      <c r="H207" s="46"/>
      <c r="I207" s="46"/>
      <c r="AB207" t="s">
        <v>288</v>
      </c>
      <c r="AC207">
        <v>0</v>
      </c>
      <c r="AD207">
        <v>1</v>
      </c>
      <c r="AE207">
        <v>0</v>
      </c>
      <c r="AF207" s="46">
        <v>0.58950083765501438</v>
      </c>
      <c r="AG207" s="46" t="s">
        <v>354</v>
      </c>
    </row>
    <row r="208" spans="2:35">
      <c r="B208" t="s">
        <v>290</v>
      </c>
      <c r="C208">
        <v>0</v>
      </c>
      <c r="D208">
        <v>0</v>
      </c>
      <c r="E208">
        <v>1</v>
      </c>
      <c r="F208">
        <v>0.28680422093315339</v>
      </c>
      <c r="G208" s="46" t="s">
        <v>356</v>
      </c>
      <c r="H208" s="46"/>
      <c r="I208" s="46"/>
      <c r="AB208" t="s">
        <v>278</v>
      </c>
      <c r="AC208">
        <v>1</v>
      </c>
      <c r="AD208">
        <v>1</v>
      </c>
      <c r="AE208">
        <v>1</v>
      </c>
      <c r="AF208" s="18">
        <v>0.26058851600112137</v>
      </c>
      <c r="AG208" s="18" t="s">
        <v>350</v>
      </c>
    </row>
    <row r="209" spans="2:14">
      <c r="B209" t="s">
        <v>292</v>
      </c>
      <c r="C209">
        <v>0</v>
      </c>
      <c r="D209">
        <v>0</v>
      </c>
      <c r="E209">
        <v>0</v>
      </c>
      <c r="F209">
        <v>0.21666706075446415</v>
      </c>
      <c r="G209" s="46" t="s">
        <v>358</v>
      </c>
      <c r="H209" s="46"/>
      <c r="I209" s="46"/>
    </row>
    <row r="212" spans="2:14">
      <c r="C212" t="s">
        <v>48</v>
      </c>
      <c r="D212" t="s">
        <v>54</v>
      </c>
      <c r="E212" t="s">
        <v>50</v>
      </c>
      <c r="F212" t="s">
        <v>321</v>
      </c>
      <c r="G212" t="s">
        <v>77</v>
      </c>
    </row>
    <row r="213" spans="2:14">
      <c r="B213" t="s">
        <v>278</v>
      </c>
      <c r="C213">
        <v>1</v>
      </c>
      <c r="D213">
        <v>1</v>
      </c>
      <c r="E213">
        <v>1</v>
      </c>
      <c r="F213" s="65">
        <v>0.86933791991631593</v>
      </c>
      <c r="G213" s="65" t="s">
        <v>350</v>
      </c>
      <c r="H213" s="66"/>
      <c r="I213" s="66"/>
      <c r="J213" s="66"/>
      <c r="K213" s="66"/>
      <c r="L213" s="66"/>
      <c r="M213" s="66"/>
      <c r="N213" s="66"/>
    </row>
    <row r="214" spans="2:14">
      <c r="B214" t="s">
        <v>286</v>
      </c>
      <c r="C214">
        <v>0</v>
      </c>
      <c r="D214">
        <v>1</v>
      </c>
      <c r="E214">
        <v>1</v>
      </c>
      <c r="F214" s="44">
        <v>0.58950083765501438</v>
      </c>
      <c r="G214" s="44" t="s">
        <v>342</v>
      </c>
    </row>
    <row r="215" spans="2:14">
      <c r="B215" t="s">
        <v>288</v>
      </c>
      <c r="C215">
        <v>0</v>
      </c>
      <c r="D215">
        <v>1</v>
      </c>
      <c r="E215">
        <v>0</v>
      </c>
      <c r="F215" s="46">
        <v>0.58950083765501438</v>
      </c>
      <c r="G215" s="46" t="s">
        <v>354</v>
      </c>
    </row>
    <row r="216" spans="2:14">
      <c r="B216" t="s">
        <v>280</v>
      </c>
      <c r="C216">
        <v>1</v>
      </c>
      <c r="D216">
        <v>1</v>
      </c>
      <c r="E216">
        <v>0</v>
      </c>
      <c r="F216" s="46">
        <v>0.45167477965199454</v>
      </c>
      <c r="G216" s="46" t="s">
        <v>352</v>
      </c>
    </row>
    <row r="217" spans="2:14">
      <c r="B217" t="s">
        <v>290</v>
      </c>
      <c r="C217">
        <v>0</v>
      </c>
      <c r="D217">
        <v>0</v>
      </c>
      <c r="E217">
        <v>1</v>
      </c>
      <c r="F217" s="46">
        <v>0.28680422093315339</v>
      </c>
      <c r="G217" s="46" t="s">
        <v>356</v>
      </c>
    </row>
    <row r="218" spans="2:14">
      <c r="B218" t="s">
        <v>292</v>
      </c>
      <c r="C218">
        <v>0</v>
      </c>
      <c r="D218">
        <v>0</v>
      </c>
      <c r="E218">
        <v>0</v>
      </c>
      <c r="F218" s="46">
        <v>0.21666706075446415</v>
      </c>
      <c r="G218" s="46" t="s">
        <v>358</v>
      </c>
    </row>
  </sheetData>
  <sortState xmlns:xlrd2="http://schemas.microsoft.com/office/spreadsheetml/2017/richdata2" ref="AB203:AG208">
    <sortCondition descending="1" ref="AF203:AF208"/>
  </sortState>
  <phoneticPr fontId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6EE27-3D56-498C-A396-28D1DA3A0109}">
  <dimension ref="A1:AC331"/>
  <sheetViews>
    <sheetView zoomScaleNormal="100" workbookViewId="0">
      <selection activeCell="T327" sqref="T327:X331"/>
    </sheetView>
  </sheetViews>
  <sheetFormatPr defaultRowHeight="18.75"/>
  <sheetData>
    <row r="1" spans="1:10">
      <c r="A1" t="s">
        <v>522</v>
      </c>
    </row>
    <row r="2" spans="1:10">
      <c r="B2" t="s">
        <v>78</v>
      </c>
      <c r="C2" t="s">
        <v>48</v>
      </c>
      <c r="D2" t="s">
        <v>54</v>
      </c>
      <c r="E2" t="s">
        <v>50</v>
      </c>
      <c r="F2" t="s">
        <v>224</v>
      </c>
      <c r="G2" t="s">
        <v>228</v>
      </c>
      <c r="H2" t="s">
        <v>223</v>
      </c>
      <c r="I2" t="s">
        <v>234</v>
      </c>
      <c r="J2" t="s">
        <v>236</v>
      </c>
    </row>
    <row r="3" spans="1:10">
      <c r="B3" t="s">
        <v>80</v>
      </c>
      <c r="C3">
        <v>0.80692563298739306</v>
      </c>
      <c r="D3">
        <v>0.9891727880360528</v>
      </c>
      <c r="E3">
        <v>0.43347765585417825</v>
      </c>
      <c r="F3">
        <v>5.0000000000000017E-2</v>
      </c>
      <c r="G3">
        <v>0.19307436701260694</v>
      </c>
      <c r="H3">
        <v>1.0827211963947203E-2</v>
      </c>
      <c r="I3">
        <v>0.56652234414582181</v>
      </c>
      <c r="J3">
        <v>0.95</v>
      </c>
    </row>
    <row r="4" spans="1:10">
      <c r="B4" t="s">
        <v>82</v>
      </c>
      <c r="C4">
        <v>0.99014770955660791</v>
      </c>
      <c r="D4">
        <v>0.97829229183248267</v>
      </c>
      <c r="E4">
        <v>0.97337085213504804</v>
      </c>
      <c r="F4">
        <v>0.95000000000000062</v>
      </c>
      <c r="G4">
        <v>9.8522904433920866E-3</v>
      </c>
      <c r="H4">
        <v>2.1707708167517326E-2</v>
      </c>
      <c r="I4">
        <v>2.6629147864951963E-2</v>
      </c>
      <c r="J4">
        <v>4.9999999999999378E-2</v>
      </c>
    </row>
    <row r="5" spans="1:10">
      <c r="B5" t="s">
        <v>57</v>
      </c>
      <c r="C5">
        <v>0.5751406827697908</v>
      </c>
      <c r="D5">
        <v>0.98373890342061887</v>
      </c>
      <c r="E5">
        <v>0.90805540315752964</v>
      </c>
      <c r="F5">
        <v>0.88706514596723429</v>
      </c>
      <c r="G5">
        <v>0.4248593172302092</v>
      </c>
      <c r="H5">
        <v>1.6261096579381129E-2</v>
      </c>
      <c r="I5">
        <v>9.1944596842470361E-2</v>
      </c>
      <c r="J5">
        <v>0.11293485403276571</v>
      </c>
    </row>
    <row r="6" spans="1:10">
      <c r="B6" t="s">
        <v>58</v>
      </c>
      <c r="C6">
        <v>0.16664045588368551</v>
      </c>
      <c r="D6">
        <v>0.98065750230016524</v>
      </c>
      <c r="E6">
        <v>0.90805540315752964</v>
      </c>
      <c r="F6">
        <v>0.12314713802987559</v>
      </c>
      <c r="G6">
        <v>0.83335954411631452</v>
      </c>
      <c r="H6">
        <v>1.934249769983476E-2</v>
      </c>
      <c r="I6">
        <v>9.1944596842470361E-2</v>
      </c>
      <c r="J6">
        <v>0.87685286197012435</v>
      </c>
    </row>
    <row r="7" spans="1:10">
      <c r="B7" t="s">
        <v>59</v>
      </c>
      <c r="C7">
        <v>0.58334185855093712</v>
      </c>
      <c r="D7">
        <v>0.99125709971119624</v>
      </c>
      <c r="E7">
        <v>0.5810681734584594</v>
      </c>
      <c r="F7">
        <v>0.76454761353770129</v>
      </c>
      <c r="G7">
        <v>0.41665814144906288</v>
      </c>
      <c r="H7">
        <v>8.7429002888037566E-3</v>
      </c>
      <c r="I7">
        <v>0.4189318265415406</v>
      </c>
      <c r="J7">
        <v>0.23545238646229871</v>
      </c>
    </row>
    <row r="8" spans="1:10">
      <c r="B8" t="s">
        <v>60</v>
      </c>
      <c r="C8">
        <v>0.97448621929061496</v>
      </c>
      <c r="D8">
        <v>0.98465457872973283</v>
      </c>
      <c r="E8">
        <v>0.95000000000000062</v>
      </c>
      <c r="F8">
        <v>0.95000000000000062</v>
      </c>
      <c r="G8">
        <v>2.5513780709385037E-2</v>
      </c>
      <c r="H8">
        <v>1.5345421270267168E-2</v>
      </c>
      <c r="I8">
        <v>4.9999999999999378E-2</v>
      </c>
      <c r="J8">
        <v>4.9999999999999378E-2</v>
      </c>
    </row>
    <row r="9" spans="1:10">
      <c r="B9" t="s">
        <v>153</v>
      </c>
      <c r="C9">
        <v>0.88706514596723429</v>
      </c>
      <c r="D9">
        <v>0.9891727880360528</v>
      </c>
      <c r="E9">
        <v>0.30937799958543033</v>
      </c>
      <c r="F9">
        <v>5.0000000000000017E-2</v>
      </c>
      <c r="G9">
        <v>0.11293485403276571</v>
      </c>
      <c r="H9">
        <v>1.0827211963947203E-2</v>
      </c>
      <c r="I9">
        <v>0.69062200041456967</v>
      </c>
      <c r="J9">
        <v>0.95</v>
      </c>
    </row>
    <row r="10" spans="1:10">
      <c r="B10" t="s">
        <v>62</v>
      </c>
      <c r="C10">
        <v>4.1457904717496337E-2</v>
      </c>
      <c r="D10">
        <v>0.13459988069214252</v>
      </c>
      <c r="E10">
        <v>0.43347765585417825</v>
      </c>
      <c r="F10">
        <v>6.8034612531657782E-2</v>
      </c>
      <c r="G10">
        <v>0.95854209528250367</v>
      </c>
      <c r="H10">
        <v>0.86540011930785754</v>
      </c>
      <c r="I10">
        <v>0.56652234414582181</v>
      </c>
      <c r="J10">
        <v>0.93196538746834223</v>
      </c>
    </row>
    <row r="11" spans="1:10">
      <c r="B11" t="s">
        <v>63</v>
      </c>
      <c r="C11">
        <v>7.7749214326728627E-2</v>
      </c>
      <c r="D11">
        <v>0.87685286197012535</v>
      </c>
      <c r="E11">
        <v>0.13311027054307142</v>
      </c>
      <c r="F11">
        <v>0.41893182654154093</v>
      </c>
      <c r="G11">
        <v>0.92225078567327134</v>
      </c>
      <c r="H11">
        <v>0.12314713802987465</v>
      </c>
      <c r="I11">
        <v>0.86688972945692855</v>
      </c>
      <c r="J11">
        <v>0.58106817345845907</v>
      </c>
    </row>
    <row r="12" spans="1:10">
      <c r="B12" t="s">
        <v>64</v>
      </c>
      <c r="C12">
        <v>0.7195479643948034</v>
      </c>
      <c r="D12">
        <v>0.98065750230016524</v>
      </c>
      <c r="E12">
        <v>0.95000000000000062</v>
      </c>
      <c r="F12">
        <v>0.91337445491190872</v>
      </c>
      <c r="G12">
        <v>0.2804520356051966</v>
      </c>
      <c r="H12">
        <v>1.934249769983476E-2</v>
      </c>
      <c r="I12">
        <v>4.9999999999999378E-2</v>
      </c>
      <c r="J12">
        <v>8.6625545088091283E-2</v>
      </c>
    </row>
    <row r="13" spans="1:10">
      <c r="B13" t="s">
        <v>65</v>
      </c>
      <c r="C13">
        <v>0.34349075574430277</v>
      </c>
      <c r="D13">
        <v>0.41543181753697367</v>
      </c>
      <c r="E13">
        <v>0.5810681734584594</v>
      </c>
      <c r="F13">
        <v>5.0000000000000017E-2</v>
      </c>
      <c r="G13">
        <v>0.65650924425569723</v>
      </c>
      <c r="H13">
        <v>0.58456818246302633</v>
      </c>
      <c r="I13">
        <v>0.4189318265415406</v>
      </c>
      <c r="J13">
        <v>0.95</v>
      </c>
    </row>
    <row r="14" spans="1:10">
      <c r="B14" t="s">
        <v>66</v>
      </c>
      <c r="C14">
        <v>0.97922495157396472</v>
      </c>
      <c r="D14">
        <v>0.99251817594207581</v>
      </c>
      <c r="E14">
        <v>0.99266254192933878</v>
      </c>
      <c r="F14">
        <v>0.95000000000000062</v>
      </c>
      <c r="G14">
        <v>2.0775048426035281E-2</v>
      </c>
      <c r="H14">
        <v>7.4818240579241913E-3</v>
      </c>
      <c r="I14">
        <v>7.337458070661218E-3</v>
      </c>
      <c r="J14">
        <v>4.9999999999999378E-2</v>
      </c>
    </row>
    <row r="15" spans="1:10">
      <c r="B15" t="s">
        <v>94</v>
      </c>
      <c r="C15">
        <v>1.9342497699835055E-2</v>
      </c>
      <c r="D15">
        <v>0.59217457307153254</v>
      </c>
      <c r="E15">
        <v>2.1150612009820224E-3</v>
      </c>
      <c r="F15">
        <v>0.12314713802987559</v>
      </c>
      <c r="G15">
        <v>0.98065750230016491</v>
      </c>
      <c r="H15">
        <v>0.40782542692846746</v>
      </c>
      <c r="I15">
        <v>0.99788493879901796</v>
      </c>
      <c r="J15">
        <v>0.87685286197012435</v>
      </c>
    </row>
    <row r="16" spans="1:10">
      <c r="B16" t="s">
        <v>96</v>
      </c>
      <c r="C16">
        <v>1.0827211963947477E-2</v>
      </c>
      <c r="D16">
        <v>1.2644976044386462E-2</v>
      </c>
      <c r="E16">
        <v>6.1456317156798447E-3</v>
      </c>
      <c r="F16">
        <v>5.0000000000000017E-2</v>
      </c>
      <c r="G16">
        <v>0.98917278803605257</v>
      </c>
      <c r="H16">
        <v>0.98735502395561359</v>
      </c>
      <c r="I16">
        <v>0.99385436828432017</v>
      </c>
      <c r="J16">
        <v>0.95</v>
      </c>
    </row>
    <row r="17" spans="2:10">
      <c r="B17" t="s">
        <v>98</v>
      </c>
      <c r="C17">
        <v>1.3401706499242933E-2</v>
      </c>
      <c r="D17">
        <v>0.17441369368761367</v>
      </c>
      <c r="E17">
        <v>0.83696255484835158</v>
      </c>
      <c r="F17">
        <v>0.21271458630132001</v>
      </c>
      <c r="G17">
        <v>0.98659829350075712</v>
      </c>
      <c r="H17">
        <v>0.82558630631238628</v>
      </c>
      <c r="I17">
        <v>0.16303744515164842</v>
      </c>
      <c r="J17">
        <v>0.78728541369867999</v>
      </c>
    </row>
    <row r="18" spans="2:10">
      <c r="B18" t="s">
        <v>100</v>
      </c>
      <c r="C18">
        <v>2.6799274123128491E-2</v>
      </c>
      <c r="D18">
        <v>9.2382568733355805E-2</v>
      </c>
      <c r="E18">
        <v>0.20777637029862486</v>
      </c>
      <c r="F18">
        <v>6.8034612531657782E-2</v>
      </c>
      <c r="G18">
        <v>0.97320072587687156</v>
      </c>
      <c r="H18">
        <v>0.90761743126664418</v>
      </c>
      <c r="I18">
        <v>0.79222362970137516</v>
      </c>
      <c r="J18">
        <v>0.93196538746834223</v>
      </c>
    </row>
    <row r="19" spans="2:10">
      <c r="B19" t="s">
        <v>102</v>
      </c>
      <c r="C19">
        <v>0.94878748639613142</v>
      </c>
      <c r="D19">
        <v>0.99251817594207581</v>
      </c>
      <c r="E19">
        <v>0.90805540315752964</v>
      </c>
      <c r="F19">
        <v>0.95000000000000062</v>
      </c>
      <c r="G19">
        <v>5.1212513603868581E-2</v>
      </c>
      <c r="H19">
        <v>7.4818240579241913E-3</v>
      </c>
      <c r="I19">
        <v>9.1944596842470361E-2</v>
      </c>
      <c r="J19">
        <v>4.9999999999999378E-2</v>
      </c>
    </row>
    <row r="20" spans="2:10">
      <c r="B20" t="s">
        <v>151</v>
      </c>
      <c r="C20">
        <v>0.98323802780201219</v>
      </c>
      <c r="D20">
        <v>0.99251817594207581</v>
      </c>
      <c r="E20">
        <v>0.97337085213504804</v>
      </c>
      <c r="F20">
        <v>0.95000000000000062</v>
      </c>
      <c r="G20">
        <v>1.6761972197987807E-2</v>
      </c>
      <c r="H20">
        <v>7.4818240579241913E-3</v>
      </c>
      <c r="I20">
        <v>2.6629147864951963E-2</v>
      </c>
      <c r="J20">
        <v>4.9999999999999378E-2</v>
      </c>
    </row>
    <row r="23" spans="2:10">
      <c r="B23" t="s">
        <v>278</v>
      </c>
      <c r="C23" t="s">
        <v>48</v>
      </c>
      <c r="D23" t="s">
        <v>54</v>
      </c>
      <c r="E23" t="s">
        <v>50</v>
      </c>
      <c r="F23" t="s">
        <v>278</v>
      </c>
      <c r="G23" t="s">
        <v>224</v>
      </c>
      <c r="H23" t="s">
        <v>223</v>
      </c>
    </row>
    <row r="24" spans="2:10">
      <c r="B24" t="s">
        <v>80</v>
      </c>
      <c r="C24">
        <v>0.80692563298739306</v>
      </c>
      <c r="D24">
        <v>0.9891727880360528</v>
      </c>
      <c r="E24">
        <v>0.43347765585417825</v>
      </c>
      <c r="F24">
        <v>0.43347765585417825</v>
      </c>
      <c r="G24">
        <v>5.0000000000000017E-2</v>
      </c>
      <c r="H24">
        <v>5.0000000000000017E-2</v>
      </c>
    </row>
    <row r="25" spans="2:10">
      <c r="B25" t="s">
        <v>82</v>
      </c>
      <c r="C25">
        <v>0.99014770955660791</v>
      </c>
      <c r="D25">
        <v>0.97829229183248267</v>
      </c>
      <c r="E25">
        <v>0.97337085213504804</v>
      </c>
      <c r="F25">
        <v>0.97337085213504804</v>
      </c>
      <c r="G25">
        <v>0.95000000000000062</v>
      </c>
      <c r="H25">
        <v>0.95000000000000062</v>
      </c>
    </row>
    <row r="26" spans="2:10">
      <c r="B26" t="s">
        <v>57</v>
      </c>
      <c r="C26">
        <v>0.5751406827697908</v>
      </c>
      <c r="D26">
        <v>0.98373890342061887</v>
      </c>
      <c r="E26">
        <v>0.90805540315752964</v>
      </c>
      <c r="F26">
        <v>0.5751406827697908</v>
      </c>
      <c r="G26">
        <v>0.88706514596723429</v>
      </c>
      <c r="H26">
        <v>0.5751406827697908</v>
      </c>
    </row>
    <row r="27" spans="2:10">
      <c r="B27" t="s">
        <v>58</v>
      </c>
      <c r="C27">
        <v>0.16664045588368551</v>
      </c>
      <c r="D27">
        <v>0.98065750230016524</v>
      </c>
      <c r="E27">
        <v>0.90805540315752964</v>
      </c>
      <c r="F27">
        <v>0.16664045588368551</v>
      </c>
      <c r="G27">
        <v>0.12314713802987559</v>
      </c>
      <c r="H27">
        <v>0.12314713802987559</v>
      </c>
    </row>
    <row r="28" spans="2:10">
      <c r="B28" t="s">
        <v>59</v>
      </c>
      <c r="C28">
        <v>0.58334185855093712</v>
      </c>
      <c r="D28">
        <v>0.99125709971119624</v>
      </c>
      <c r="E28">
        <v>0.5810681734584594</v>
      </c>
      <c r="F28">
        <v>0.5810681734584594</v>
      </c>
      <c r="G28">
        <v>0.76454761353770129</v>
      </c>
      <c r="H28">
        <v>0.5810681734584594</v>
      </c>
    </row>
    <row r="29" spans="2:10">
      <c r="B29" t="s">
        <v>60</v>
      </c>
      <c r="C29">
        <v>0.97448621929061496</v>
      </c>
      <c r="D29">
        <v>0.98465457872973283</v>
      </c>
      <c r="E29">
        <v>0.95000000000000062</v>
      </c>
      <c r="F29">
        <v>0.95000000000000062</v>
      </c>
      <c r="G29">
        <v>0.95000000000000062</v>
      </c>
      <c r="H29">
        <v>0.95000000000000062</v>
      </c>
    </row>
    <row r="30" spans="2:10">
      <c r="B30" t="s">
        <v>153</v>
      </c>
      <c r="C30">
        <v>0.88706514596723429</v>
      </c>
      <c r="D30">
        <v>0.9891727880360528</v>
      </c>
      <c r="E30">
        <v>0.30937799958543033</v>
      </c>
      <c r="F30">
        <v>0.30937799958543033</v>
      </c>
      <c r="G30">
        <v>5.0000000000000017E-2</v>
      </c>
      <c r="H30">
        <v>5.0000000000000017E-2</v>
      </c>
    </row>
    <row r="31" spans="2:10">
      <c r="B31" t="s">
        <v>62</v>
      </c>
      <c r="C31">
        <v>4.1457904717496337E-2</v>
      </c>
      <c r="D31">
        <v>0.13459988069214252</v>
      </c>
      <c r="E31">
        <v>0.43347765585417825</v>
      </c>
      <c r="F31">
        <v>4.1457904717496337E-2</v>
      </c>
      <c r="G31">
        <v>6.8034612531657782E-2</v>
      </c>
      <c r="H31">
        <v>4.1457904717496337E-2</v>
      </c>
    </row>
    <row r="32" spans="2:10">
      <c r="B32" t="s">
        <v>63</v>
      </c>
      <c r="C32">
        <v>7.7749214326728627E-2</v>
      </c>
      <c r="D32">
        <v>0.87685286197012535</v>
      </c>
      <c r="E32">
        <v>0.13311027054307142</v>
      </c>
      <c r="F32">
        <v>7.7749214326728627E-2</v>
      </c>
      <c r="G32">
        <v>0.41893182654154093</v>
      </c>
      <c r="H32">
        <v>7.7749214326728627E-2</v>
      </c>
    </row>
    <row r="33" spans="2:26">
      <c r="B33" t="s">
        <v>64</v>
      </c>
      <c r="C33">
        <v>0.7195479643948034</v>
      </c>
      <c r="D33">
        <v>0.98065750230016524</v>
      </c>
      <c r="E33">
        <v>0.95000000000000062</v>
      </c>
      <c r="F33">
        <v>0.7195479643948034</v>
      </c>
      <c r="G33">
        <v>0.91337445491190872</v>
      </c>
      <c r="H33">
        <v>0.7195479643948034</v>
      </c>
    </row>
    <row r="34" spans="2:26">
      <c r="B34" t="s">
        <v>65</v>
      </c>
      <c r="C34">
        <v>0.34349075574430277</v>
      </c>
      <c r="D34">
        <v>0.41543181753697367</v>
      </c>
      <c r="E34">
        <v>0.5810681734584594</v>
      </c>
      <c r="F34">
        <v>0.34349075574430277</v>
      </c>
      <c r="G34">
        <v>5.0000000000000017E-2</v>
      </c>
      <c r="H34">
        <v>5.0000000000000017E-2</v>
      </c>
    </row>
    <row r="35" spans="2:26">
      <c r="B35" t="s">
        <v>66</v>
      </c>
      <c r="C35">
        <v>0.97922495157396472</v>
      </c>
      <c r="D35">
        <v>0.99251817594207581</v>
      </c>
      <c r="E35">
        <v>0.99266254192933878</v>
      </c>
      <c r="F35">
        <v>0.97922495157396472</v>
      </c>
      <c r="G35">
        <v>0.95000000000000062</v>
      </c>
      <c r="H35">
        <v>0.95000000000000062</v>
      </c>
    </row>
    <row r="36" spans="2:26">
      <c r="B36" t="s">
        <v>94</v>
      </c>
      <c r="C36">
        <v>1.9342497699835055E-2</v>
      </c>
      <c r="D36">
        <v>0.59217457307153254</v>
      </c>
      <c r="E36">
        <v>2.1150612009820224E-3</v>
      </c>
      <c r="F36">
        <v>2.1150612009820224E-3</v>
      </c>
      <c r="G36">
        <v>0.12314713802987559</v>
      </c>
      <c r="H36">
        <v>2.1150612009820224E-3</v>
      </c>
    </row>
    <row r="37" spans="2:26">
      <c r="B37" t="s">
        <v>96</v>
      </c>
      <c r="C37">
        <v>1.0827211963947477E-2</v>
      </c>
      <c r="D37">
        <v>1.2644976044386462E-2</v>
      </c>
      <c r="E37">
        <v>6.1456317156798447E-3</v>
      </c>
      <c r="F37">
        <v>6.1456317156798447E-3</v>
      </c>
      <c r="G37">
        <v>5.0000000000000017E-2</v>
      </c>
      <c r="H37">
        <v>6.1456317156798447E-3</v>
      </c>
    </row>
    <row r="38" spans="2:26">
      <c r="B38" t="s">
        <v>98</v>
      </c>
      <c r="C38">
        <v>1.3401706499242933E-2</v>
      </c>
      <c r="D38">
        <v>0.17441369368761367</v>
      </c>
      <c r="E38">
        <v>0.83696255484835158</v>
      </c>
      <c r="F38">
        <v>1.3401706499242933E-2</v>
      </c>
      <c r="G38">
        <v>0.21271458630132001</v>
      </c>
      <c r="H38">
        <v>1.3401706499242933E-2</v>
      </c>
    </row>
    <row r="39" spans="2:26">
      <c r="B39" t="s">
        <v>100</v>
      </c>
      <c r="C39">
        <v>2.6799274123128491E-2</v>
      </c>
      <c r="D39">
        <v>9.2382568733355805E-2</v>
      </c>
      <c r="E39">
        <v>0.20777637029862486</v>
      </c>
      <c r="F39">
        <v>2.6799274123128491E-2</v>
      </c>
      <c r="G39">
        <v>6.8034612531657782E-2</v>
      </c>
      <c r="H39">
        <v>2.6799274123128491E-2</v>
      </c>
    </row>
    <row r="40" spans="2:26">
      <c r="B40" t="s">
        <v>102</v>
      </c>
      <c r="C40">
        <v>0.94878748639613142</v>
      </c>
      <c r="D40">
        <v>0.99251817594207581</v>
      </c>
      <c r="E40">
        <v>0.90805540315752964</v>
      </c>
      <c r="F40">
        <v>0.90805540315752964</v>
      </c>
      <c r="G40">
        <v>0.95000000000000062</v>
      </c>
      <c r="H40">
        <v>0.90805540315752964</v>
      </c>
    </row>
    <row r="41" spans="2:26">
      <c r="B41" t="s">
        <v>151</v>
      </c>
      <c r="C41">
        <v>0.98323802780201219</v>
      </c>
      <c r="D41">
        <v>0.99251817594207581</v>
      </c>
      <c r="E41">
        <v>0.97337085213504804</v>
      </c>
      <c r="F41">
        <v>0.97337085213504804</v>
      </c>
      <c r="G41">
        <v>0.95000000000000062</v>
      </c>
      <c r="H41">
        <v>0.95000000000000062</v>
      </c>
    </row>
    <row r="42" spans="2:26">
      <c r="F42">
        <v>8.080434539275501</v>
      </c>
      <c r="H42">
        <v>7.024628154393719</v>
      </c>
    </row>
    <row r="45" spans="2:26">
      <c r="B45" t="s">
        <v>524</v>
      </c>
      <c r="C45" t="s">
        <v>48</v>
      </c>
      <c r="D45" t="s">
        <v>54</v>
      </c>
      <c r="E45" t="s">
        <v>523</v>
      </c>
      <c r="F45" t="s">
        <v>224</v>
      </c>
      <c r="G45" t="s">
        <v>223</v>
      </c>
      <c r="T45" t="s">
        <v>524</v>
      </c>
      <c r="U45" t="s">
        <v>48</v>
      </c>
      <c r="V45" t="s">
        <v>54</v>
      </c>
      <c r="W45" t="s">
        <v>523</v>
      </c>
      <c r="X45" t="s">
        <v>236</v>
      </c>
      <c r="Y45" t="s">
        <v>223</v>
      </c>
    </row>
    <row r="46" spans="2:26">
      <c r="B46" t="s">
        <v>80</v>
      </c>
      <c r="C46">
        <v>0.80692563298739306</v>
      </c>
      <c r="D46">
        <v>0.9891727880360528</v>
      </c>
      <c r="E46" s="5">
        <f t="shared" ref="E46:E63" si="0">MIN(C46:D46)</f>
        <v>0.80692563298739306</v>
      </c>
      <c r="F46" s="24">
        <v>5.0000000000000017E-2</v>
      </c>
      <c r="G46" s="24">
        <f>MIN(E46:F46)</f>
        <v>5.0000000000000017E-2</v>
      </c>
      <c r="T46" t="s">
        <v>80</v>
      </c>
      <c r="U46">
        <v>0.80692563298739306</v>
      </c>
      <c r="V46">
        <v>0.9891727880360528</v>
      </c>
      <c r="W46" s="5">
        <f t="shared" ref="W46:W63" si="1">MIN(U46:V46)</f>
        <v>0.80692563298739306</v>
      </c>
      <c r="X46">
        <v>0.95</v>
      </c>
      <c r="Y46">
        <f>MIN(W46:X46)</f>
        <v>0.80692563298739306</v>
      </c>
      <c r="Z46">
        <f>+W46-Y46</f>
        <v>0</v>
      </c>
    </row>
    <row r="47" spans="2:26">
      <c r="B47" t="s">
        <v>82</v>
      </c>
      <c r="C47">
        <v>0.99014770955660791</v>
      </c>
      <c r="D47">
        <v>0.97829229183248267</v>
      </c>
      <c r="E47" s="5">
        <f t="shared" si="0"/>
        <v>0.97829229183248267</v>
      </c>
      <c r="F47" s="24">
        <v>0.95000000000000062</v>
      </c>
      <c r="G47" s="24">
        <f t="shared" ref="G47:G63" si="2">MIN(E47:F47)</f>
        <v>0.95000000000000062</v>
      </c>
      <c r="T47" t="s">
        <v>82</v>
      </c>
      <c r="U47">
        <v>0.99014770955660791</v>
      </c>
      <c r="V47">
        <v>0.97829229183248267</v>
      </c>
      <c r="W47" s="5">
        <f t="shared" si="1"/>
        <v>0.97829229183248267</v>
      </c>
      <c r="X47" s="72">
        <v>4.9999999999999378E-2</v>
      </c>
      <c r="Y47" s="72">
        <f t="shared" ref="Y47:Y63" si="3">MIN(W47:X47)</f>
        <v>4.9999999999999378E-2</v>
      </c>
      <c r="Z47">
        <f t="shared" ref="Z47:Z63" si="4">+W47-Y47</f>
        <v>0.9282922918324833</v>
      </c>
    </row>
    <row r="48" spans="2:26">
      <c r="B48" t="s">
        <v>57</v>
      </c>
      <c r="C48">
        <v>0.5751406827697908</v>
      </c>
      <c r="D48">
        <v>0.98373890342061887</v>
      </c>
      <c r="E48" s="5">
        <f t="shared" si="0"/>
        <v>0.5751406827697908</v>
      </c>
      <c r="F48">
        <v>0.88706514596723429</v>
      </c>
      <c r="G48">
        <f t="shared" si="2"/>
        <v>0.5751406827697908</v>
      </c>
      <c r="T48" t="s">
        <v>57</v>
      </c>
      <c r="U48">
        <v>0.5751406827697908</v>
      </c>
      <c r="V48">
        <v>0.98373890342061887</v>
      </c>
      <c r="W48" s="5">
        <f t="shared" si="1"/>
        <v>0.5751406827697908</v>
      </c>
      <c r="X48" s="72">
        <v>0.11293485403276571</v>
      </c>
      <c r="Y48" s="72">
        <f t="shared" si="3"/>
        <v>0.11293485403276571</v>
      </c>
      <c r="Z48">
        <f t="shared" si="4"/>
        <v>0.46220582873702509</v>
      </c>
    </row>
    <row r="49" spans="2:27">
      <c r="B49" t="s">
        <v>58</v>
      </c>
      <c r="C49">
        <v>0.16664045588368551</v>
      </c>
      <c r="D49">
        <v>0.98065750230016524</v>
      </c>
      <c r="E49">
        <f t="shared" si="0"/>
        <v>0.16664045588368551</v>
      </c>
      <c r="F49" s="24">
        <v>0.12314713802987559</v>
      </c>
      <c r="G49" s="24">
        <f t="shared" si="2"/>
        <v>0.12314713802987559</v>
      </c>
      <c r="T49" t="s">
        <v>58</v>
      </c>
      <c r="U49">
        <v>0.16664045588368551</v>
      </c>
      <c r="V49">
        <v>0.98065750230016524</v>
      </c>
      <c r="W49">
        <f t="shared" si="1"/>
        <v>0.16664045588368551</v>
      </c>
      <c r="X49">
        <v>0.87685286197012435</v>
      </c>
      <c r="Y49">
        <f t="shared" si="3"/>
        <v>0.16664045588368551</v>
      </c>
      <c r="Z49">
        <f t="shared" si="4"/>
        <v>0</v>
      </c>
    </row>
    <row r="50" spans="2:27">
      <c r="B50" t="s">
        <v>59</v>
      </c>
      <c r="C50">
        <v>0.58334185855093712</v>
      </c>
      <c r="D50">
        <v>0.99125709971119624</v>
      </c>
      <c r="E50" s="5">
        <f t="shared" si="0"/>
        <v>0.58334185855093712</v>
      </c>
      <c r="F50">
        <v>0.76454761353770129</v>
      </c>
      <c r="G50">
        <f t="shared" si="2"/>
        <v>0.58334185855093712</v>
      </c>
      <c r="T50" t="s">
        <v>59</v>
      </c>
      <c r="U50">
        <v>0.58334185855093712</v>
      </c>
      <c r="V50">
        <v>0.99125709971119624</v>
      </c>
      <c r="W50" s="5">
        <f t="shared" si="1"/>
        <v>0.58334185855093712</v>
      </c>
      <c r="X50" s="72">
        <v>0.23545238646229871</v>
      </c>
      <c r="Y50" s="72">
        <f t="shared" si="3"/>
        <v>0.23545238646229871</v>
      </c>
      <c r="Z50">
        <f t="shared" si="4"/>
        <v>0.34788947208863841</v>
      </c>
    </row>
    <row r="51" spans="2:27">
      <c r="B51" t="s">
        <v>60</v>
      </c>
      <c r="C51">
        <v>0.97448621929061496</v>
      </c>
      <c r="D51">
        <v>0.98465457872973283</v>
      </c>
      <c r="E51" s="5">
        <f t="shared" si="0"/>
        <v>0.97448621929061496</v>
      </c>
      <c r="F51" s="24">
        <v>0.95000000000000062</v>
      </c>
      <c r="G51" s="24">
        <f t="shared" si="2"/>
        <v>0.95000000000000062</v>
      </c>
      <c r="T51" t="s">
        <v>60</v>
      </c>
      <c r="U51">
        <v>0.97448621929061496</v>
      </c>
      <c r="V51">
        <v>0.98465457872973283</v>
      </c>
      <c r="W51" s="5">
        <f t="shared" si="1"/>
        <v>0.97448621929061496</v>
      </c>
      <c r="X51" s="72">
        <v>4.9999999999999378E-2</v>
      </c>
      <c r="Y51" s="72">
        <f t="shared" si="3"/>
        <v>4.9999999999999378E-2</v>
      </c>
      <c r="Z51">
        <f t="shared" si="4"/>
        <v>0.92448621929061559</v>
      </c>
    </row>
    <row r="52" spans="2:27">
      <c r="B52" t="s">
        <v>153</v>
      </c>
      <c r="C52">
        <v>0.88706514596723429</v>
      </c>
      <c r="D52">
        <v>0.9891727880360528</v>
      </c>
      <c r="E52" s="5">
        <f t="shared" si="0"/>
        <v>0.88706514596723429</v>
      </c>
      <c r="F52">
        <v>5.0000000000000017E-2</v>
      </c>
      <c r="G52">
        <f t="shared" si="2"/>
        <v>5.0000000000000017E-2</v>
      </c>
      <c r="T52" t="s">
        <v>153</v>
      </c>
      <c r="U52">
        <v>0.88706514596723429</v>
      </c>
      <c r="V52">
        <v>0.9891727880360528</v>
      </c>
      <c r="W52" s="5">
        <f t="shared" si="1"/>
        <v>0.88706514596723429</v>
      </c>
      <c r="X52">
        <v>0.95</v>
      </c>
      <c r="Y52">
        <f t="shared" si="3"/>
        <v>0.88706514596723429</v>
      </c>
      <c r="Z52">
        <f t="shared" si="4"/>
        <v>0</v>
      </c>
    </row>
    <row r="53" spans="2:27">
      <c r="B53" t="s">
        <v>62</v>
      </c>
      <c r="C53">
        <v>4.1457904717496337E-2</v>
      </c>
      <c r="D53">
        <v>0.13459988069214252</v>
      </c>
      <c r="E53">
        <f t="shared" si="0"/>
        <v>4.1457904717496337E-2</v>
      </c>
      <c r="F53">
        <v>6.8034612531657782E-2</v>
      </c>
      <c r="G53">
        <f t="shared" si="2"/>
        <v>4.1457904717496337E-2</v>
      </c>
      <c r="T53" t="s">
        <v>62</v>
      </c>
      <c r="U53">
        <v>4.1457904717496337E-2</v>
      </c>
      <c r="V53">
        <v>0.13459988069214252</v>
      </c>
      <c r="W53">
        <f t="shared" si="1"/>
        <v>4.1457904717496337E-2</v>
      </c>
      <c r="X53">
        <v>0.93196538746834223</v>
      </c>
      <c r="Y53">
        <f t="shared" si="3"/>
        <v>4.1457904717496337E-2</v>
      </c>
      <c r="Z53">
        <f t="shared" si="4"/>
        <v>0</v>
      </c>
    </row>
    <row r="54" spans="2:27">
      <c r="B54" t="s">
        <v>63</v>
      </c>
      <c r="C54">
        <v>7.7749214326728627E-2</v>
      </c>
      <c r="D54">
        <v>0.87685286197012535</v>
      </c>
      <c r="E54">
        <f t="shared" si="0"/>
        <v>7.7749214326728627E-2</v>
      </c>
      <c r="F54">
        <v>0.41893182654154093</v>
      </c>
      <c r="G54">
        <f t="shared" si="2"/>
        <v>7.7749214326728627E-2</v>
      </c>
      <c r="T54" t="s">
        <v>63</v>
      </c>
      <c r="U54">
        <v>7.7749214326728627E-2</v>
      </c>
      <c r="V54">
        <v>0.87685286197012535</v>
      </c>
      <c r="W54">
        <f t="shared" si="1"/>
        <v>7.7749214326728627E-2</v>
      </c>
      <c r="X54">
        <v>0.58106817345845907</v>
      </c>
      <c r="Y54">
        <f t="shared" si="3"/>
        <v>7.7749214326728627E-2</v>
      </c>
      <c r="Z54">
        <f t="shared" si="4"/>
        <v>0</v>
      </c>
    </row>
    <row r="55" spans="2:27">
      <c r="B55" t="s">
        <v>64</v>
      </c>
      <c r="C55">
        <v>0.7195479643948034</v>
      </c>
      <c r="D55">
        <v>0.98065750230016524</v>
      </c>
      <c r="E55" s="5">
        <f t="shared" si="0"/>
        <v>0.7195479643948034</v>
      </c>
      <c r="F55">
        <v>0.91337445491190872</v>
      </c>
      <c r="G55">
        <f t="shared" si="2"/>
        <v>0.7195479643948034</v>
      </c>
      <c r="T55" t="s">
        <v>64</v>
      </c>
      <c r="U55">
        <v>0.7195479643948034</v>
      </c>
      <c r="V55">
        <v>0.98065750230016524</v>
      </c>
      <c r="W55" s="5">
        <f t="shared" si="1"/>
        <v>0.7195479643948034</v>
      </c>
      <c r="X55" s="72">
        <v>8.6625545088091283E-2</v>
      </c>
      <c r="Y55" s="72">
        <f t="shared" si="3"/>
        <v>8.6625545088091283E-2</v>
      </c>
      <c r="Z55">
        <f t="shared" si="4"/>
        <v>0.63292241930671211</v>
      </c>
    </row>
    <row r="56" spans="2:27">
      <c r="B56" t="s">
        <v>65</v>
      </c>
      <c r="C56">
        <v>0.34349075574430277</v>
      </c>
      <c r="D56">
        <v>0.41543181753697367</v>
      </c>
      <c r="E56">
        <f t="shared" si="0"/>
        <v>0.34349075574430277</v>
      </c>
      <c r="F56" s="24">
        <v>5.0000000000000017E-2</v>
      </c>
      <c r="G56" s="24">
        <f t="shared" si="2"/>
        <v>5.0000000000000017E-2</v>
      </c>
      <c r="T56" t="s">
        <v>65</v>
      </c>
      <c r="U56">
        <v>0.34349075574430277</v>
      </c>
      <c r="V56">
        <v>0.41543181753697367</v>
      </c>
      <c r="W56">
        <f t="shared" si="1"/>
        <v>0.34349075574430277</v>
      </c>
      <c r="X56">
        <v>0.95</v>
      </c>
      <c r="Y56">
        <f t="shared" si="3"/>
        <v>0.34349075574430277</v>
      </c>
      <c r="Z56">
        <f t="shared" si="4"/>
        <v>0</v>
      </c>
    </row>
    <row r="57" spans="2:27">
      <c r="B57" t="s">
        <v>66</v>
      </c>
      <c r="C57">
        <v>0.97922495157396472</v>
      </c>
      <c r="D57">
        <v>0.99251817594207581</v>
      </c>
      <c r="E57" s="5">
        <f t="shared" si="0"/>
        <v>0.97922495157396472</v>
      </c>
      <c r="F57" s="24">
        <v>0.95000000000000062</v>
      </c>
      <c r="G57" s="24">
        <f t="shared" si="2"/>
        <v>0.95000000000000062</v>
      </c>
      <c r="T57" t="s">
        <v>66</v>
      </c>
      <c r="U57">
        <v>0.97922495157396472</v>
      </c>
      <c r="V57">
        <v>0.99251817594207581</v>
      </c>
      <c r="W57" s="5">
        <f t="shared" si="1"/>
        <v>0.97922495157396472</v>
      </c>
      <c r="X57" s="72">
        <v>4.9999999999999378E-2</v>
      </c>
      <c r="Y57" s="72">
        <f t="shared" si="3"/>
        <v>4.9999999999999378E-2</v>
      </c>
      <c r="Z57">
        <f t="shared" si="4"/>
        <v>0.92922495157396534</v>
      </c>
    </row>
    <row r="58" spans="2:27">
      <c r="B58" t="s">
        <v>94</v>
      </c>
      <c r="C58">
        <v>1.9342497699835055E-2</v>
      </c>
      <c r="D58">
        <v>0.59217457307153254</v>
      </c>
      <c r="E58">
        <f t="shared" si="0"/>
        <v>1.9342497699835055E-2</v>
      </c>
      <c r="F58">
        <v>0.12314713802987559</v>
      </c>
      <c r="G58">
        <f t="shared" si="2"/>
        <v>1.9342497699835055E-2</v>
      </c>
      <c r="T58" t="s">
        <v>94</v>
      </c>
      <c r="U58">
        <v>1.9342497699835055E-2</v>
      </c>
      <c r="V58">
        <v>0.59217457307153254</v>
      </c>
      <c r="W58">
        <f t="shared" si="1"/>
        <v>1.9342497699835055E-2</v>
      </c>
      <c r="X58">
        <v>0.87685286197012435</v>
      </c>
      <c r="Y58">
        <f t="shared" si="3"/>
        <v>1.9342497699835055E-2</v>
      </c>
      <c r="Z58">
        <f t="shared" si="4"/>
        <v>0</v>
      </c>
    </row>
    <row r="59" spans="2:27">
      <c r="B59" t="s">
        <v>96</v>
      </c>
      <c r="C59">
        <v>1.0827211963947477E-2</v>
      </c>
      <c r="D59">
        <v>1.2644976044386462E-2</v>
      </c>
      <c r="E59">
        <f t="shared" si="0"/>
        <v>1.0827211963947477E-2</v>
      </c>
      <c r="F59">
        <v>5.0000000000000017E-2</v>
      </c>
      <c r="G59">
        <f t="shared" si="2"/>
        <v>1.0827211963947477E-2</v>
      </c>
      <c r="T59" t="s">
        <v>96</v>
      </c>
      <c r="U59">
        <v>1.0827211963947477E-2</v>
      </c>
      <c r="V59">
        <v>1.2644976044386462E-2</v>
      </c>
      <c r="W59">
        <f t="shared" si="1"/>
        <v>1.0827211963947477E-2</v>
      </c>
      <c r="X59">
        <v>0.95</v>
      </c>
      <c r="Y59">
        <f t="shared" si="3"/>
        <v>1.0827211963947477E-2</v>
      </c>
      <c r="Z59">
        <f t="shared" si="4"/>
        <v>0</v>
      </c>
    </row>
    <row r="60" spans="2:27">
      <c r="B60" t="s">
        <v>98</v>
      </c>
      <c r="C60">
        <v>1.3401706499242933E-2</v>
      </c>
      <c r="D60">
        <v>0.17441369368761367</v>
      </c>
      <c r="E60">
        <f t="shared" si="0"/>
        <v>1.3401706499242933E-2</v>
      </c>
      <c r="F60">
        <v>0.21271458630132001</v>
      </c>
      <c r="G60">
        <f t="shared" si="2"/>
        <v>1.3401706499242933E-2</v>
      </c>
      <c r="T60" t="s">
        <v>98</v>
      </c>
      <c r="U60">
        <v>1.3401706499242933E-2</v>
      </c>
      <c r="V60">
        <v>0.17441369368761367</v>
      </c>
      <c r="W60">
        <f t="shared" si="1"/>
        <v>1.3401706499242933E-2</v>
      </c>
      <c r="X60">
        <v>0.78728541369867999</v>
      </c>
      <c r="Y60">
        <f t="shared" si="3"/>
        <v>1.3401706499242933E-2</v>
      </c>
      <c r="Z60">
        <f t="shared" si="4"/>
        <v>0</v>
      </c>
    </row>
    <row r="61" spans="2:27">
      <c r="B61" t="s">
        <v>100</v>
      </c>
      <c r="C61">
        <v>2.6799274123128491E-2</v>
      </c>
      <c r="D61">
        <v>9.2382568733355805E-2</v>
      </c>
      <c r="E61">
        <f t="shared" si="0"/>
        <v>2.6799274123128491E-2</v>
      </c>
      <c r="F61">
        <v>6.8034612531657782E-2</v>
      </c>
      <c r="G61">
        <f t="shared" si="2"/>
        <v>2.6799274123128491E-2</v>
      </c>
      <c r="T61" t="s">
        <v>100</v>
      </c>
      <c r="U61">
        <v>2.6799274123128491E-2</v>
      </c>
      <c r="V61">
        <v>9.2382568733355805E-2</v>
      </c>
      <c r="W61">
        <f t="shared" si="1"/>
        <v>2.6799274123128491E-2</v>
      </c>
      <c r="X61">
        <v>0.93196538746834223</v>
      </c>
      <c r="Y61">
        <f t="shared" si="3"/>
        <v>2.6799274123128491E-2</v>
      </c>
      <c r="Z61">
        <f t="shared" si="4"/>
        <v>0</v>
      </c>
    </row>
    <row r="62" spans="2:27">
      <c r="B62" t="s">
        <v>102</v>
      </c>
      <c r="C62">
        <v>0.94878748639613142</v>
      </c>
      <c r="D62">
        <v>0.99251817594207581</v>
      </c>
      <c r="E62" s="5">
        <f t="shared" si="0"/>
        <v>0.94878748639613142</v>
      </c>
      <c r="F62">
        <v>0.95000000000000062</v>
      </c>
      <c r="G62">
        <f t="shared" si="2"/>
        <v>0.94878748639613142</v>
      </c>
      <c r="T62" t="s">
        <v>102</v>
      </c>
      <c r="U62">
        <v>0.94878748639613142</v>
      </c>
      <c r="V62">
        <v>0.99251817594207581</v>
      </c>
      <c r="W62" s="5">
        <f t="shared" si="1"/>
        <v>0.94878748639613142</v>
      </c>
      <c r="X62" s="72">
        <v>4.9999999999999378E-2</v>
      </c>
      <c r="Y62" s="72">
        <f t="shared" si="3"/>
        <v>4.9999999999999378E-2</v>
      </c>
      <c r="Z62">
        <f t="shared" si="4"/>
        <v>0.89878748639613204</v>
      </c>
    </row>
    <row r="63" spans="2:27">
      <c r="B63" t="s">
        <v>151</v>
      </c>
      <c r="C63">
        <v>0.98323802780201219</v>
      </c>
      <c r="D63">
        <v>0.99251817594207581</v>
      </c>
      <c r="E63" s="5">
        <f t="shared" si="0"/>
        <v>0.98323802780201219</v>
      </c>
      <c r="F63" s="24">
        <v>0.95000000000000062</v>
      </c>
      <c r="G63" s="24">
        <f t="shared" si="2"/>
        <v>0.95000000000000062</v>
      </c>
      <c r="T63" t="s">
        <v>151</v>
      </c>
      <c r="U63">
        <v>0.98323802780201219</v>
      </c>
      <c r="V63">
        <v>0.99251817594207581</v>
      </c>
      <c r="W63" s="5">
        <f t="shared" si="1"/>
        <v>0.98323802780201219</v>
      </c>
      <c r="X63" s="72">
        <v>4.9999999999999378E-2</v>
      </c>
      <c r="Y63" s="72">
        <f t="shared" si="3"/>
        <v>4.9999999999999378E-2</v>
      </c>
      <c r="Z63">
        <f t="shared" si="4"/>
        <v>0.93323802780201282</v>
      </c>
    </row>
    <row r="64" spans="2:27">
      <c r="E64">
        <f>SUM(E46:E63)</f>
        <v>9.1357592825237308</v>
      </c>
      <c r="G64">
        <f>SUM(G46:G63)</f>
        <v>7.0895429394719205</v>
      </c>
      <c r="H64">
        <f>+G64/E64</f>
        <v>0.77602120636364358</v>
      </c>
      <c r="I64" s="58" t="s">
        <v>530</v>
      </c>
      <c r="W64">
        <f>SUM(W46:W63)</f>
        <v>9.1357592825237308</v>
      </c>
      <c r="Y64">
        <f>SUM(Y46:Y63)</f>
        <v>3.0787125854961479</v>
      </c>
      <c r="Z64">
        <f>+Y64/W64</f>
        <v>0.33699580848037197</v>
      </c>
      <c r="AA64" s="58" t="s">
        <v>530</v>
      </c>
    </row>
    <row r="67" spans="2:26">
      <c r="B67" t="s">
        <v>528</v>
      </c>
      <c r="C67" t="s">
        <v>48</v>
      </c>
      <c r="D67" t="s">
        <v>223</v>
      </c>
      <c r="E67" t="s">
        <v>527</v>
      </c>
      <c r="F67" t="s">
        <v>210</v>
      </c>
      <c r="G67" t="s">
        <v>223</v>
      </c>
      <c r="T67" t="s">
        <v>528</v>
      </c>
      <c r="U67" t="s">
        <v>48</v>
      </c>
      <c r="V67" t="s">
        <v>223</v>
      </c>
      <c r="W67" t="s">
        <v>527</v>
      </c>
      <c r="X67" t="s">
        <v>236</v>
      </c>
      <c r="Y67" t="s">
        <v>223</v>
      </c>
    </row>
    <row r="68" spans="2:26">
      <c r="B68" t="s">
        <v>80</v>
      </c>
      <c r="C68">
        <v>0.80692563298739306</v>
      </c>
      <c r="D68">
        <v>1.0827211963947203E-2</v>
      </c>
      <c r="E68">
        <f t="shared" ref="E68:E85" si="5">MIN(C68:D68)</f>
        <v>1.0827211963947203E-2</v>
      </c>
      <c r="F68">
        <v>5.0000000000000017E-2</v>
      </c>
      <c r="G68">
        <f>MIN(E68:F68)</f>
        <v>1.0827211963947203E-2</v>
      </c>
      <c r="H68">
        <f>+E68-G68</f>
        <v>0</v>
      </c>
      <c r="T68" t="s">
        <v>80</v>
      </c>
      <c r="U68">
        <v>0.80692563298739306</v>
      </c>
      <c r="V68">
        <v>1.0827211963947203E-2</v>
      </c>
      <c r="W68">
        <f t="shared" ref="W68:W85" si="6">MIN(U68:V68)</f>
        <v>1.0827211963947203E-2</v>
      </c>
      <c r="X68">
        <v>0.95</v>
      </c>
      <c r="Y68">
        <f>MIN(W68:X68)</f>
        <v>1.0827211963947203E-2</v>
      </c>
      <c r="Z68">
        <f>+W68-Y68</f>
        <v>0</v>
      </c>
    </row>
    <row r="69" spans="2:26">
      <c r="B69" t="s">
        <v>82</v>
      </c>
      <c r="C69">
        <v>0.99014770955660791</v>
      </c>
      <c r="D69">
        <v>2.1707708167517326E-2</v>
      </c>
      <c r="E69">
        <f t="shared" si="5"/>
        <v>2.1707708167517326E-2</v>
      </c>
      <c r="F69">
        <v>0.95000000000000062</v>
      </c>
      <c r="G69">
        <f t="shared" ref="G69:G85" si="7">MIN(E69:F69)</f>
        <v>2.1707708167517326E-2</v>
      </c>
      <c r="H69">
        <f t="shared" ref="H69:H85" si="8">+E69-G69</f>
        <v>0</v>
      </c>
      <c r="T69" t="s">
        <v>82</v>
      </c>
      <c r="U69">
        <v>0.99014770955660791</v>
      </c>
      <c r="V69">
        <v>2.1707708167517326E-2</v>
      </c>
      <c r="W69">
        <f t="shared" si="6"/>
        <v>2.1707708167517326E-2</v>
      </c>
      <c r="X69">
        <v>4.9999999999999378E-2</v>
      </c>
      <c r="Y69">
        <f t="shared" ref="Y69:Y85" si="9">MIN(W69:X69)</f>
        <v>2.1707708167517326E-2</v>
      </c>
      <c r="Z69">
        <f t="shared" ref="Z69:Z85" si="10">+W69-Y69</f>
        <v>0</v>
      </c>
    </row>
    <row r="70" spans="2:26">
      <c r="B70" t="s">
        <v>57</v>
      </c>
      <c r="C70">
        <v>0.5751406827697908</v>
      </c>
      <c r="D70">
        <v>1.6261096579381129E-2</v>
      </c>
      <c r="E70">
        <f t="shared" si="5"/>
        <v>1.6261096579381129E-2</v>
      </c>
      <c r="F70">
        <v>0.88706514596723429</v>
      </c>
      <c r="G70">
        <f t="shared" si="7"/>
        <v>1.6261096579381129E-2</v>
      </c>
      <c r="H70">
        <f t="shared" si="8"/>
        <v>0</v>
      </c>
      <c r="T70" t="s">
        <v>57</v>
      </c>
      <c r="U70">
        <v>0.5751406827697908</v>
      </c>
      <c r="V70">
        <v>1.6261096579381129E-2</v>
      </c>
      <c r="W70">
        <f t="shared" si="6"/>
        <v>1.6261096579381129E-2</v>
      </c>
      <c r="X70">
        <v>0.11293485403276571</v>
      </c>
      <c r="Y70">
        <f t="shared" si="9"/>
        <v>1.6261096579381129E-2</v>
      </c>
      <c r="Z70">
        <f t="shared" si="10"/>
        <v>0</v>
      </c>
    </row>
    <row r="71" spans="2:26">
      <c r="B71" t="s">
        <v>58</v>
      </c>
      <c r="C71">
        <v>0.16664045588368551</v>
      </c>
      <c r="D71">
        <v>1.934249769983476E-2</v>
      </c>
      <c r="E71">
        <f t="shared" si="5"/>
        <v>1.934249769983476E-2</v>
      </c>
      <c r="F71">
        <v>0.12314713802987559</v>
      </c>
      <c r="G71">
        <f t="shared" si="7"/>
        <v>1.934249769983476E-2</v>
      </c>
      <c r="H71">
        <f t="shared" si="8"/>
        <v>0</v>
      </c>
      <c r="T71" t="s">
        <v>58</v>
      </c>
      <c r="U71">
        <v>0.16664045588368551</v>
      </c>
      <c r="V71">
        <v>1.934249769983476E-2</v>
      </c>
      <c r="W71">
        <f t="shared" si="6"/>
        <v>1.934249769983476E-2</v>
      </c>
      <c r="X71">
        <v>0.87685286197012435</v>
      </c>
      <c r="Y71">
        <f t="shared" si="9"/>
        <v>1.934249769983476E-2</v>
      </c>
      <c r="Z71">
        <f t="shared" si="10"/>
        <v>0</v>
      </c>
    </row>
    <row r="72" spans="2:26">
      <c r="B72" t="s">
        <v>59</v>
      </c>
      <c r="C72">
        <v>0.58334185855093712</v>
      </c>
      <c r="D72">
        <v>8.7429002888037566E-3</v>
      </c>
      <c r="E72">
        <f t="shared" si="5"/>
        <v>8.7429002888037566E-3</v>
      </c>
      <c r="F72">
        <v>0.76454761353770129</v>
      </c>
      <c r="G72">
        <f t="shared" si="7"/>
        <v>8.7429002888037566E-3</v>
      </c>
      <c r="H72">
        <f t="shared" si="8"/>
        <v>0</v>
      </c>
      <c r="T72" t="s">
        <v>59</v>
      </c>
      <c r="U72">
        <v>0.58334185855093712</v>
      </c>
      <c r="V72">
        <v>8.7429002888037566E-3</v>
      </c>
      <c r="W72">
        <f t="shared" si="6"/>
        <v>8.7429002888037566E-3</v>
      </c>
      <c r="X72">
        <v>0.23545238646229871</v>
      </c>
      <c r="Y72">
        <f t="shared" si="9"/>
        <v>8.7429002888037566E-3</v>
      </c>
      <c r="Z72">
        <f t="shared" si="10"/>
        <v>0</v>
      </c>
    </row>
    <row r="73" spans="2:26">
      <c r="B73" t="s">
        <v>60</v>
      </c>
      <c r="C73">
        <v>0.97448621929061496</v>
      </c>
      <c r="D73">
        <v>1.5345421270267168E-2</v>
      </c>
      <c r="E73">
        <f t="shared" si="5"/>
        <v>1.5345421270267168E-2</v>
      </c>
      <c r="F73">
        <v>0.95000000000000062</v>
      </c>
      <c r="G73">
        <f t="shared" si="7"/>
        <v>1.5345421270267168E-2</v>
      </c>
      <c r="H73">
        <f t="shared" si="8"/>
        <v>0</v>
      </c>
      <c r="T73" t="s">
        <v>60</v>
      </c>
      <c r="U73">
        <v>0.97448621929061496</v>
      </c>
      <c r="V73">
        <v>1.5345421270267168E-2</v>
      </c>
      <c r="W73">
        <f t="shared" si="6"/>
        <v>1.5345421270267168E-2</v>
      </c>
      <c r="X73">
        <v>4.9999999999999378E-2</v>
      </c>
      <c r="Y73">
        <f t="shared" si="9"/>
        <v>1.5345421270267168E-2</v>
      </c>
      <c r="Z73">
        <f t="shared" si="10"/>
        <v>0</v>
      </c>
    </row>
    <row r="74" spans="2:26">
      <c r="B74" t="s">
        <v>153</v>
      </c>
      <c r="C74">
        <v>0.88706514596723429</v>
      </c>
      <c r="D74">
        <v>1.0827211963947203E-2</v>
      </c>
      <c r="E74">
        <f t="shared" si="5"/>
        <v>1.0827211963947203E-2</v>
      </c>
      <c r="F74">
        <v>5.0000000000000017E-2</v>
      </c>
      <c r="G74">
        <f t="shared" si="7"/>
        <v>1.0827211963947203E-2</v>
      </c>
      <c r="H74">
        <f t="shared" si="8"/>
        <v>0</v>
      </c>
      <c r="T74" t="s">
        <v>153</v>
      </c>
      <c r="U74">
        <v>0.88706514596723429</v>
      </c>
      <c r="V74">
        <v>1.0827211963947203E-2</v>
      </c>
      <c r="W74">
        <f t="shared" si="6"/>
        <v>1.0827211963947203E-2</v>
      </c>
      <c r="X74">
        <v>0.95</v>
      </c>
      <c r="Y74">
        <f t="shared" si="9"/>
        <v>1.0827211963947203E-2</v>
      </c>
      <c r="Z74">
        <f t="shared" si="10"/>
        <v>0</v>
      </c>
    </row>
    <row r="75" spans="2:26">
      <c r="B75" t="s">
        <v>62</v>
      </c>
      <c r="C75">
        <v>4.1457904717496337E-2</v>
      </c>
      <c r="D75">
        <v>0.86540011930785754</v>
      </c>
      <c r="E75">
        <f t="shared" si="5"/>
        <v>4.1457904717496337E-2</v>
      </c>
      <c r="F75">
        <v>6.8034612531657782E-2</v>
      </c>
      <c r="G75">
        <f t="shared" si="7"/>
        <v>4.1457904717496337E-2</v>
      </c>
      <c r="H75">
        <f t="shared" si="8"/>
        <v>0</v>
      </c>
      <c r="T75" t="s">
        <v>62</v>
      </c>
      <c r="U75">
        <v>4.1457904717496337E-2</v>
      </c>
      <c r="V75">
        <v>0.86540011930785754</v>
      </c>
      <c r="W75">
        <f t="shared" si="6"/>
        <v>4.1457904717496337E-2</v>
      </c>
      <c r="X75">
        <v>0.93196538746834223</v>
      </c>
      <c r="Y75">
        <f t="shared" si="9"/>
        <v>4.1457904717496337E-2</v>
      </c>
      <c r="Z75">
        <f t="shared" si="10"/>
        <v>0</v>
      </c>
    </row>
    <row r="76" spans="2:26">
      <c r="B76" t="s">
        <v>63</v>
      </c>
      <c r="C76">
        <v>7.7749214326728627E-2</v>
      </c>
      <c r="D76">
        <v>0.12314713802987465</v>
      </c>
      <c r="E76">
        <f t="shared" si="5"/>
        <v>7.7749214326728627E-2</v>
      </c>
      <c r="F76">
        <v>0.41893182654154093</v>
      </c>
      <c r="G76">
        <f t="shared" si="7"/>
        <v>7.7749214326728627E-2</v>
      </c>
      <c r="H76">
        <f t="shared" si="8"/>
        <v>0</v>
      </c>
      <c r="T76" t="s">
        <v>63</v>
      </c>
      <c r="U76">
        <v>7.7749214326728627E-2</v>
      </c>
      <c r="V76">
        <v>0.12314713802987465</v>
      </c>
      <c r="W76">
        <f t="shared" si="6"/>
        <v>7.7749214326728627E-2</v>
      </c>
      <c r="X76">
        <v>0.58106817345845907</v>
      </c>
      <c r="Y76">
        <f t="shared" si="9"/>
        <v>7.7749214326728627E-2</v>
      </c>
      <c r="Z76">
        <f t="shared" si="10"/>
        <v>0</v>
      </c>
    </row>
    <row r="77" spans="2:26">
      <c r="B77" t="s">
        <v>64</v>
      </c>
      <c r="C77">
        <v>0.7195479643948034</v>
      </c>
      <c r="D77">
        <v>1.934249769983476E-2</v>
      </c>
      <c r="E77">
        <f t="shared" si="5"/>
        <v>1.934249769983476E-2</v>
      </c>
      <c r="F77">
        <v>0.91337445491190872</v>
      </c>
      <c r="G77">
        <f t="shared" si="7"/>
        <v>1.934249769983476E-2</v>
      </c>
      <c r="H77">
        <f t="shared" si="8"/>
        <v>0</v>
      </c>
      <c r="T77" t="s">
        <v>64</v>
      </c>
      <c r="U77">
        <v>0.7195479643948034</v>
      </c>
      <c r="V77">
        <v>1.934249769983476E-2</v>
      </c>
      <c r="W77">
        <f t="shared" si="6"/>
        <v>1.934249769983476E-2</v>
      </c>
      <c r="X77">
        <v>8.6625545088091283E-2</v>
      </c>
      <c r="Y77">
        <f t="shared" si="9"/>
        <v>1.934249769983476E-2</v>
      </c>
      <c r="Z77">
        <f t="shared" si="10"/>
        <v>0</v>
      </c>
    </row>
    <row r="78" spans="2:26">
      <c r="B78" t="s">
        <v>65</v>
      </c>
      <c r="C78">
        <v>0.34349075574430277</v>
      </c>
      <c r="D78">
        <v>0.58456818246302633</v>
      </c>
      <c r="E78">
        <f t="shared" si="5"/>
        <v>0.34349075574430277</v>
      </c>
      <c r="F78" s="24">
        <v>5.0000000000000017E-2</v>
      </c>
      <c r="G78" s="24">
        <f t="shared" si="7"/>
        <v>5.0000000000000017E-2</v>
      </c>
      <c r="H78">
        <f t="shared" si="8"/>
        <v>0.29349075574430272</v>
      </c>
      <c r="T78" t="s">
        <v>65</v>
      </c>
      <c r="U78">
        <v>0.34349075574430277</v>
      </c>
      <c r="V78">
        <v>0.58456818246302633</v>
      </c>
      <c r="W78">
        <f t="shared" si="6"/>
        <v>0.34349075574430277</v>
      </c>
      <c r="X78">
        <v>0.95</v>
      </c>
      <c r="Y78">
        <f t="shared" si="9"/>
        <v>0.34349075574430277</v>
      </c>
      <c r="Z78">
        <f t="shared" si="10"/>
        <v>0</v>
      </c>
    </row>
    <row r="79" spans="2:26">
      <c r="B79" t="s">
        <v>66</v>
      </c>
      <c r="C79">
        <v>0.97922495157396472</v>
      </c>
      <c r="D79">
        <v>7.4818240579241913E-3</v>
      </c>
      <c r="E79">
        <f t="shared" si="5"/>
        <v>7.4818240579241913E-3</v>
      </c>
      <c r="F79">
        <v>0.95000000000000062</v>
      </c>
      <c r="G79">
        <f t="shared" si="7"/>
        <v>7.4818240579241913E-3</v>
      </c>
      <c r="H79">
        <f t="shared" si="8"/>
        <v>0</v>
      </c>
      <c r="T79" t="s">
        <v>66</v>
      </c>
      <c r="U79">
        <v>0.97922495157396472</v>
      </c>
      <c r="V79">
        <v>7.4818240579241913E-3</v>
      </c>
      <c r="W79">
        <f t="shared" si="6"/>
        <v>7.4818240579241913E-3</v>
      </c>
      <c r="X79">
        <v>4.9999999999999378E-2</v>
      </c>
      <c r="Y79">
        <f t="shared" si="9"/>
        <v>7.4818240579241913E-3</v>
      </c>
      <c r="Z79">
        <f t="shared" si="10"/>
        <v>0</v>
      </c>
    </row>
    <row r="80" spans="2:26">
      <c r="B80" t="s">
        <v>94</v>
      </c>
      <c r="C80">
        <v>1.9342497699835055E-2</v>
      </c>
      <c r="D80">
        <v>0.40782542692846746</v>
      </c>
      <c r="E80">
        <f t="shared" si="5"/>
        <v>1.9342497699835055E-2</v>
      </c>
      <c r="F80">
        <v>0.12314713802987559</v>
      </c>
      <c r="G80">
        <f t="shared" si="7"/>
        <v>1.9342497699835055E-2</v>
      </c>
      <c r="H80">
        <f t="shared" si="8"/>
        <v>0</v>
      </c>
      <c r="T80" t="s">
        <v>94</v>
      </c>
      <c r="U80">
        <v>1.9342497699835055E-2</v>
      </c>
      <c r="V80">
        <v>0.40782542692846746</v>
      </c>
      <c r="W80">
        <f t="shared" si="6"/>
        <v>1.9342497699835055E-2</v>
      </c>
      <c r="X80">
        <v>0.87685286197012435</v>
      </c>
      <c r="Y80">
        <f t="shared" si="9"/>
        <v>1.9342497699835055E-2</v>
      </c>
      <c r="Z80">
        <f t="shared" si="10"/>
        <v>0</v>
      </c>
    </row>
    <row r="81" spans="2:27">
      <c r="B81" t="s">
        <v>96</v>
      </c>
      <c r="C81">
        <v>1.0827211963947477E-2</v>
      </c>
      <c r="D81">
        <v>0.98735502395561359</v>
      </c>
      <c r="E81">
        <f t="shared" si="5"/>
        <v>1.0827211963947477E-2</v>
      </c>
      <c r="F81">
        <v>5.0000000000000017E-2</v>
      </c>
      <c r="G81">
        <f t="shared" si="7"/>
        <v>1.0827211963947477E-2</v>
      </c>
      <c r="H81">
        <f t="shared" si="8"/>
        <v>0</v>
      </c>
      <c r="T81" t="s">
        <v>96</v>
      </c>
      <c r="U81">
        <v>1.0827211963947477E-2</v>
      </c>
      <c r="V81">
        <v>0.98735502395561359</v>
      </c>
      <c r="W81">
        <f t="shared" si="6"/>
        <v>1.0827211963947477E-2</v>
      </c>
      <c r="X81">
        <v>0.95</v>
      </c>
      <c r="Y81">
        <f t="shared" si="9"/>
        <v>1.0827211963947477E-2</v>
      </c>
      <c r="Z81">
        <f t="shared" si="10"/>
        <v>0</v>
      </c>
    </row>
    <row r="82" spans="2:27">
      <c r="B82" t="s">
        <v>98</v>
      </c>
      <c r="C82">
        <v>1.3401706499242933E-2</v>
      </c>
      <c r="D82">
        <v>0.82558630631238628</v>
      </c>
      <c r="E82">
        <f t="shared" si="5"/>
        <v>1.3401706499242933E-2</v>
      </c>
      <c r="F82">
        <v>0.21271458630132001</v>
      </c>
      <c r="G82">
        <f t="shared" si="7"/>
        <v>1.3401706499242933E-2</v>
      </c>
      <c r="H82">
        <f t="shared" si="8"/>
        <v>0</v>
      </c>
      <c r="T82" t="s">
        <v>98</v>
      </c>
      <c r="U82">
        <v>1.3401706499242933E-2</v>
      </c>
      <c r="V82">
        <v>0.82558630631238628</v>
      </c>
      <c r="W82">
        <f t="shared" si="6"/>
        <v>1.3401706499242933E-2</v>
      </c>
      <c r="X82">
        <v>0.78728541369867999</v>
      </c>
      <c r="Y82">
        <f t="shared" si="9"/>
        <v>1.3401706499242933E-2</v>
      </c>
      <c r="Z82">
        <f t="shared" si="10"/>
        <v>0</v>
      </c>
    </row>
    <row r="83" spans="2:27">
      <c r="B83" t="s">
        <v>100</v>
      </c>
      <c r="C83">
        <v>2.6799274123128491E-2</v>
      </c>
      <c r="D83">
        <v>0.90761743126664418</v>
      </c>
      <c r="E83">
        <f t="shared" si="5"/>
        <v>2.6799274123128491E-2</v>
      </c>
      <c r="F83">
        <v>6.8034612531657782E-2</v>
      </c>
      <c r="G83">
        <f t="shared" si="7"/>
        <v>2.6799274123128491E-2</v>
      </c>
      <c r="H83">
        <f t="shared" si="8"/>
        <v>0</v>
      </c>
      <c r="T83" t="s">
        <v>100</v>
      </c>
      <c r="U83">
        <v>2.6799274123128491E-2</v>
      </c>
      <c r="V83">
        <v>0.90761743126664418</v>
      </c>
      <c r="W83">
        <f t="shared" si="6"/>
        <v>2.6799274123128491E-2</v>
      </c>
      <c r="X83">
        <v>0.93196538746834223</v>
      </c>
      <c r="Y83">
        <f t="shared" si="9"/>
        <v>2.6799274123128491E-2</v>
      </c>
      <c r="Z83">
        <f t="shared" si="10"/>
        <v>0</v>
      </c>
    </row>
    <row r="84" spans="2:27">
      <c r="B84" t="s">
        <v>102</v>
      </c>
      <c r="C84">
        <v>0.94878748639613142</v>
      </c>
      <c r="D84">
        <v>7.4818240579241913E-3</v>
      </c>
      <c r="E84">
        <f t="shared" si="5"/>
        <v>7.4818240579241913E-3</v>
      </c>
      <c r="F84">
        <v>0.95000000000000062</v>
      </c>
      <c r="G84">
        <f t="shared" si="7"/>
        <v>7.4818240579241913E-3</v>
      </c>
      <c r="H84">
        <f t="shared" si="8"/>
        <v>0</v>
      </c>
      <c r="T84" t="s">
        <v>102</v>
      </c>
      <c r="U84">
        <v>0.94878748639613142</v>
      </c>
      <c r="V84">
        <v>7.4818240579241913E-3</v>
      </c>
      <c r="W84">
        <f t="shared" si="6"/>
        <v>7.4818240579241913E-3</v>
      </c>
      <c r="X84">
        <v>4.9999999999999378E-2</v>
      </c>
      <c r="Y84">
        <f t="shared" si="9"/>
        <v>7.4818240579241913E-3</v>
      </c>
      <c r="Z84">
        <f t="shared" si="10"/>
        <v>0</v>
      </c>
    </row>
    <row r="85" spans="2:27">
      <c r="B85" t="s">
        <v>151</v>
      </c>
      <c r="C85">
        <v>0.98323802780201219</v>
      </c>
      <c r="D85">
        <v>7.4818240579241913E-3</v>
      </c>
      <c r="E85">
        <f t="shared" si="5"/>
        <v>7.4818240579241913E-3</v>
      </c>
      <c r="F85">
        <v>0.95000000000000062</v>
      </c>
      <c r="G85">
        <f t="shared" si="7"/>
        <v>7.4818240579241913E-3</v>
      </c>
      <c r="H85">
        <f t="shared" si="8"/>
        <v>0</v>
      </c>
      <c r="T85" t="s">
        <v>151</v>
      </c>
      <c r="U85">
        <v>0.98323802780201219</v>
      </c>
      <c r="V85">
        <v>7.4818240579241913E-3</v>
      </c>
      <c r="W85">
        <f t="shared" si="6"/>
        <v>7.4818240579241913E-3</v>
      </c>
      <c r="X85">
        <v>4.9999999999999378E-2</v>
      </c>
      <c r="Y85">
        <f t="shared" si="9"/>
        <v>7.4818240579241913E-3</v>
      </c>
      <c r="Z85">
        <f t="shared" si="10"/>
        <v>0</v>
      </c>
    </row>
    <row r="86" spans="2:27">
      <c r="E86">
        <f>SUM(E68:E85)</f>
        <v>0.67791058288198758</v>
      </c>
      <c r="G86">
        <f>SUM(G68:G85)</f>
        <v>0.3844198271376848</v>
      </c>
      <c r="H86">
        <f>+G86/E86</f>
        <v>0.56706568217803677</v>
      </c>
      <c r="I86" s="31" t="s">
        <v>227</v>
      </c>
      <c r="W86">
        <f>SUM(W68:W85)</f>
        <v>0.67791058288198758</v>
      </c>
      <c r="Y86">
        <f>SUM(Y68:Y85)</f>
        <v>0.67791058288198758</v>
      </c>
      <c r="Z86">
        <f>+Y86/W86</f>
        <v>1</v>
      </c>
      <c r="AA86" s="31" t="s">
        <v>227</v>
      </c>
    </row>
    <row r="89" spans="2:27">
      <c r="B89" t="s">
        <v>525</v>
      </c>
      <c r="C89" t="s">
        <v>228</v>
      </c>
      <c r="D89" t="s">
        <v>54</v>
      </c>
      <c r="E89" t="s">
        <v>525</v>
      </c>
      <c r="F89" t="s">
        <v>224</v>
      </c>
      <c r="G89" t="s">
        <v>223</v>
      </c>
      <c r="T89" t="s">
        <v>525</v>
      </c>
      <c r="U89" t="s">
        <v>228</v>
      </c>
      <c r="V89" t="s">
        <v>54</v>
      </c>
      <c r="W89" t="s">
        <v>525</v>
      </c>
      <c r="X89" t="s">
        <v>236</v>
      </c>
      <c r="Y89" t="s">
        <v>223</v>
      </c>
    </row>
    <row r="90" spans="2:27">
      <c r="B90" t="s">
        <v>80</v>
      </c>
      <c r="C90">
        <v>0.19307436701260694</v>
      </c>
      <c r="D90">
        <v>0.9891727880360528</v>
      </c>
      <c r="E90">
        <f t="shared" ref="E90:E107" si="11">MIN(C90:D90)</f>
        <v>0.19307436701260694</v>
      </c>
      <c r="F90" s="72">
        <v>5.0000000000000017E-2</v>
      </c>
      <c r="G90" s="72">
        <f>MIN(E90:F90)</f>
        <v>5.0000000000000017E-2</v>
      </c>
      <c r="H90">
        <f>+E90-G90</f>
        <v>0.14307436701260692</v>
      </c>
      <c r="T90" t="s">
        <v>80</v>
      </c>
      <c r="U90">
        <v>0.19307436701260694</v>
      </c>
      <c r="V90">
        <v>0.9891727880360528</v>
      </c>
      <c r="W90">
        <f t="shared" ref="W90:W107" si="12">MIN(U90:V90)</f>
        <v>0.19307436701260694</v>
      </c>
      <c r="X90">
        <v>0.95</v>
      </c>
      <c r="Y90">
        <f>MIN(W90:X90)</f>
        <v>0.19307436701260694</v>
      </c>
      <c r="Z90">
        <v>0</v>
      </c>
    </row>
    <row r="91" spans="2:27">
      <c r="B91" t="s">
        <v>82</v>
      </c>
      <c r="C91">
        <v>9.8522904433920866E-3</v>
      </c>
      <c r="D91">
        <v>0.97829229183248267</v>
      </c>
      <c r="E91">
        <f t="shared" si="11"/>
        <v>9.8522904433920866E-3</v>
      </c>
      <c r="F91">
        <v>0.95000000000000062</v>
      </c>
      <c r="G91">
        <f t="shared" ref="G91:G107" si="13">MIN(E91:F91)</f>
        <v>9.8522904433920866E-3</v>
      </c>
      <c r="H91">
        <f t="shared" ref="H91:H107" si="14">+E91-G91</f>
        <v>0</v>
      </c>
      <c r="T91" t="s">
        <v>82</v>
      </c>
      <c r="U91">
        <v>9.8522904433920866E-3</v>
      </c>
      <c r="V91">
        <v>0.97829229183248267</v>
      </c>
      <c r="W91">
        <f t="shared" si="12"/>
        <v>9.8522904433920866E-3</v>
      </c>
      <c r="X91" s="72">
        <v>4.9999999999999378E-2</v>
      </c>
      <c r="Y91" s="72">
        <f t="shared" ref="Y91:Y107" si="15">MIN(W91:X91)</f>
        <v>9.8522904433920866E-3</v>
      </c>
      <c r="Z91">
        <v>0.9282922918324833</v>
      </c>
    </row>
    <row r="92" spans="2:27">
      <c r="B92" t="s">
        <v>57</v>
      </c>
      <c r="C92">
        <v>0.4248593172302092</v>
      </c>
      <c r="D92">
        <v>0.98373890342061887</v>
      </c>
      <c r="E92">
        <f t="shared" si="11"/>
        <v>0.4248593172302092</v>
      </c>
      <c r="F92">
        <v>0.88706514596723429</v>
      </c>
      <c r="G92">
        <f t="shared" si="13"/>
        <v>0.4248593172302092</v>
      </c>
      <c r="H92">
        <f t="shared" si="14"/>
        <v>0</v>
      </c>
      <c r="T92" t="s">
        <v>57</v>
      </c>
      <c r="U92">
        <v>0.4248593172302092</v>
      </c>
      <c r="V92">
        <v>0.98373890342061887</v>
      </c>
      <c r="W92">
        <f t="shared" si="12"/>
        <v>0.4248593172302092</v>
      </c>
      <c r="X92" s="72">
        <v>0.11293485403276571</v>
      </c>
      <c r="Y92" s="72">
        <f t="shared" si="15"/>
        <v>0.11293485403276571</v>
      </c>
      <c r="Z92">
        <v>0.46220582873702509</v>
      </c>
    </row>
    <row r="93" spans="2:27">
      <c r="B93" t="s">
        <v>58</v>
      </c>
      <c r="C93">
        <v>0.83335954411631452</v>
      </c>
      <c r="D93">
        <v>0.98065750230016524</v>
      </c>
      <c r="E93" s="5">
        <f t="shared" si="11"/>
        <v>0.83335954411631452</v>
      </c>
      <c r="F93" s="72">
        <v>0.12314713802987559</v>
      </c>
      <c r="G93" s="72">
        <f t="shared" si="13"/>
        <v>0.12314713802987559</v>
      </c>
      <c r="H93">
        <f t="shared" si="14"/>
        <v>0.71021240608643899</v>
      </c>
      <c r="T93" t="s">
        <v>58</v>
      </c>
      <c r="U93">
        <v>0.83335954411631452</v>
      </c>
      <c r="V93">
        <v>0.98065750230016524</v>
      </c>
      <c r="W93" s="5">
        <f t="shared" si="12"/>
        <v>0.83335954411631452</v>
      </c>
      <c r="X93">
        <v>0.87685286197012435</v>
      </c>
      <c r="Y93">
        <f t="shared" si="15"/>
        <v>0.83335954411631452</v>
      </c>
      <c r="Z93">
        <v>0</v>
      </c>
    </row>
    <row r="94" spans="2:27">
      <c r="B94" t="s">
        <v>59</v>
      </c>
      <c r="C94">
        <v>0.41665814144906288</v>
      </c>
      <c r="D94">
        <v>0.99125709971119624</v>
      </c>
      <c r="E94">
        <f t="shared" si="11"/>
        <v>0.41665814144906288</v>
      </c>
      <c r="F94">
        <v>0.76454761353770129</v>
      </c>
      <c r="G94">
        <f t="shared" si="13"/>
        <v>0.41665814144906288</v>
      </c>
      <c r="H94">
        <f t="shared" si="14"/>
        <v>0</v>
      </c>
      <c r="T94" t="s">
        <v>59</v>
      </c>
      <c r="U94">
        <v>0.41665814144906288</v>
      </c>
      <c r="V94">
        <v>0.99125709971119624</v>
      </c>
      <c r="W94">
        <f t="shared" si="12"/>
        <v>0.41665814144906288</v>
      </c>
      <c r="X94" s="72">
        <v>0.23545238646229871</v>
      </c>
      <c r="Y94" s="72">
        <f t="shared" si="15"/>
        <v>0.23545238646229871</v>
      </c>
      <c r="Z94">
        <v>0.34788947208863841</v>
      </c>
    </row>
    <row r="95" spans="2:27">
      <c r="B95" t="s">
        <v>60</v>
      </c>
      <c r="C95">
        <v>2.5513780709385037E-2</v>
      </c>
      <c r="D95">
        <v>0.98465457872973283</v>
      </c>
      <c r="E95">
        <f t="shared" si="11"/>
        <v>2.5513780709385037E-2</v>
      </c>
      <c r="F95">
        <v>0.95000000000000062</v>
      </c>
      <c r="G95">
        <f t="shared" si="13"/>
        <v>2.5513780709385037E-2</v>
      </c>
      <c r="H95">
        <f t="shared" si="14"/>
        <v>0</v>
      </c>
      <c r="T95" t="s">
        <v>60</v>
      </c>
      <c r="U95">
        <v>2.5513780709385037E-2</v>
      </c>
      <c r="V95">
        <v>0.98465457872973283</v>
      </c>
      <c r="W95">
        <f t="shared" si="12"/>
        <v>2.5513780709385037E-2</v>
      </c>
      <c r="X95" s="72">
        <v>4.9999999999999378E-2</v>
      </c>
      <c r="Y95" s="72">
        <f t="shared" si="15"/>
        <v>2.5513780709385037E-2</v>
      </c>
      <c r="Z95">
        <v>0.92448621929061559</v>
      </c>
    </row>
    <row r="96" spans="2:27">
      <c r="B96" t="s">
        <v>153</v>
      </c>
      <c r="C96">
        <v>0.11293485403276571</v>
      </c>
      <c r="D96">
        <v>0.9891727880360528</v>
      </c>
      <c r="E96">
        <f t="shared" si="11"/>
        <v>0.11293485403276571</v>
      </c>
      <c r="F96" s="72">
        <v>5.0000000000000017E-2</v>
      </c>
      <c r="G96" s="72">
        <f t="shared" si="13"/>
        <v>5.0000000000000017E-2</v>
      </c>
      <c r="H96">
        <f t="shared" si="14"/>
        <v>6.2934854032765691E-2</v>
      </c>
      <c r="T96" t="s">
        <v>153</v>
      </c>
      <c r="U96">
        <v>0.11293485403276571</v>
      </c>
      <c r="V96">
        <v>0.9891727880360528</v>
      </c>
      <c r="W96">
        <f t="shared" si="12"/>
        <v>0.11293485403276571</v>
      </c>
      <c r="X96">
        <v>0.95</v>
      </c>
      <c r="Y96">
        <f t="shared" si="15"/>
        <v>0.11293485403276571</v>
      </c>
      <c r="Z96">
        <v>0</v>
      </c>
    </row>
    <row r="97" spans="2:29">
      <c r="B97" t="s">
        <v>62</v>
      </c>
      <c r="C97">
        <v>0.95854209528250367</v>
      </c>
      <c r="D97">
        <v>0.13459988069214252</v>
      </c>
      <c r="E97">
        <f t="shared" si="11"/>
        <v>0.13459988069214252</v>
      </c>
      <c r="F97" s="72">
        <v>6.8034612531657782E-2</v>
      </c>
      <c r="G97" s="72">
        <f t="shared" si="13"/>
        <v>6.8034612531657782E-2</v>
      </c>
      <c r="H97">
        <f t="shared" si="14"/>
        <v>6.6565268160484733E-2</v>
      </c>
      <c r="T97" t="s">
        <v>62</v>
      </c>
      <c r="U97">
        <v>0.95854209528250367</v>
      </c>
      <c r="V97">
        <v>0.13459988069214252</v>
      </c>
      <c r="W97">
        <f t="shared" si="12"/>
        <v>0.13459988069214252</v>
      </c>
      <c r="X97">
        <v>0.93196538746834223</v>
      </c>
      <c r="Y97">
        <f t="shared" si="15"/>
        <v>0.13459988069214252</v>
      </c>
      <c r="Z97">
        <v>0</v>
      </c>
    </row>
    <row r="98" spans="2:29">
      <c r="B98" t="s">
        <v>63</v>
      </c>
      <c r="C98">
        <v>0.92225078567327134</v>
      </c>
      <c r="D98">
        <v>0.87685286197012535</v>
      </c>
      <c r="E98" s="5">
        <f t="shared" si="11"/>
        <v>0.87685286197012535</v>
      </c>
      <c r="F98" s="72">
        <v>0.41893182654154093</v>
      </c>
      <c r="G98" s="72">
        <f t="shared" si="13"/>
        <v>0.41893182654154093</v>
      </c>
      <c r="H98">
        <f t="shared" si="14"/>
        <v>0.45792103542858442</v>
      </c>
      <c r="T98" t="s">
        <v>63</v>
      </c>
      <c r="U98">
        <v>0.92225078567327134</v>
      </c>
      <c r="V98">
        <v>0.87685286197012535</v>
      </c>
      <c r="W98" s="5">
        <f t="shared" si="12"/>
        <v>0.87685286197012535</v>
      </c>
      <c r="X98">
        <v>0.58106817345845907</v>
      </c>
      <c r="Y98">
        <f t="shared" si="15"/>
        <v>0.58106817345845907</v>
      </c>
      <c r="Z98">
        <v>0</v>
      </c>
    </row>
    <row r="99" spans="2:29">
      <c r="B99" t="s">
        <v>64</v>
      </c>
      <c r="C99">
        <v>0.2804520356051966</v>
      </c>
      <c r="D99">
        <v>0.98065750230016524</v>
      </c>
      <c r="E99">
        <f t="shared" si="11"/>
        <v>0.2804520356051966</v>
      </c>
      <c r="F99">
        <v>0.91337445491190872</v>
      </c>
      <c r="G99">
        <f t="shared" si="13"/>
        <v>0.2804520356051966</v>
      </c>
      <c r="H99">
        <f t="shared" si="14"/>
        <v>0</v>
      </c>
      <c r="T99" t="s">
        <v>64</v>
      </c>
      <c r="U99">
        <v>0.2804520356051966</v>
      </c>
      <c r="V99">
        <v>0.98065750230016524</v>
      </c>
      <c r="W99">
        <f t="shared" si="12"/>
        <v>0.2804520356051966</v>
      </c>
      <c r="X99" s="72">
        <v>8.6625545088091283E-2</v>
      </c>
      <c r="Y99" s="72">
        <f t="shared" si="15"/>
        <v>8.6625545088091283E-2</v>
      </c>
      <c r="Z99">
        <v>0.63292241930671211</v>
      </c>
    </row>
    <row r="100" spans="2:29">
      <c r="B100" t="s">
        <v>65</v>
      </c>
      <c r="C100">
        <v>0.65650924425569723</v>
      </c>
      <c r="D100">
        <v>0.41543181753697367</v>
      </c>
      <c r="E100">
        <f t="shared" si="11"/>
        <v>0.41543181753697367</v>
      </c>
      <c r="F100" s="72">
        <v>5.0000000000000017E-2</v>
      </c>
      <c r="G100" s="72">
        <f t="shared" si="13"/>
        <v>5.0000000000000017E-2</v>
      </c>
      <c r="H100">
        <f t="shared" si="14"/>
        <v>0.36543181753697362</v>
      </c>
      <c r="T100" t="s">
        <v>65</v>
      </c>
      <c r="U100">
        <v>0.65650924425569723</v>
      </c>
      <c r="V100">
        <v>0.41543181753697367</v>
      </c>
      <c r="W100">
        <f t="shared" si="12"/>
        <v>0.41543181753697367</v>
      </c>
      <c r="X100">
        <v>0.95</v>
      </c>
      <c r="Y100">
        <f t="shared" si="15"/>
        <v>0.41543181753697367</v>
      </c>
      <c r="Z100">
        <v>0</v>
      </c>
    </row>
    <row r="101" spans="2:29">
      <c r="B101" t="s">
        <v>66</v>
      </c>
      <c r="C101">
        <v>2.0775048426035281E-2</v>
      </c>
      <c r="D101">
        <v>0.99251817594207581</v>
      </c>
      <c r="E101">
        <f t="shared" si="11"/>
        <v>2.0775048426035281E-2</v>
      </c>
      <c r="F101">
        <v>0.95000000000000062</v>
      </c>
      <c r="G101">
        <f t="shared" si="13"/>
        <v>2.0775048426035281E-2</v>
      </c>
      <c r="H101">
        <f t="shared" si="14"/>
        <v>0</v>
      </c>
      <c r="T101" t="s">
        <v>66</v>
      </c>
      <c r="U101">
        <v>2.0775048426035281E-2</v>
      </c>
      <c r="V101">
        <v>0.99251817594207581</v>
      </c>
      <c r="W101">
        <f t="shared" si="12"/>
        <v>2.0775048426035281E-2</v>
      </c>
      <c r="X101" s="72">
        <v>4.9999999999999378E-2</v>
      </c>
      <c r="Y101" s="72">
        <f t="shared" si="15"/>
        <v>2.0775048426035281E-2</v>
      </c>
      <c r="Z101">
        <v>0.92922495157396534</v>
      </c>
    </row>
    <row r="102" spans="2:29">
      <c r="B102" t="s">
        <v>94</v>
      </c>
      <c r="C102">
        <v>0.98065750230016491</v>
      </c>
      <c r="D102">
        <v>0.59217457307153254</v>
      </c>
      <c r="E102" s="5">
        <f t="shared" si="11"/>
        <v>0.59217457307153254</v>
      </c>
      <c r="F102" s="72">
        <v>0.12314713802987559</v>
      </c>
      <c r="G102" s="72">
        <f t="shared" si="13"/>
        <v>0.12314713802987559</v>
      </c>
      <c r="H102">
        <f t="shared" si="14"/>
        <v>0.46902743504165695</v>
      </c>
      <c r="I102" t="s">
        <v>71</v>
      </c>
      <c r="T102" t="s">
        <v>94</v>
      </c>
      <c r="U102">
        <v>0.98065750230016491</v>
      </c>
      <c r="V102">
        <v>0.59217457307153254</v>
      </c>
      <c r="W102" s="5">
        <f t="shared" si="12"/>
        <v>0.59217457307153254</v>
      </c>
      <c r="X102">
        <v>0.87685286197012435</v>
      </c>
      <c r="Y102">
        <f t="shared" si="15"/>
        <v>0.59217457307153254</v>
      </c>
      <c r="Z102">
        <v>0</v>
      </c>
      <c r="AA102" t="s">
        <v>71</v>
      </c>
    </row>
    <row r="103" spans="2:29">
      <c r="B103" t="s">
        <v>96</v>
      </c>
      <c r="C103">
        <v>0.98917278803605257</v>
      </c>
      <c r="D103">
        <v>1.2644976044386462E-2</v>
      </c>
      <c r="E103">
        <f t="shared" si="11"/>
        <v>1.2644976044386462E-2</v>
      </c>
      <c r="F103">
        <v>5.0000000000000017E-2</v>
      </c>
      <c r="G103">
        <f t="shared" si="13"/>
        <v>1.2644976044386462E-2</v>
      </c>
      <c r="H103">
        <f t="shared" si="14"/>
        <v>0</v>
      </c>
      <c r="T103" t="s">
        <v>96</v>
      </c>
      <c r="U103">
        <v>0.98917278803605257</v>
      </c>
      <c r="V103">
        <v>1.2644976044386462E-2</v>
      </c>
      <c r="W103">
        <f t="shared" si="12"/>
        <v>1.2644976044386462E-2</v>
      </c>
      <c r="X103">
        <v>0.95</v>
      </c>
      <c r="Y103">
        <f t="shared" si="15"/>
        <v>1.2644976044386462E-2</v>
      </c>
      <c r="Z103">
        <v>0</v>
      </c>
    </row>
    <row r="104" spans="2:29">
      <c r="B104" t="s">
        <v>98</v>
      </c>
      <c r="C104">
        <v>0.98659829350075712</v>
      </c>
      <c r="D104">
        <v>0.17441369368761367</v>
      </c>
      <c r="E104">
        <f t="shared" si="11"/>
        <v>0.17441369368761367</v>
      </c>
      <c r="F104">
        <v>0.21271458630132001</v>
      </c>
      <c r="G104">
        <f t="shared" si="13"/>
        <v>0.17441369368761367</v>
      </c>
      <c r="H104">
        <f t="shared" si="14"/>
        <v>0</v>
      </c>
      <c r="T104" t="s">
        <v>98</v>
      </c>
      <c r="U104">
        <v>0.98659829350075712</v>
      </c>
      <c r="V104">
        <v>0.17441369368761367</v>
      </c>
      <c r="W104">
        <f t="shared" si="12"/>
        <v>0.17441369368761367</v>
      </c>
      <c r="X104">
        <v>0.78728541369867999</v>
      </c>
      <c r="Y104">
        <f t="shared" si="15"/>
        <v>0.17441369368761367</v>
      </c>
      <c r="Z104">
        <v>0</v>
      </c>
    </row>
    <row r="105" spans="2:29">
      <c r="B105" t="s">
        <v>100</v>
      </c>
      <c r="C105">
        <v>0.97320072587687156</v>
      </c>
      <c r="D105">
        <v>9.2382568733355805E-2</v>
      </c>
      <c r="E105">
        <f t="shared" si="11"/>
        <v>9.2382568733355805E-2</v>
      </c>
      <c r="F105" s="72">
        <v>6.8034612531657782E-2</v>
      </c>
      <c r="G105" s="72">
        <f t="shared" si="13"/>
        <v>6.8034612531657782E-2</v>
      </c>
      <c r="H105">
        <f t="shared" si="14"/>
        <v>2.4347956201698023E-2</v>
      </c>
      <c r="T105" t="s">
        <v>100</v>
      </c>
      <c r="U105">
        <v>0.97320072587687156</v>
      </c>
      <c r="V105">
        <v>9.2382568733355805E-2</v>
      </c>
      <c r="W105">
        <f t="shared" si="12"/>
        <v>9.2382568733355805E-2</v>
      </c>
      <c r="X105">
        <v>0.93196538746834223</v>
      </c>
      <c r="Y105">
        <f t="shared" si="15"/>
        <v>9.2382568733355805E-2</v>
      </c>
      <c r="Z105">
        <v>0</v>
      </c>
    </row>
    <row r="106" spans="2:29">
      <c r="B106" t="s">
        <v>102</v>
      </c>
      <c r="C106">
        <v>5.1212513603868581E-2</v>
      </c>
      <c r="D106">
        <v>0.99251817594207581</v>
      </c>
      <c r="E106">
        <f t="shared" si="11"/>
        <v>5.1212513603868581E-2</v>
      </c>
      <c r="F106">
        <v>0.95000000000000062</v>
      </c>
      <c r="G106">
        <f t="shared" si="13"/>
        <v>5.1212513603868581E-2</v>
      </c>
      <c r="H106">
        <f t="shared" si="14"/>
        <v>0</v>
      </c>
      <c r="T106" t="s">
        <v>102</v>
      </c>
      <c r="U106">
        <v>5.1212513603868581E-2</v>
      </c>
      <c r="V106">
        <v>0.99251817594207581</v>
      </c>
      <c r="W106">
        <f t="shared" si="12"/>
        <v>5.1212513603868581E-2</v>
      </c>
      <c r="X106" s="72">
        <v>4.9999999999999378E-2</v>
      </c>
      <c r="Y106" s="72">
        <f t="shared" si="15"/>
        <v>4.9999999999999378E-2</v>
      </c>
      <c r="Z106">
        <v>0.89878748639613204</v>
      </c>
    </row>
    <row r="107" spans="2:29">
      <c r="B107" t="s">
        <v>151</v>
      </c>
      <c r="C107">
        <v>1.6761972197987807E-2</v>
      </c>
      <c r="D107">
        <v>0.99251817594207581</v>
      </c>
      <c r="E107">
        <f t="shared" si="11"/>
        <v>1.6761972197987807E-2</v>
      </c>
      <c r="F107">
        <v>0.95000000000000062</v>
      </c>
      <c r="G107">
        <f t="shared" si="13"/>
        <v>1.6761972197987807E-2</v>
      </c>
      <c r="H107">
        <f t="shared" si="14"/>
        <v>0</v>
      </c>
      <c r="T107" t="s">
        <v>151</v>
      </c>
      <c r="U107">
        <v>1.6761972197987807E-2</v>
      </c>
      <c r="V107">
        <v>0.99251817594207581</v>
      </c>
      <c r="W107">
        <f t="shared" si="12"/>
        <v>1.6761972197987807E-2</v>
      </c>
      <c r="X107" s="72">
        <v>4.9999999999999378E-2</v>
      </c>
      <c r="Y107" s="72">
        <f t="shared" si="15"/>
        <v>1.6761972197987807E-2</v>
      </c>
      <c r="Z107">
        <v>0.93323802780201282</v>
      </c>
    </row>
    <row r="108" spans="2:29">
      <c r="E108">
        <f>SUM(E90:E107)</f>
        <v>4.683954236562955</v>
      </c>
      <c r="G108">
        <f>SUM(G90:G107)</f>
        <v>2.3844390970617448</v>
      </c>
      <c r="H108">
        <f>+G108/E108</f>
        <v>0.50906541281911111</v>
      </c>
      <c r="I108" s="44" t="s">
        <v>531</v>
      </c>
      <c r="J108" s="46"/>
      <c r="K108" s="46"/>
      <c r="W108">
        <f>SUM(W90:W107)</f>
        <v>4.683954236562955</v>
      </c>
      <c r="Y108">
        <f>SUM(Y90:Y107)</f>
        <v>3.7000003257461058</v>
      </c>
      <c r="Z108">
        <f>+Y108/W108</f>
        <v>0.78993092991043701</v>
      </c>
      <c r="AA108" s="44" t="s">
        <v>531</v>
      </c>
      <c r="AB108" s="46"/>
      <c r="AC108" s="46"/>
    </row>
    <row r="111" spans="2:29">
      <c r="B111" t="s">
        <v>526</v>
      </c>
      <c r="C111" t="s">
        <v>228</v>
      </c>
      <c r="D111" t="s">
        <v>223</v>
      </c>
      <c r="E111" t="s">
        <v>529</v>
      </c>
      <c r="F111" t="s">
        <v>224</v>
      </c>
      <c r="G111" t="s">
        <v>223</v>
      </c>
      <c r="T111" t="s">
        <v>526</v>
      </c>
      <c r="U111" t="s">
        <v>228</v>
      </c>
      <c r="V111" t="s">
        <v>223</v>
      </c>
      <c r="W111" t="s">
        <v>529</v>
      </c>
      <c r="X111" t="s">
        <v>236</v>
      </c>
      <c r="Y111" t="s">
        <v>223</v>
      </c>
    </row>
    <row r="112" spans="2:29">
      <c r="B112" t="s">
        <v>80</v>
      </c>
      <c r="C112">
        <v>0.19307436701260694</v>
      </c>
      <c r="D112">
        <v>1.0827211963947203E-2</v>
      </c>
      <c r="E112">
        <f t="shared" ref="E112:E129" si="16">MIN(C112:D112)</f>
        <v>1.0827211963947203E-2</v>
      </c>
      <c r="F112">
        <v>5.0000000000000017E-2</v>
      </c>
      <c r="G112">
        <f>MIN(E112:F112)</f>
        <v>1.0827211963947203E-2</v>
      </c>
      <c r="T112" t="s">
        <v>80</v>
      </c>
      <c r="U112">
        <v>0.19307436701260694</v>
      </c>
      <c r="V112">
        <v>1.0827211963947203E-2</v>
      </c>
      <c r="W112">
        <f t="shared" ref="W112:W129" si="17">MIN(U112:V112)</f>
        <v>1.0827211963947203E-2</v>
      </c>
      <c r="X112">
        <v>0.95</v>
      </c>
      <c r="Y112">
        <f>MIN(W112:X112)</f>
        <v>1.0827211963947203E-2</v>
      </c>
      <c r="Z112">
        <f>+W112-Y112</f>
        <v>0</v>
      </c>
    </row>
    <row r="113" spans="2:26">
      <c r="B113" t="s">
        <v>82</v>
      </c>
      <c r="C113">
        <v>9.8522904433920866E-3</v>
      </c>
      <c r="D113">
        <v>2.1707708167517326E-2</v>
      </c>
      <c r="E113">
        <f t="shared" si="16"/>
        <v>9.8522904433920866E-3</v>
      </c>
      <c r="F113">
        <v>0.95000000000000062</v>
      </c>
      <c r="G113">
        <f t="shared" ref="G113:G129" si="18">MIN(E113:F113)</f>
        <v>9.8522904433920866E-3</v>
      </c>
      <c r="T113" t="s">
        <v>82</v>
      </c>
      <c r="U113">
        <v>9.8522904433920866E-3</v>
      </c>
      <c r="V113">
        <v>2.1707708167517326E-2</v>
      </c>
      <c r="W113">
        <f t="shared" si="17"/>
        <v>9.8522904433920866E-3</v>
      </c>
      <c r="X113">
        <v>4.9999999999999378E-2</v>
      </c>
      <c r="Y113">
        <f t="shared" ref="Y113:Y129" si="19">MIN(W113:X113)</f>
        <v>9.8522904433920866E-3</v>
      </c>
      <c r="Z113">
        <f t="shared" ref="Z113:Z129" si="20">+W113-Y113</f>
        <v>0</v>
      </c>
    </row>
    <row r="114" spans="2:26">
      <c r="B114" t="s">
        <v>57</v>
      </c>
      <c r="C114">
        <v>0.4248593172302092</v>
      </c>
      <c r="D114">
        <v>1.6261096579381129E-2</v>
      </c>
      <c r="E114">
        <f t="shared" si="16"/>
        <v>1.6261096579381129E-2</v>
      </c>
      <c r="F114">
        <v>0.88706514596723429</v>
      </c>
      <c r="G114">
        <f t="shared" si="18"/>
        <v>1.6261096579381129E-2</v>
      </c>
      <c r="T114" t="s">
        <v>57</v>
      </c>
      <c r="U114">
        <v>0.4248593172302092</v>
      </c>
      <c r="V114">
        <v>1.6261096579381129E-2</v>
      </c>
      <c r="W114">
        <f t="shared" si="17"/>
        <v>1.6261096579381129E-2</v>
      </c>
      <c r="X114">
        <v>0.11293485403276571</v>
      </c>
      <c r="Y114">
        <f t="shared" si="19"/>
        <v>1.6261096579381129E-2</v>
      </c>
      <c r="Z114">
        <f t="shared" si="20"/>
        <v>0</v>
      </c>
    </row>
    <row r="115" spans="2:26">
      <c r="B115" t="s">
        <v>58</v>
      </c>
      <c r="C115">
        <v>0.83335954411631452</v>
      </c>
      <c r="D115">
        <v>1.934249769983476E-2</v>
      </c>
      <c r="E115">
        <f t="shared" si="16"/>
        <v>1.934249769983476E-2</v>
      </c>
      <c r="F115">
        <v>0.12314713802987559</v>
      </c>
      <c r="G115">
        <f t="shared" si="18"/>
        <v>1.934249769983476E-2</v>
      </c>
      <c r="T115" t="s">
        <v>58</v>
      </c>
      <c r="U115">
        <v>0.83335954411631452</v>
      </c>
      <c r="V115">
        <v>1.934249769983476E-2</v>
      </c>
      <c r="W115">
        <f t="shared" si="17"/>
        <v>1.934249769983476E-2</v>
      </c>
      <c r="X115">
        <v>0.87685286197012435</v>
      </c>
      <c r="Y115">
        <f t="shared" si="19"/>
        <v>1.934249769983476E-2</v>
      </c>
      <c r="Z115">
        <f t="shared" si="20"/>
        <v>0</v>
      </c>
    </row>
    <row r="116" spans="2:26">
      <c r="B116" t="s">
        <v>59</v>
      </c>
      <c r="C116">
        <v>0.41665814144906288</v>
      </c>
      <c r="D116">
        <v>8.7429002888037566E-3</v>
      </c>
      <c r="E116">
        <f t="shared" si="16"/>
        <v>8.7429002888037566E-3</v>
      </c>
      <c r="F116">
        <v>0.76454761353770129</v>
      </c>
      <c r="G116">
        <f t="shared" si="18"/>
        <v>8.7429002888037566E-3</v>
      </c>
      <c r="T116" t="s">
        <v>59</v>
      </c>
      <c r="U116">
        <v>0.41665814144906288</v>
      </c>
      <c r="V116">
        <v>8.7429002888037566E-3</v>
      </c>
      <c r="W116">
        <f t="shared" si="17"/>
        <v>8.7429002888037566E-3</v>
      </c>
      <c r="X116">
        <v>0.23545238646229871</v>
      </c>
      <c r="Y116">
        <f t="shared" si="19"/>
        <v>8.7429002888037566E-3</v>
      </c>
      <c r="Z116">
        <f t="shared" si="20"/>
        <v>0</v>
      </c>
    </row>
    <row r="117" spans="2:26">
      <c r="B117" t="s">
        <v>60</v>
      </c>
      <c r="C117">
        <v>2.5513780709385037E-2</v>
      </c>
      <c r="D117">
        <v>1.5345421270267168E-2</v>
      </c>
      <c r="E117">
        <f t="shared" si="16"/>
        <v>1.5345421270267168E-2</v>
      </c>
      <c r="F117">
        <v>0.95000000000000062</v>
      </c>
      <c r="G117">
        <f t="shared" si="18"/>
        <v>1.5345421270267168E-2</v>
      </c>
      <c r="T117" t="s">
        <v>60</v>
      </c>
      <c r="U117">
        <v>2.5513780709385037E-2</v>
      </c>
      <c r="V117">
        <v>1.5345421270267168E-2</v>
      </c>
      <c r="W117">
        <f t="shared" si="17"/>
        <v>1.5345421270267168E-2</v>
      </c>
      <c r="X117">
        <v>4.9999999999999378E-2</v>
      </c>
      <c r="Y117">
        <f t="shared" si="19"/>
        <v>1.5345421270267168E-2</v>
      </c>
      <c r="Z117">
        <f t="shared" si="20"/>
        <v>0</v>
      </c>
    </row>
    <row r="118" spans="2:26">
      <c r="B118" t="s">
        <v>153</v>
      </c>
      <c r="C118">
        <v>0.11293485403276571</v>
      </c>
      <c r="D118">
        <v>1.0827211963947203E-2</v>
      </c>
      <c r="E118">
        <f t="shared" si="16"/>
        <v>1.0827211963947203E-2</v>
      </c>
      <c r="F118">
        <v>5.0000000000000017E-2</v>
      </c>
      <c r="G118">
        <f t="shared" si="18"/>
        <v>1.0827211963947203E-2</v>
      </c>
      <c r="T118" t="s">
        <v>153</v>
      </c>
      <c r="U118">
        <v>0.11293485403276571</v>
      </c>
      <c r="V118">
        <v>1.0827211963947203E-2</v>
      </c>
      <c r="W118">
        <f t="shared" si="17"/>
        <v>1.0827211963947203E-2</v>
      </c>
      <c r="X118">
        <v>0.95</v>
      </c>
      <c r="Y118">
        <f t="shared" si="19"/>
        <v>1.0827211963947203E-2</v>
      </c>
      <c r="Z118">
        <f t="shared" si="20"/>
        <v>0</v>
      </c>
    </row>
    <row r="119" spans="2:26">
      <c r="B119" t="s">
        <v>62</v>
      </c>
      <c r="C119">
        <v>0.95854209528250367</v>
      </c>
      <c r="D119">
        <v>0.86540011930785754</v>
      </c>
      <c r="E119" s="5">
        <f t="shared" si="16"/>
        <v>0.86540011930785754</v>
      </c>
      <c r="F119">
        <v>6.8034612531657782E-2</v>
      </c>
      <c r="G119">
        <f t="shared" si="18"/>
        <v>6.8034612531657782E-2</v>
      </c>
      <c r="T119" t="s">
        <v>62</v>
      </c>
      <c r="U119">
        <v>0.95854209528250367</v>
      </c>
      <c r="V119">
        <v>0.86540011930785754</v>
      </c>
      <c r="W119" s="5">
        <f t="shared" si="17"/>
        <v>0.86540011930785754</v>
      </c>
      <c r="X119">
        <v>0.93196538746834223</v>
      </c>
      <c r="Y119">
        <f t="shared" si="19"/>
        <v>0.86540011930785754</v>
      </c>
      <c r="Z119">
        <f t="shared" si="20"/>
        <v>0</v>
      </c>
    </row>
    <row r="120" spans="2:26">
      <c r="B120" t="s">
        <v>63</v>
      </c>
      <c r="C120">
        <v>0.92225078567327134</v>
      </c>
      <c r="D120">
        <v>0.12314713802987465</v>
      </c>
      <c r="E120">
        <f t="shared" si="16"/>
        <v>0.12314713802987465</v>
      </c>
      <c r="F120">
        <v>0.41893182654154093</v>
      </c>
      <c r="G120">
        <f t="shared" si="18"/>
        <v>0.12314713802987465</v>
      </c>
      <c r="T120" t="s">
        <v>63</v>
      </c>
      <c r="U120">
        <v>0.92225078567327134</v>
      </c>
      <c r="V120">
        <v>0.12314713802987465</v>
      </c>
      <c r="W120">
        <f t="shared" si="17"/>
        <v>0.12314713802987465</v>
      </c>
      <c r="X120">
        <v>0.58106817345845907</v>
      </c>
      <c r="Y120">
        <f t="shared" si="19"/>
        <v>0.12314713802987465</v>
      </c>
      <c r="Z120">
        <f t="shared" si="20"/>
        <v>0</v>
      </c>
    </row>
    <row r="121" spans="2:26">
      <c r="B121" t="s">
        <v>64</v>
      </c>
      <c r="C121">
        <v>0.2804520356051966</v>
      </c>
      <c r="D121">
        <v>1.934249769983476E-2</v>
      </c>
      <c r="E121">
        <f t="shared" si="16"/>
        <v>1.934249769983476E-2</v>
      </c>
      <c r="F121">
        <v>0.91337445491190872</v>
      </c>
      <c r="G121">
        <f t="shared" si="18"/>
        <v>1.934249769983476E-2</v>
      </c>
      <c r="T121" t="s">
        <v>64</v>
      </c>
      <c r="U121">
        <v>0.2804520356051966</v>
      </c>
      <c r="V121">
        <v>1.934249769983476E-2</v>
      </c>
      <c r="W121">
        <f t="shared" si="17"/>
        <v>1.934249769983476E-2</v>
      </c>
      <c r="X121">
        <v>8.6625545088091283E-2</v>
      </c>
      <c r="Y121">
        <f t="shared" si="19"/>
        <v>1.934249769983476E-2</v>
      </c>
      <c r="Z121">
        <f t="shared" si="20"/>
        <v>0</v>
      </c>
    </row>
    <row r="122" spans="2:26">
      <c r="B122" t="s">
        <v>65</v>
      </c>
      <c r="C122">
        <v>0.65650924425569723</v>
      </c>
      <c r="D122">
        <v>0.58456818246302633</v>
      </c>
      <c r="E122" s="5">
        <f t="shared" si="16"/>
        <v>0.58456818246302633</v>
      </c>
      <c r="F122">
        <v>5.0000000000000017E-2</v>
      </c>
      <c r="G122">
        <f t="shared" si="18"/>
        <v>5.0000000000000017E-2</v>
      </c>
      <c r="T122" t="s">
        <v>65</v>
      </c>
      <c r="U122">
        <v>0.65650924425569723</v>
      </c>
      <c r="V122">
        <v>0.58456818246302633</v>
      </c>
      <c r="W122" s="5">
        <f t="shared" si="17"/>
        <v>0.58456818246302633</v>
      </c>
      <c r="X122">
        <v>0.95</v>
      </c>
      <c r="Y122">
        <f t="shared" si="19"/>
        <v>0.58456818246302633</v>
      </c>
      <c r="Z122">
        <f t="shared" si="20"/>
        <v>0</v>
      </c>
    </row>
    <row r="123" spans="2:26">
      <c r="B123" t="s">
        <v>66</v>
      </c>
      <c r="C123">
        <v>2.0775048426035281E-2</v>
      </c>
      <c r="D123">
        <v>7.4818240579241913E-3</v>
      </c>
      <c r="E123">
        <f t="shared" si="16"/>
        <v>7.4818240579241913E-3</v>
      </c>
      <c r="F123">
        <v>0.95000000000000062</v>
      </c>
      <c r="G123">
        <f t="shared" si="18"/>
        <v>7.4818240579241913E-3</v>
      </c>
      <c r="T123" t="s">
        <v>66</v>
      </c>
      <c r="U123">
        <v>2.0775048426035281E-2</v>
      </c>
      <c r="V123">
        <v>7.4818240579241913E-3</v>
      </c>
      <c r="W123">
        <f t="shared" si="17"/>
        <v>7.4818240579241913E-3</v>
      </c>
      <c r="X123">
        <v>4.9999999999999378E-2</v>
      </c>
      <c r="Y123">
        <f t="shared" si="19"/>
        <v>7.4818240579241913E-3</v>
      </c>
      <c r="Z123">
        <f t="shared" si="20"/>
        <v>0</v>
      </c>
    </row>
    <row r="124" spans="2:26">
      <c r="B124" t="s">
        <v>94</v>
      </c>
      <c r="C124">
        <v>0.98065750230016491</v>
      </c>
      <c r="D124">
        <v>0.40782542692846746</v>
      </c>
      <c r="E124">
        <f t="shared" si="16"/>
        <v>0.40782542692846746</v>
      </c>
      <c r="F124">
        <v>0.12314713802987559</v>
      </c>
      <c r="G124">
        <f t="shared" si="18"/>
        <v>0.12314713802987559</v>
      </c>
      <c r="T124" t="s">
        <v>94</v>
      </c>
      <c r="U124">
        <v>0.98065750230016491</v>
      </c>
      <c r="V124">
        <v>0.40782542692846746</v>
      </c>
      <c r="W124">
        <f t="shared" si="17"/>
        <v>0.40782542692846746</v>
      </c>
      <c r="X124">
        <v>0.87685286197012435</v>
      </c>
      <c r="Y124">
        <f t="shared" si="19"/>
        <v>0.40782542692846746</v>
      </c>
      <c r="Z124">
        <f t="shared" si="20"/>
        <v>0</v>
      </c>
    </row>
    <row r="125" spans="2:26">
      <c r="B125" t="s">
        <v>96</v>
      </c>
      <c r="C125">
        <v>0.98917278803605257</v>
      </c>
      <c r="D125">
        <v>0.98735502395561359</v>
      </c>
      <c r="E125" s="5">
        <f t="shared" si="16"/>
        <v>0.98735502395561359</v>
      </c>
      <c r="F125">
        <v>5.0000000000000017E-2</v>
      </c>
      <c r="G125">
        <f t="shared" si="18"/>
        <v>5.0000000000000017E-2</v>
      </c>
      <c r="T125" t="s">
        <v>96</v>
      </c>
      <c r="U125">
        <v>0.98917278803605257</v>
      </c>
      <c r="V125">
        <v>0.98735502395561359</v>
      </c>
      <c r="W125" s="5">
        <f t="shared" si="17"/>
        <v>0.98735502395561359</v>
      </c>
      <c r="X125" s="72">
        <v>0.95</v>
      </c>
      <c r="Y125" s="72">
        <f t="shared" si="19"/>
        <v>0.95</v>
      </c>
      <c r="Z125">
        <f t="shared" si="20"/>
        <v>3.7355023955613631E-2</v>
      </c>
    </row>
    <row r="126" spans="2:26">
      <c r="B126" t="s">
        <v>98</v>
      </c>
      <c r="C126">
        <v>0.98659829350075712</v>
      </c>
      <c r="D126">
        <v>0.82558630631238628</v>
      </c>
      <c r="E126" s="5">
        <f t="shared" si="16"/>
        <v>0.82558630631238628</v>
      </c>
      <c r="F126">
        <v>0.21271458630132001</v>
      </c>
      <c r="G126">
        <f t="shared" si="18"/>
        <v>0.21271458630132001</v>
      </c>
      <c r="T126" t="s">
        <v>98</v>
      </c>
      <c r="U126">
        <v>0.98659829350075712</v>
      </c>
      <c r="V126">
        <v>0.82558630631238628</v>
      </c>
      <c r="W126" s="5">
        <f t="shared" si="17"/>
        <v>0.82558630631238628</v>
      </c>
      <c r="X126" s="72">
        <v>0.78728541369867999</v>
      </c>
      <c r="Y126" s="72">
        <f t="shared" si="19"/>
        <v>0.78728541369867999</v>
      </c>
      <c r="Z126">
        <f t="shared" si="20"/>
        <v>3.8300892613706283E-2</v>
      </c>
    </row>
    <row r="127" spans="2:26">
      <c r="B127" t="s">
        <v>100</v>
      </c>
      <c r="C127">
        <v>0.97320072587687156</v>
      </c>
      <c r="D127">
        <v>0.90761743126664418</v>
      </c>
      <c r="E127" s="5">
        <f t="shared" si="16"/>
        <v>0.90761743126664418</v>
      </c>
      <c r="F127">
        <v>6.8034612531657782E-2</v>
      </c>
      <c r="G127">
        <f t="shared" si="18"/>
        <v>6.8034612531657782E-2</v>
      </c>
      <c r="T127" t="s">
        <v>100</v>
      </c>
      <c r="U127">
        <v>0.97320072587687156</v>
      </c>
      <c r="V127">
        <v>0.90761743126664418</v>
      </c>
      <c r="W127" s="5">
        <f t="shared" si="17"/>
        <v>0.90761743126664418</v>
      </c>
      <c r="X127">
        <v>0.93196538746834223</v>
      </c>
      <c r="Y127">
        <f t="shared" si="19"/>
        <v>0.90761743126664418</v>
      </c>
      <c r="Z127">
        <f t="shared" si="20"/>
        <v>0</v>
      </c>
    </row>
    <row r="128" spans="2:26">
      <c r="B128" t="s">
        <v>102</v>
      </c>
      <c r="C128">
        <v>5.1212513603868581E-2</v>
      </c>
      <c r="D128">
        <v>7.4818240579241913E-3</v>
      </c>
      <c r="E128">
        <f t="shared" si="16"/>
        <v>7.4818240579241913E-3</v>
      </c>
      <c r="F128">
        <v>0.95000000000000062</v>
      </c>
      <c r="G128">
        <f t="shared" si="18"/>
        <v>7.4818240579241913E-3</v>
      </c>
      <c r="T128" t="s">
        <v>102</v>
      </c>
      <c r="U128">
        <v>5.1212513603868581E-2</v>
      </c>
      <c r="V128">
        <v>7.4818240579241913E-3</v>
      </c>
      <c r="W128">
        <f t="shared" si="17"/>
        <v>7.4818240579241913E-3</v>
      </c>
      <c r="X128">
        <v>4.9999999999999378E-2</v>
      </c>
      <c r="Y128">
        <f t="shared" si="19"/>
        <v>7.4818240579241913E-3</v>
      </c>
      <c r="Z128">
        <f t="shared" si="20"/>
        <v>0</v>
      </c>
    </row>
    <row r="129" spans="2:29">
      <c r="B129" t="s">
        <v>151</v>
      </c>
      <c r="C129">
        <v>1.6761972197987807E-2</v>
      </c>
      <c r="D129">
        <v>7.4818240579241913E-3</v>
      </c>
      <c r="E129">
        <f t="shared" si="16"/>
        <v>7.4818240579241913E-3</v>
      </c>
      <c r="F129">
        <v>0.95000000000000062</v>
      </c>
      <c r="G129">
        <f t="shared" si="18"/>
        <v>7.4818240579241913E-3</v>
      </c>
      <c r="T129" t="s">
        <v>151</v>
      </c>
      <c r="U129">
        <v>1.6761972197987807E-2</v>
      </c>
      <c r="V129">
        <v>7.4818240579241913E-3</v>
      </c>
      <c r="W129">
        <f t="shared" si="17"/>
        <v>7.4818240579241913E-3</v>
      </c>
      <c r="X129">
        <v>4.9999999999999378E-2</v>
      </c>
      <c r="Y129">
        <f t="shared" si="19"/>
        <v>7.4818240579241913E-3</v>
      </c>
      <c r="Z129">
        <f t="shared" si="20"/>
        <v>0</v>
      </c>
    </row>
    <row r="130" spans="2:29">
      <c r="E130">
        <f>SUM(E112:E129)</f>
        <v>4.8344862283470507</v>
      </c>
      <c r="G130">
        <f>SUM(G112:G129)</f>
        <v>0.82806468750756645</v>
      </c>
      <c r="H130">
        <f>+G130/E130</f>
        <v>0.17128287234581457</v>
      </c>
      <c r="I130" s="44" t="s">
        <v>533</v>
      </c>
      <c r="J130" s="46"/>
      <c r="K130" s="46"/>
      <c r="L130" s="46"/>
      <c r="M130" s="46"/>
      <c r="W130">
        <f>SUM(W112:W129)</f>
        <v>4.8344862283470507</v>
      </c>
      <c r="Y130">
        <f>SUM(Y112:Y129)</f>
        <v>4.7588303117777313</v>
      </c>
      <c r="Z130">
        <f>+Y130/W130</f>
        <v>0.98435078455168401</v>
      </c>
      <c r="AA130" s="44" t="s">
        <v>533</v>
      </c>
      <c r="AB130" s="46"/>
      <c r="AC130" s="46"/>
    </row>
    <row r="131" spans="2:29">
      <c r="I131" s="44"/>
      <c r="J131" s="46"/>
      <c r="K131" s="46"/>
      <c r="L131" s="46"/>
      <c r="M131" s="46"/>
      <c r="AA131" s="44"/>
      <c r="AB131" s="46"/>
      <c r="AC131" s="46"/>
    </row>
    <row r="132" spans="2:29">
      <c r="C132" t="s">
        <v>49</v>
      </c>
      <c r="D132" t="s">
        <v>56</v>
      </c>
      <c r="E132" t="s">
        <v>564</v>
      </c>
      <c r="F132" t="s">
        <v>1</v>
      </c>
      <c r="I132" s="44"/>
      <c r="J132" s="46"/>
      <c r="K132" s="46"/>
      <c r="L132" s="46"/>
      <c r="M132" s="46"/>
      <c r="U132" t="s">
        <v>49</v>
      </c>
      <c r="V132" t="s">
        <v>56</v>
      </c>
      <c r="W132" t="s">
        <v>564</v>
      </c>
      <c r="X132" t="s">
        <v>1</v>
      </c>
      <c r="AA132" s="44"/>
      <c r="AB132" s="46"/>
      <c r="AC132" s="46"/>
    </row>
    <row r="133" spans="2:29">
      <c r="B133" t="s">
        <v>558</v>
      </c>
      <c r="C133">
        <v>1</v>
      </c>
      <c r="D133">
        <v>1</v>
      </c>
      <c r="E133">
        <v>0.77602120636364358</v>
      </c>
      <c r="F133" s="58" t="s">
        <v>565</v>
      </c>
      <c r="I133" s="44"/>
      <c r="J133" s="46"/>
      <c r="K133" s="46"/>
      <c r="L133" s="46"/>
      <c r="M133" s="46"/>
      <c r="T133" t="s">
        <v>558</v>
      </c>
      <c r="U133">
        <v>1</v>
      </c>
      <c r="V133">
        <v>1</v>
      </c>
      <c r="W133">
        <v>0.33699580848037197</v>
      </c>
      <c r="X133" s="58" t="s">
        <v>565</v>
      </c>
      <c r="AA133" s="44"/>
      <c r="AB133" s="46"/>
      <c r="AC133" s="46"/>
    </row>
    <row r="134" spans="2:29">
      <c r="B134" t="s">
        <v>559</v>
      </c>
      <c r="C134">
        <v>1</v>
      </c>
      <c r="D134">
        <v>0</v>
      </c>
      <c r="E134">
        <v>0.56706568217803677</v>
      </c>
      <c r="F134" t="s">
        <v>226</v>
      </c>
      <c r="I134" s="44"/>
      <c r="J134" s="46"/>
      <c r="K134" s="46"/>
      <c r="L134" s="46"/>
      <c r="M134" s="46"/>
      <c r="T134" t="s">
        <v>559</v>
      </c>
      <c r="U134">
        <v>1</v>
      </c>
      <c r="V134">
        <v>0</v>
      </c>
      <c r="W134">
        <v>1</v>
      </c>
      <c r="X134" t="s">
        <v>226</v>
      </c>
      <c r="AA134" s="44"/>
      <c r="AB134" s="46"/>
      <c r="AC134" s="46"/>
    </row>
    <row r="135" spans="2:29">
      <c r="B135" t="s">
        <v>560</v>
      </c>
      <c r="C135">
        <v>0</v>
      </c>
      <c r="D135">
        <v>1</v>
      </c>
      <c r="E135">
        <v>0.50906541281911111</v>
      </c>
      <c r="F135" s="44" t="s">
        <v>531</v>
      </c>
      <c r="I135" s="44"/>
      <c r="J135" s="46"/>
      <c r="K135" s="46"/>
      <c r="L135" s="46"/>
      <c r="M135" s="46"/>
      <c r="T135" t="s">
        <v>560</v>
      </c>
      <c r="U135">
        <v>0</v>
      </c>
      <c r="V135">
        <v>1</v>
      </c>
      <c r="W135">
        <v>0.78993092991043701</v>
      </c>
      <c r="X135" s="44" t="s">
        <v>531</v>
      </c>
      <c r="AA135" s="44"/>
      <c r="AB135" s="46"/>
      <c r="AC135" s="46"/>
    </row>
    <row r="136" spans="2:29">
      <c r="B136" t="s">
        <v>562</v>
      </c>
      <c r="C136">
        <v>1</v>
      </c>
      <c r="D136">
        <v>1</v>
      </c>
      <c r="E136">
        <v>0.17128287234581457</v>
      </c>
      <c r="F136" s="46" t="s">
        <v>532</v>
      </c>
      <c r="G136" s="46"/>
      <c r="H136" s="46"/>
      <c r="I136" s="46"/>
      <c r="J136" s="46"/>
      <c r="K136" s="46"/>
      <c r="L136" s="46"/>
      <c r="M136" s="46"/>
      <c r="T136" t="s">
        <v>562</v>
      </c>
      <c r="U136">
        <v>1</v>
      </c>
      <c r="V136">
        <v>1</v>
      </c>
      <c r="W136">
        <v>0.98435078455168401</v>
      </c>
      <c r="X136" s="46" t="s">
        <v>532</v>
      </c>
      <c r="AA136" s="44"/>
      <c r="AB136" s="46"/>
      <c r="AC136" s="46"/>
    </row>
    <row r="137" spans="2:29">
      <c r="I137" s="44"/>
      <c r="J137" s="46"/>
      <c r="K137" s="46"/>
      <c r="L137" s="46"/>
      <c r="M137" s="46"/>
      <c r="AA137" s="44"/>
      <c r="AB137" s="46"/>
      <c r="AC137" s="46"/>
    </row>
    <row r="138" spans="2:29" s="72" customFormat="1">
      <c r="X138"/>
      <c r="Y138"/>
    </row>
    <row r="140" spans="2:29">
      <c r="B140" t="s">
        <v>534</v>
      </c>
      <c r="C140" t="s">
        <v>54</v>
      </c>
      <c r="D140" t="s">
        <v>50</v>
      </c>
      <c r="E140" t="s">
        <v>534</v>
      </c>
      <c r="F140" t="s">
        <v>224</v>
      </c>
      <c r="G140" t="s">
        <v>223</v>
      </c>
      <c r="T140" t="s">
        <v>534</v>
      </c>
      <c r="U140" t="s">
        <v>54</v>
      </c>
      <c r="V140" t="s">
        <v>50</v>
      </c>
      <c r="W140" t="s">
        <v>534</v>
      </c>
      <c r="X140" t="s">
        <v>236</v>
      </c>
      <c r="Y140" t="s">
        <v>223</v>
      </c>
    </row>
    <row r="141" spans="2:29">
      <c r="B141" t="s">
        <v>80</v>
      </c>
      <c r="C141">
        <v>0.9891727880360528</v>
      </c>
      <c r="D141">
        <v>0.43347765585417825</v>
      </c>
      <c r="E141">
        <f>MIN(C141:D141)</f>
        <v>0.43347765585417825</v>
      </c>
      <c r="F141" s="24">
        <v>5.0000000000000017E-2</v>
      </c>
      <c r="G141" s="24">
        <f>MIN(E141:F141)</f>
        <v>5.0000000000000017E-2</v>
      </c>
      <c r="T141" t="s">
        <v>80</v>
      </c>
      <c r="U141">
        <v>0.9891727880360528</v>
      </c>
      <c r="V141">
        <v>0.43347765585417825</v>
      </c>
      <c r="W141">
        <f>MIN(U141:V141)</f>
        <v>0.43347765585417825</v>
      </c>
      <c r="X141">
        <v>0.95</v>
      </c>
      <c r="Y141">
        <f>MIN(W141:X141)</f>
        <v>0.43347765585417825</v>
      </c>
      <c r="Z141">
        <f>+W141-Y141</f>
        <v>0</v>
      </c>
    </row>
    <row r="142" spans="2:29">
      <c r="B142" t="s">
        <v>82</v>
      </c>
      <c r="C142">
        <v>0.97829229183248267</v>
      </c>
      <c r="D142">
        <v>0.97337085213504804</v>
      </c>
      <c r="E142" s="5">
        <f t="shared" ref="E142:E158" si="21">MIN(C142:D142)</f>
        <v>0.97337085213504804</v>
      </c>
      <c r="F142" s="24">
        <v>0.95000000000000062</v>
      </c>
      <c r="G142" s="24">
        <f t="shared" ref="G142:G158" si="22">MIN(E142:F142)</f>
        <v>0.95000000000000062</v>
      </c>
      <c r="T142" t="s">
        <v>82</v>
      </c>
      <c r="U142">
        <v>0.97829229183248267</v>
      </c>
      <c r="V142">
        <v>0.97337085213504804</v>
      </c>
      <c r="W142" s="5">
        <f t="shared" ref="W142:W158" si="23">MIN(U142:V142)</f>
        <v>0.97337085213504804</v>
      </c>
      <c r="X142" s="72">
        <v>4.9999999999999378E-2</v>
      </c>
      <c r="Y142" s="72">
        <f t="shared" ref="Y142:Y158" si="24">MIN(W142:X142)</f>
        <v>4.9999999999999378E-2</v>
      </c>
      <c r="Z142">
        <f t="shared" ref="Z142:Z158" si="25">+W142-Y142</f>
        <v>0.92337085213504866</v>
      </c>
    </row>
    <row r="143" spans="2:29">
      <c r="B143" t="s">
        <v>57</v>
      </c>
      <c r="C143">
        <v>0.98373890342061887</v>
      </c>
      <c r="D143">
        <v>0.90805540315752964</v>
      </c>
      <c r="E143" s="5">
        <f t="shared" si="21"/>
        <v>0.90805540315752964</v>
      </c>
      <c r="F143" s="24">
        <v>0.88706514596723429</v>
      </c>
      <c r="G143" s="24">
        <f t="shared" si="22"/>
        <v>0.88706514596723429</v>
      </c>
      <c r="T143" t="s">
        <v>57</v>
      </c>
      <c r="U143">
        <v>0.98373890342061887</v>
      </c>
      <c r="V143">
        <v>0.90805540315752964</v>
      </c>
      <c r="W143" s="5">
        <f t="shared" si="23"/>
        <v>0.90805540315752964</v>
      </c>
      <c r="X143" s="72">
        <v>0.11293485403276571</v>
      </c>
      <c r="Y143" s="72">
        <f t="shared" si="24"/>
        <v>0.11293485403276571</v>
      </c>
      <c r="Z143">
        <f t="shared" si="25"/>
        <v>0.79512054912476393</v>
      </c>
    </row>
    <row r="144" spans="2:29">
      <c r="B144" t="s">
        <v>58</v>
      </c>
      <c r="C144">
        <v>0.98065750230016524</v>
      </c>
      <c r="D144">
        <v>0.90805540315752964</v>
      </c>
      <c r="E144" s="5">
        <f t="shared" si="21"/>
        <v>0.90805540315752964</v>
      </c>
      <c r="F144" s="24">
        <v>0.12314713802987559</v>
      </c>
      <c r="G144" s="24">
        <f t="shared" si="22"/>
        <v>0.12314713802987559</v>
      </c>
      <c r="T144" t="s">
        <v>58</v>
      </c>
      <c r="U144">
        <v>0.98065750230016524</v>
      </c>
      <c r="V144">
        <v>0.90805540315752964</v>
      </c>
      <c r="W144" s="5">
        <f t="shared" si="23"/>
        <v>0.90805540315752964</v>
      </c>
      <c r="X144" s="72">
        <v>0.87685286197012435</v>
      </c>
      <c r="Y144" s="72">
        <f t="shared" si="24"/>
        <v>0.87685286197012435</v>
      </c>
      <c r="Z144">
        <f t="shared" si="25"/>
        <v>3.1202541187405286E-2</v>
      </c>
    </row>
    <row r="145" spans="2:27">
      <c r="B145" t="s">
        <v>59</v>
      </c>
      <c r="C145">
        <v>0.99125709971119624</v>
      </c>
      <c r="D145">
        <v>0.5810681734584594</v>
      </c>
      <c r="E145" s="5">
        <f t="shared" si="21"/>
        <v>0.5810681734584594</v>
      </c>
      <c r="F145">
        <v>0.76454761353770129</v>
      </c>
      <c r="G145">
        <f t="shared" si="22"/>
        <v>0.5810681734584594</v>
      </c>
      <c r="T145" t="s">
        <v>59</v>
      </c>
      <c r="U145">
        <v>0.99125709971119624</v>
      </c>
      <c r="V145">
        <v>0.5810681734584594</v>
      </c>
      <c r="W145" s="5">
        <f t="shared" si="23"/>
        <v>0.5810681734584594</v>
      </c>
      <c r="X145" s="72">
        <v>0.23545238646229871</v>
      </c>
      <c r="Y145" s="72">
        <f t="shared" si="24"/>
        <v>0.23545238646229871</v>
      </c>
      <c r="Z145">
        <f t="shared" si="25"/>
        <v>0.34561578699616069</v>
      </c>
    </row>
    <row r="146" spans="2:27">
      <c r="B146" t="s">
        <v>60</v>
      </c>
      <c r="C146">
        <v>0.98465457872973283</v>
      </c>
      <c r="D146">
        <v>0.95000000000000062</v>
      </c>
      <c r="E146" s="5">
        <f t="shared" si="21"/>
        <v>0.95000000000000062</v>
      </c>
      <c r="F146">
        <v>0.95000000000000062</v>
      </c>
      <c r="G146">
        <f t="shared" si="22"/>
        <v>0.95000000000000062</v>
      </c>
      <c r="T146" t="s">
        <v>60</v>
      </c>
      <c r="U146">
        <v>0.98465457872973283</v>
      </c>
      <c r="V146">
        <v>0.95000000000000062</v>
      </c>
      <c r="W146" s="5">
        <f t="shared" si="23"/>
        <v>0.95000000000000062</v>
      </c>
      <c r="X146" s="72">
        <v>4.9999999999999378E-2</v>
      </c>
      <c r="Y146" s="72">
        <f t="shared" si="24"/>
        <v>4.9999999999999378E-2</v>
      </c>
      <c r="Z146">
        <f t="shared" si="25"/>
        <v>0.90000000000000124</v>
      </c>
    </row>
    <row r="147" spans="2:27">
      <c r="B147" t="s">
        <v>153</v>
      </c>
      <c r="C147">
        <v>0.9891727880360528</v>
      </c>
      <c r="D147">
        <v>0.30937799958543033</v>
      </c>
      <c r="E147">
        <f t="shared" si="21"/>
        <v>0.30937799958543033</v>
      </c>
      <c r="F147" s="24">
        <v>5.0000000000000017E-2</v>
      </c>
      <c r="G147" s="24">
        <f t="shared" si="22"/>
        <v>5.0000000000000017E-2</v>
      </c>
      <c r="T147" t="s">
        <v>153</v>
      </c>
      <c r="U147">
        <v>0.9891727880360528</v>
      </c>
      <c r="V147">
        <v>0.30937799958543033</v>
      </c>
      <c r="W147">
        <f t="shared" si="23"/>
        <v>0.30937799958543033</v>
      </c>
      <c r="X147">
        <v>0.95</v>
      </c>
      <c r="Y147">
        <f t="shared" si="24"/>
        <v>0.30937799958543033</v>
      </c>
      <c r="Z147">
        <f t="shared" si="25"/>
        <v>0</v>
      </c>
    </row>
    <row r="148" spans="2:27">
      <c r="B148" t="s">
        <v>62</v>
      </c>
      <c r="C148">
        <v>0.13459988069214252</v>
      </c>
      <c r="D148">
        <v>0.43347765585417825</v>
      </c>
      <c r="E148">
        <f t="shared" si="21"/>
        <v>0.13459988069214252</v>
      </c>
      <c r="F148" s="24">
        <v>6.8034612531657782E-2</v>
      </c>
      <c r="G148" s="24">
        <f t="shared" si="22"/>
        <v>6.8034612531657782E-2</v>
      </c>
      <c r="T148" t="s">
        <v>62</v>
      </c>
      <c r="U148">
        <v>0.13459988069214252</v>
      </c>
      <c r="V148">
        <v>0.43347765585417825</v>
      </c>
      <c r="W148">
        <f t="shared" si="23"/>
        <v>0.13459988069214252</v>
      </c>
      <c r="X148">
        <v>0.93196538746834223</v>
      </c>
      <c r="Y148">
        <f t="shared" si="24"/>
        <v>0.13459988069214252</v>
      </c>
      <c r="Z148">
        <f t="shared" si="25"/>
        <v>0</v>
      </c>
    </row>
    <row r="149" spans="2:27">
      <c r="B149" t="s">
        <v>63</v>
      </c>
      <c r="C149">
        <v>0.87685286197012535</v>
      </c>
      <c r="D149">
        <v>0.13311027054307142</v>
      </c>
      <c r="E149">
        <f t="shared" si="21"/>
        <v>0.13311027054307142</v>
      </c>
      <c r="F149">
        <v>0.41893182654154093</v>
      </c>
      <c r="G149">
        <f t="shared" si="22"/>
        <v>0.13311027054307142</v>
      </c>
      <c r="T149" t="s">
        <v>63</v>
      </c>
      <c r="U149">
        <v>0.87685286197012535</v>
      </c>
      <c r="V149">
        <v>0.13311027054307142</v>
      </c>
      <c r="W149">
        <f t="shared" si="23"/>
        <v>0.13311027054307142</v>
      </c>
      <c r="X149">
        <v>0.58106817345845907</v>
      </c>
      <c r="Y149">
        <f t="shared" si="24"/>
        <v>0.13311027054307142</v>
      </c>
      <c r="Z149">
        <f t="shared" si="25"/>
        <v>0</v>
      </c>
    </row>
    <row r="150" spans="2:27">
      <c r="B150" t="s">
        <v>64</v>
      </c>
      <c r="C150">
        <v>0.98065750230016524</v>
      </c>
      <c r="D150">
        <v>0.95000000000000062</v>
      </c>
      <c r="E150" s="5">
        <f t="shared" si="21"/>
        <v>0.95000000000000062</v>
      </c>
      <c r="F150" s="24">
        <v>0.91337445491190872</v>
      </c>
      <c r="G150" s="24">
        <f t="shared" si="22"/>
        <v>0.91337445491190872</v>
      </c>
      <c r="T150" t="s">
        <v>64</v>
      </c>
      <c r="U150">
        <v>0.98065750230016524</v>
      </c>
      <c r="V150">
        <v>0.95000000000000062</v>
      </c>
      <c r="W150" s="5">
        <f t="shared" si="23"/>
        <v>0.95000000000000062</v>
      </c>
      <c r="X150" s="72">
        <v>8.6625545088091283E-2</v>
      </c>
      <c r="Y150" s="72">
        <f t="shared" si="24"/>
        <v>8.6625545088091283E-2</v>
      </c>
      <c r="Z150">
        <f t="shared" si="25"/>
        <v>0.86337445491190934</v>
      </c>
    </row>
    <row r="151" spans="2:27">
      <c r="B151" t="s">
        <v>65</v>
      </c>
      <c r="C151">
        <v>0.41543181753697367</v>
      </c>
      <c r="D151">
        <v>0.5810681734584594</v>
      </c>
      <c r="E151">
        <f t="shared" si="21"/>
        <v>0.41543181753697367</v>
      </c>
      <c r="F151" s="24">
        <v>5.0000000000000017E-2</v>
      </c>
      <c r="G151" s="24">
        <f t="shared" si="22"/>
        <v>5.0000000000000017E-2</v>
      </c>
      <c r="T151" t="s">
        <v>65</v>
      </c>
      <c r="U151">
        <v>0.41543181753697367</v>
      </c>
      <c r="V151">
        <v>0.5810681734584594</v>
      </c>
      <c r="W151">
        <f t="shared" si="23"/>
        <v>0.41543181753697367</v>
      </c>
      <c r="X151">
        <v>0.95</v>
      </c>
      <c r="Y151">
        <f t="shared" si="24"/>
        <v>0.41543181753697367</v>
      </c>
      <c r="Z151">
        <f t="shared" si="25"/>
        <v>0</v>
      </c>
    </row>
    <row r="152" spans="2:27">
      <c r="B152" t="s">
        <v>66</v>
      </c>
      <c r="C152">
        <v>0.99251817594207581</v>
      </c>
      <c r="D152">
        <v>0.99266254192933878</v>
      </c>
      <c r="E152" s="5">
        <f t="shared" si="21"/>
        <v>0.99251817594207581</v>
      </c>
      <c r="F152" s="24">
        <v>0.95000000000000062</v>
      </c>
      <c r="G152" s="24">
        <f t="shared" si="22"/>
        <v>0.95000000000000062</v>
      </c>
      <c r="T152" t="s">
        <v>66</v>
      </c>
      <c r="U152">
        <v>0.99251817594207581</v>
      </c>
      <c r="V152">
        <v>0.99266254192933878</v>
      </c>
      <c r="W152" s="5">
        <f t="shared" si="23"/>
        <v>0.99251817594207581</v>
      </c>
      <c r="X152" s="72">
        <v>4.9999999999999378E-2</v>
      </c>
      <c r="Y152" s="72">
        <f t="shared" si="24"/>
        <v>4.9999999999999378E-2</v>
      </c>
      <c r="Z152">
        <f t="shared" si="25"/>
        <v>0.94251817594207643</v>
      </c>
    </row>
    <row r="153" spans="2:27">
      <c r="B153" t="s">
        <v>94</v>
      </c>
      <c r="C153">
        <v>0.59217457307153254</v>
      </c>
      <c r="D153">
        <v>2.1150612009820224E-3</v>
      </c>
      <c r="E153">
        <f t="shared" si="21"/>
        <v>2.1150612009820224E-3</v>
      </c>
      <c r="F153">
        <v>0.12314713802987559</v>
      </c>
      <c r="G153">
        <f t="shared" si="22"/>
        <v>2.1150612009820224E-3</v>
      </c>
      <c r="T153" t="s">
        <v>94</v>
      </c>
      <c r="U153">
        <v>0.59217457307153254</v>
      </c>
      <c r="V153">
        <v>2.1150612009820224E-3</v>
      </c>
      <c r="W153">
        <f t="shared" si="23"/>
        <v>2.1150612009820224E-3</v>
      </c>
      <c r="X153">
        <v>0.87685286197012435</v>
      </c>
      <c r="Y153">
        <f t="shared" si="24"/>
        <v>2.1150612009820224E-3</v>
      </c>
      <c r="Z153">
        <f t="shared" si="25"/>
        <v>0</v>
      </c>
    </row>
    <row r="154" spans="2:27">
      <c r="B154" t="s">
        <v>96</v>
      </c>
      <c r="C154">
        <v>1.2644976044386462E-2</v>
      </c>
      <c r="D154">
        <v>6.1456317156798447E-3</v>
      </c>
      <c r="E154">
        <f t="shared" si="21"/>
        <v>6.1456317156798447E-3</v>
      </c>
      <c r="F154">
        <v>5.0000000000000017E-2</v>
      </c>
      <c r="G154">
        <f t="shared" si="22"/>
        <v>6.1456317156798447E-3</v>
      </c>
      <c r="T154" t="s">
        <v>96</v>
      </c>
      <c r="U154">
        <v>1.2644976044386462E-2</v>
      </c>
      <c r="V154">
        <v>6.1456317156798447E-3</v>
      </c>
      <c r="W154">
        <f t="shared" si="23"/>
        <v>6.1456317156798447E-3</v>
      </c>
      <c r="X154">
        <v>0.95</v>
      </c>
      <c r="Y154">
        <f t="shared" si="24"/>
        <v>6.1456317156798447E-3</v>
      </c>
      <c r="Z154">
        <f t="shared" si="25"/>
        <v>0</v>
      </c>
    </row>
    <row r="155" spans="2:27">
      <c r="B155" t="s">
        <v>98</v>
      </c>
      <c r="C155">
        <v>0.17441369368761367</v>
      </c>
      <c r="D155">
        <v>0.83696255484835158</v>
      </c>
      <c r="E155">
        <f t="shared" si="21"/>
        <v>0.17441369368761367</v>
      </c>
      <c r="F155">
        <v>0.21271458630132001</v>
      </c>
      <c r="G155">
        <f t="shared" si="22"/>
        <v>0.17441369368761367</v>
      </c>
      <c r="T155" t="s">
        <v>98</v>
      </c>
      <c r="U155">
        <v>0.17441369368761367</v>
      </c>
      <c r="V155">
        <v>0.83696255484835158</v>
      </c>
      <c r="W155">
        <f t="shared" si="23"/>
        <v>0.17441369368761367</v>
      </c>
      <c r="X155">
        <v>0.78728541369867999</v>
      </c>
      <c r="Y155">
        <f t="shared" si="24"/>
        <v>0.17441369368761367</v>
      </c>
      <c r="Z155">
        <f t="shared" si="25"/>
        <v>0</v>
      </c>
    </row>
    <row r="156" spans="2:27">
      <c r="B156" t="s">
        <v>100</v>
      </c>
      <c r="C156">
        <v>9.2382568733355805E-2</v>
      </c>
      <c r="D156">
        <v>0.20777637029862486</v>
      </c>
      <c r="E156">
        <f t="shared" si="21"/>
        <v>9.2382568733355805E-2</v>
      </c>
      <c r="F156" s="24">
        <v>6.8034612531657782E-2</v>
      </c>
      <c r="G156" s="24">
        <f t="shared" si="22"/>
        <v>6.8034612531657782E-2</v>
      </c>
      <c r="T156" t="s">
        <v>100</v>
      </c>
      <c r="U156">
        <v>9.2382568733355805E-2</v>
      </c>
      <c r="V156">
        <v>0.20777637029862486</v>
      </c>
      <c r="W156">
        <f t="shared" si="23"/>
        <v>9.2382568733355805E-2</v>
      </c>
      <c r="X156">
        <v>0.93196538746834223</v>
      </c>
      <c r="Y156">
        <f t="shared" si="24"/>
        <v>9.2382568733355805E-2</v>
      </c>
      <c r="Z156">
        <f t="shared" si="25"/>
        <v>0</v>
      </c>
    </row>
    <row r="157" spans="2:27">
      <c r="B157" t="s">
        <v>102</v>
      </c>
      <c r="C157">
        <v>0.99251817594207581</v>
      </c>
      <c r="D157">
        <v>0.90805540315752964</v>
      </c>
      <c r="E157" s="5">
        <f t="shared" si="21"/>
        <v>0.90805540315752964</v>
      </c>
      <c r="F157">
        <v>0.95000000000000062</v>
      </c>
      <c r="G157">
        <f t="shared" si="22"/>
        <v>0.90805540315752964</v>
      </c>
      <c r="T157" t="s">
        <v>102</v>
      </c>
      <c r="U157">
        <v>0.99251817594207581</v>
      </c>
      <c r="V157">
        <v>0.90805540315752964</v>
      </c>
      <c r="W157" s="5">
        <f t="shared" si="23"/>
        <v>0.90805540315752964</v>
      </c>
      <c r="X157" s="72">
        <v>4.9999999999999378E-2</v>
      </c>
      <c r="Y157" s="72">
        <f t="shared" si="24"/>
        <v>4.9999999999999378E-2</v>
      </c>
      <c r="Z157">
        <f t="shared" si="25"/>
        <v>0.85805540315753026</v>
      </c>
    </row>
    <row r="158" spans="2:27">
      <c r="B158" t="s">
        <v>151</v>
      </c>
      <c r="C158">
        <v>0.99251817594207581</v>
      </c>
      <c r="D158">
        <v>0.97337085213504804</v>
      </c>
      <c r="E158" s="5">
        <f t="shared" si="21"/>
        <v>0.97337085213504804</v>
      </c>
      <c r="F158" s="24">
        <v>0.95000000000000062</v>
      </c>
      <c r="G158" s="24">
        <f t="shared" si="22"/>
        <v>0.95000000000000062</v>
      </c>
      <c r="T158" t="s">
        <v>151</v>
      </c>
      <c r="U158">
        <v>0.99251817594207581</v>
      </c>
      <c r="V158">
        <v>0.97337085213504804</v>
      </c>
      <c r="W158" s="5">
        <f t="shared" si="23"/>
        <v>0.97337085213504804</v>
      </c>
      <c r="X158" s="72">
        <v>4.9999999999999378E-2</v>
      </c>
      <c r="Y158" s="72">
        <f t="shared" si="24"/>
        <v>4.9999999999999378E-2</v>
      </c>
      <c r="Z158">
        <f t="shared" si="25"/>
        <v>0.92337085213504866</v>
      </c>
    </row>
    <row r="159" spans="2:27">
      <c r="E159">
        <f>SUM(E141:E158)</f>
        <v>9.845548842692649</v>
      </c>
      <c r="G159">
        <f>SUM(G141:G158)</f>
        <v>7.8145641977356721</v>
      </c>
      <c r="H159">
        <f>+G159/E159</f>
        <v>0.79371544670520111</v>
      </c>
      <c r="I159" s="58" t="s">
        <v>539</v>
      </c>
      <c r="W159">
        <f>SUM(W141:W158)</f>
        <v>9.845548842692649</v>
      </c>
      <c r="Y159">
        <f>SUM(Y141:Y158)</f>
        <v>3.262920227102704</v>
      </c>
      <c r="Z159">
        <f>+Y159/W159</f>
        <v>0.33141069931560374</v>
      </c>
      <c r="AA159" s="58" t="s">
        <v>539</v>
      </c>
    </row>
    <row r="162" spans="2:26">
      <c r="B162" t="s">
        <v>535</v>
      </c>
      <c r="C162" t="s">
        <v>223</v>
      </c>
      <c r="D162" t="s">
        <v>50</v>
      </c>
      <c r="E162" t="s">
        <v>535</v>
      </c>
      <c r="F162" t="s">
        <v>210</v>
      </c>
      <c r="G162" t="s">
        <v>223</v>
      </c>
      <c r="T162" t="s">
        <v>535</v>
      </c>
      <c r="U162" t="s">
        <v>223</v>
      </c>
      <c r="V162" t="s">
        <v>50</v>
      </c>
      <c r="W162" t="s">
        <v>535</v>
      </c>
      <c r="X162" t="s">
        <v>236</v>
      </c>
      <c r="Y162" t="s">
        <v>223</v>
      </c>
    </row>
    <row r="163" spans="2:26">
      <c r="B163" t="s">
        <v>80</v>
      </c>
      <c r="C163">
        <v>1.0827211963947203E-2</v>
      </c>
      <c r="D163">
        <v>0.43347765585417825</v>
      </c>
      <c r="E163">
        <f>MIN(C163:D163)</f>
        <v>1.0827211963947203E-2</v>
      </c>
      <c r="F163">
        <v>5.0000000000000017E-2</v>
      </c>
      <c r="G163">
        <f>MIN(E163:F163)</f>
        <v>1.0827211963947203E-2</v>
      </c>
      <c r="T163" t="s">
        <v>80</v>
      </c>
      <c r="U163">
        <v>1.0827211963947203E-2</v>
      </c>
      <c r="V163">
        <v>0.43347765585417825</v>
      </c>
      <c r="W163">
        <f>MIN(U163:V163)</f>
        <v>1.0827211963947203E-2</v>
      </c>
      <c r="X163">
        <v>0.95</v>
      </c>
      <c r="Y163">
        <f>MIN(W163:X163)</f>
        <v>1.0827211963947203E-2</v>
      </c>
      <c r="Z163">
        <f>+W163-Y163</f>
        <v>0</v>
      </c>
    </row>
    <row r="164" spans="2:26">
      <c r="B164" t="s">
        <v>82</v>
      </c>
      <c r="C164">
        <v>2.1707708167517326E-2</v>
      </c>
      <c r="D164">
        <v>0.97337085213504804</v>
      </c>
      <c r="E164">
        <f t="shared" ref="E164:E180" si="26">MIN(C164:D164)</f>
        <v>2.1707708167517326E-2</v>
      </c>
      <c r="F164">
        <v>0.95000000000000062</v>
      </c>
      <c r="G164">
        <f t="shared" ref="G164:G180" si="27">MIN(E164:F164)</f>
        <v>2.1707708167517326E-2</v>
      </c>
      <c r="T164" t="s">
        <v>82</v>
      </c>
      <c r="U164">
        <v>2.1707708167517326E-2</v>
      </c>
      <c r="V164">
        <v>0.97337085213504804</v>
      </c>
      <c r="W164">
        <f t="shared" ref="W164:W180" si="28">MIN(U164:V164)</f>
        <v>2.1707708167517326E-2</v>
      </c>
      <c r="X164">
        <v>4.9999999999999378E-2</v>
      </c>
      <c r="Y164">
        <f t="shared" ref="Y164:Y180" si="29">MIN(W164:X164)</f>
        <v>2.1707708167517326E-2</v>
      </c>
      <c r="Z164">
        <f t="shared" ref="Z164:Z180" si="30">+W164-Y164</f>
        <v>0</v>
      </c>
    </row>
    <row r="165" spans="2:26">
      <c r="B165" t="s">
        <v>57</v>
      </c>
      <c r="C165">
        <v>1.6261096579381129E-2</v>
      </c>
      <c r="D165">
        <v>0.90805540315752964</v>
      </c>
      <c r="E165">
        <f t="shared" si="26"/>
        <v>1.6261096579381129E-2</v>
      </c>
      <c r="F165">
        <v>0.88706514596723429</v>
      </c>
      <c r="G165">
        <f t="shared" si="27"/>
        <v>1.6261096579381129E-2</v>
      </c>
      <c r="T165" t="s">
        <v>57</v>
      </c>
      <c r="U165">
        <v>1.6261096579381129E-2</v>
      </c>
      <c r="V165">
        <v>0.90805540315752964</v>
      </c>
      <c r="W165">
        <f t="shared" si="28"/>
        <v>1.6261096579381129E-2</v>
      </c>
      <c r="X165">
        <v>0.11293485403276571</v>
      </c>
      <c r="Y165">
        <f t="shared" si="29"/>
        <v>1.6261096579381129E-2</v>
      </c>
      <c r="Z165">
        <f t="shared" si="30"/>
        <v>0</v>
      </c>
    </row>
    <row r="166" spans="2:26">
      <c r="B166" t="s">
        <v>58</v>
      </c>
      <c r="C166">
        <v>1.934249769983476E-2</v>
      </c>
      <c r="D166">
        <v>0.90805540315752964</v>
      </c>
      <c r="E166">
        <f t="shared" si="26"/>
        <v>1.934249769983476E-2</v>
      </c>
      <c r="F166">
        <v>0.12314713802987559</v>
      </c>
      <c r="G166">
        <f t="shared" si="27"/>
        <v>1.934249769983476E-2</v>
      </c>
      <c r="T166" t="s">
        <v>58</v>
      </c>
      <c r="U166">
        <v>1.934249769983476E-2</v>
      </c>
      <c r="V166">
        <v>0.90805540315752964</v>
      </c>
      <c r="W166">
        <f t="shared" si="28"/>
        <v>1.934249769983476E-2</v>
      </c>
      <c r="X166">
        <v>0.87685286197012435</v>
      </c>
      <c r="Y166">
        <f t="shared" si="29"/>
        <v>1.934249769983476E-2</v>
      </c>
      <c r="Z166">
        <f t="shared" si="30"/>
        <v>0</v>
      </c>
    </row>
    <row r="167" spans="2:26">
      <c r="B167" t="s">
        <v>59</v>
      </c>
      <c r="C167">
        <v>8.7429002888037566E-3</v>
      </c>
      <c r="D167">
        <v>0.5810681734584594</v>
      </c>
      <c r="E167">
        <f t="shared" si="26"/>
        <v>8.7429002888037566E-3</v>
      </c>
      <c r="F167">
        <v>0.76454761353770129</v>
      </c>
      <c r="G167">
        <f t="shared" si="27"/>
        <v>8.7429002888037566E-3</v>
      </c>
      <c r="T167" t="s">
        <v>59</v>
      </c>
      <c r="U167">
        <v>8.7429002888037566E-3</v>
      </c>
      <c r="V167">
        <v>0.5810681734584594</v>
      </c>
      <c r="W167">
        <f t="shared" si="28"/>
        <v>8.7429002888037566E-3</v>
      </c>
      <c r="X167">
        <v>0.23545238646229871</v>
      </c>
      <c r="Y167">
        <f t="shared" si="29"/>
        <v>8.7429002888037566E-3</v>
      </c>
      <c r="Z167">
        <f t="shared" si="30"/>
        <v>0</v>
      </c>
    </row>
    <row r="168" spans="2:26">
      <c r="B168" t="s">
        <v>60</v>
      </c>
      <c r="C168">
        <v>1.5345421270267168E-2</v>
      </c>
      <c r="D168">
        <v>0.95000000000000062</v>
      </c>
      <c r="E168">
        <f t="shared" si="26"/>
        <v>1.5345421270267168E-2</v>
      </c>
      <c r="F168">
        <v>0.95000000000000062</v>
      </c>
      <c r="G168">
        <f t="shared" si="27"/>
        <v>1.5345421270267168E-2</v>
      </c>
      <c r="T168" t="s">
        <v>60</v>
      </c>
      <c r="U168">
        <v>1.5345421270267168E-2</v>
      </c>
      <c r="V168">
        <v>0.95000000000000062</v>
      </c>
      <c r="W168">
        <f t="shared" si="28"/>
        <v>1.5345421270267168E-2</v>
      </c>
      <c r="X168">
        <v>4.9999999999999378E-2</v>
      </c>
      <c r="Y168">
        <f t="shared" si="29"/>
        <v>1.5345421270267168E-2</v>
      </c>
      <c r="Z168">
        <f t="shared" si="30"/>
        <v>0</v>
      </c>
    </row>
    <row r="169" spans="2:26">
      <c r="B169" t="s">
        <v>153</v>
      </c>
      <c r="C169">
        <v>1.0827211963947203E-2</v>
      </c>
      <c r="D169">
        <v>0.30937799958543033</v>
      </c>
      <c r="E169">
        <f t="shared" si="26"/>
        <v>1.0827211963947203E-2</v>
      </c>
      <c r="F169">
        <v>5.0000000000000017E-2</v>
      </c>
      <c r="G169">
        <f t="shared" si="27"/>
        <v>1.0827211963947203E-2</v>
      </c>
      <c r="T169" t="s">
        <v>153</v>
      </c>
      <c r="U169">
        <v>1.0827211963947203E-2</v>
      </c>
      <c r="V169">
        <v>0.30937799958543033</v>
      </c>
      <c r="W169">
        <f t="shared" si="28"/>
        <v>1.0827211963947203E-2</v>
      </c>
      <c r="X169">
        <v>0.95</v>
      </c>
      <c r="Y169">
        <f t="shared" si="29"/>
        <v>1.0827211963947203E-2</v>
      </c>
      <c r="Z169">
        <f t="shared" si="30"/>
        <v>0</v>
      </c>
    </row>
    <row r="170" spans="2:26">
      <c r="B170" t="s">
        <v>62</v>
      </c>
      <c r="C170">
        <v>0.86540011930785754</v>
      </c>
      <c r="D170">
        <v>0.43347765585417825</v>
      </c>
      <c r="E170">
        <f t="shared" si="26"/>
        <v>0.43347765585417825</v>
      </c>
      <c r="F170" s="24">
        <v>6.8034612531657782E-2</v>
      </c>
      <c r="G170" s="24">
        <f t="shared" si="27"/>
        <v>6.8034612531657782E-2</v>
      </c>
      <c r="T170" t="s">
        <v>62</v>
      </c>
      <c r="U170">
        <v>0.86540011930785754</v>
      </c>
      <c r="V170">
        <v>0.43347765585417825</v>
      </c>
      <c r="W170">
        <f t="shared" si="28"/>
        <v>0.43347765585417825</v>
      </c>
      <c r="X170">
        <v>0.93196538746834223</v>
      </c>
      <c r="Y170">
        <f t="shared" si="29"/>
        <v>0.43347765585417825</v>
      </c>
      <c r="Z170">
        <f t="shared" si="30"/>
        <v>0</v>
      </c>
    </row>
    <row r="171" spans="2:26">
      <c r="B171" t="s">
        <v>63</v>
      </c>
      <c r="C171">
        <v>0.12314713802987465</v>
      </c>
      <c r="D171">
        <v>0.13311027054307142</v>
      </c>
      <c r="E171">
        <f t="shared" si="26"/>
        <v>0.12314713802987465</v>
      </c>
      <c r="F171">
        <v>0.41893182654154093</v>
      </c>
      <c r="G171">
        <f t="shared" si="27"/>
        <v>0.12314713802987465</v>
      </c>
      <c r="T171" t="s">
        <v>63</v>
      </c>
      <c r="U171">
        <v>0.12314713802987465</v>
      </c>
      <c r="V171">
        <v>0.13311027054307142</v>
      </c>
      <c r="W171">
        <f t="shared" si="28"/>
        <v>0.12314713802987465</v>
      </c>
      <c r="X171">
        <v>0.58106817345845907</v>
      </c>
      <c r="Y171">
        <f t="shared" si="29"/>
        <v>0.12314713802987465</v>
      </c>
      <c r="Z171">
        <f t="shared" si="30"/>
        <v>0</v>
      </c>
    </row>
    <row r="172" spans="2:26">
      <c r="B172" t="s">
        <v>64</v>
      </c>
      <c r="C172">
        <v>1.934249769983476E-2</v>
      </c>
      <c r="D172">
        <v>0.95000000000000062</v>
      </c>
      <c r="E172">
        <f t="shared" si="26"/>
        <v>1.934249769983476E-2</v>
      </c>
      <c r="F172">
        <v>0.91337445491190872</v>
      </c>
      <c r="G172">
        <f t="shared" si="27"/>
        <v>1.934249769983476E-2</v>
      </c>
      <c r="T172" t="s">
        <v>64</v>
      </c>
      <c r="U172">
        <v>1.934249769983476E-2</v>
      </c>
      <c r="V172">
        <v>0.95000000000000062</v>
      </c>
      <c r="W172">
        <f t="shared" si="28"/>
        <v>1.934249769983476E-2</v>
      </c>
      <c r="X172">
        <v>8.6625545088091283E-2</v>
      </c>
      <c r="Y172">
        <f t="shared" si="29"/>
        <v>1.934249769983476E-2</v>
      </c>
      <c r="Z172">
        <f t="shared" si="30"/>
        <v>0</v>
      </c>
    </row>
    <row r="173" spans="2:26">
      <c r="B173" t="s">
        <v>65</v>
      </c>
      <c r="C173">
        <v>0.58456818246302633</v>
      </c>
      <c r="D173">
        <v>0.5810681734584594</v>
      </c>
      <c r="E173" s="5">
        <f t="shared" si="26"/>
        <v>0.5810681734584594</v>
      </c>
      <c r="F173" s="24">
        <v>5.0000000000000017E-2</v>
      </c>
      <c r="G173" s="24">
        <f t="shared" si="27"/>
        <v>5.0000000000000017E-2</v>
      </c>
      <c r="T173" t="s">
        <v>65</v>
      </c>
      <c r="U173">
        <v>0.58456818246302633</v>
      </c>
      <c r="V173">
        <v>0.5810681734584594</v>
      </c>
      <c r="W173" s="5">
        <f t="shared" si="28"/>
        <v>0.5810681734584594</v>
      </c>
      <c r="X173">
        <v>0.95</v>
      </c>
      <c r="Y173">
        <f t="shared" si="29"/>
        <v>0.5810681734584594</v>
      </c>
      <c r="Z173">
        <f t="shared" si="30"/>
        <v>0</v>
      </c>
    </row>
    <row r="174" spans="2:26">
      <c r="B174" t="s">
        <v>66</v>
      </c>
      <c r="C174">
        <v>7.4818240579241913E-3</v>
      </c>
      <c r="D174">
        <v>0.99266254192933878</v>
      </c>
      <c r="E174">
        <f t="shared" si="26"/>
        <v>7.4818240579241913E-3</v>
      </c>
      <c r="F174">
        <v>0.95000000000000062</v>
      </c>
      <c r="G174">
        <f t="shared" si="27"/>
        <v>7.4818240579241913E-3</v>
      </c>
      <c r="T174" t="s">
        <v>66</v>
      </c>
      <c r="U174">
        <v>7.4818240579241913E-3</v>
      </c>
      <c r="V174">
        <v>0.99266254192933878</v>
      </c>
      <c r="W174">
        <f t="shared" si="28"/>
        <v>7.4818240579241913E-3</v>
      </c>
      <c r="X174">
        <v>4.9999999999999378E-2</v>
      </c>
      <c r="Y174">
        <f t="shared" si="29"/>
        <v>7.4818240579241913E-3</v>
      </c>
      <c r="Z174">
        <f t="shared" si="30"/>
        <v>0</v>
      </c>
    </row>
    <row r="175" spans="2:26">
      <c r="B175" t="s">
        <v>94</v>
      </c>
      <c r="C175">
        <v>0.40782542692846746</v>
      </c>
      <c r="D175">
        <v>2.1150612009820224E-3</v>
      </c>
      <c r="E175">
        <f t="shared" si="26"/>
        <v>2.1150612009820224E-3</v>
      </c>
      <c r="F175">
        <v>0.12314713802987559</v>
      </c>
      <c r="G175">
        <f t="shared" si="27"/>
        <v>2.1150612009820224E-3</v>
      </c>
      <c r="T175" t="s">
        <v>94</v>
      </c>
      <c r="U175">
        <v>0.40782542692846746</v>
      </c>
      <c r="V175">
        <v>2.1150612009820224E-3</v>
      </c>
      <c r="W175">
        <f t="shared" si="28"/>
        <v>2.1150612009820224E-3</v>
      </c>
      <c r="X175">
        <v>0.87685286197012435</v>
      </c>
      <c r="Y175">
        <f t="shared" si="29"/>
        <v>2.1150612009820224E-3</v>
      </c>
      <c r="Z175">
        <f t="shared" si="30"/>
        <v>0</v>
      </c>
    </row>
    <row r="176" spans="2:26">
      <c r="B176" t="s">
        <v>96</v>
      </c>
      <c r="C176">
        <v>0.98735502395561359</v>
      </c>
      <c r="D176">
        <v>6.1456317156798447E-3</v>
      </c>
      <c r="E176">
        <f t="shared" si="26"/>
        <v>6.1456317156798447E-3</v>
      </c>
      <c r="F176">
        <v>5.0000000000000017E-2</v>
      </c>
      <c r="G176">
        <f t="shared" si="27"/>
        <v>6.1456317156798447E-3</v>
      </c>
      <c r="T176" t="s">
        <v>96</v>
      </c>
      <c r="U176">
        <v>0.98735502395561359</v>
      </c>
      <c r="V176">
        <v>6.1456317156798447E-3</v>
      </c>
      <c r="W176">
        <f t="shared" si="28"/>
        <v>6.1456317156798447E-3</v>
      </c>
      <c r="X176">
        <v>0.95</v>
      </c>
      <c r="Y176">
        <f t="shared" si="29"/>
        <v>6.1456317156798447E-3</v>
      </c>
      <c r="Z176">
        <f t="shared" si="30"/>
        <v>0</v>
      </c>
    </row>
    <row r="177" spans="2:28">
      <c r="B177" t="s">
        <v>98</v>
      </c>
      <c r="C177">
        <v>0.82558630631238628</v>
      </c>
      <c r="D177">
        <v>0.83696255484835158</v>
      </c>
      <c r="E177" s="5">
        <f t="shared" si="26"/>
        <v>0.82558630631238628</v>
      </c>
      <c r="F177" s="24">
        <v>0.21271458630132001</v>
      </c>
      <c r="G177" s="24">
        <f t="shared" si="27"/>
        <v>0.21271458630132001</v>
      </c>
      <c r="T177" t="s">
        <v>98</v>
      </c>
      <c r="U177">
        <v>0.82558630631238628</v>
      </c>
      <c r="V177">
        <v>0.83696255484835158</v>
      </c>
      <c r="W177" s="5">
        <f t="shared" si="28"/>
        <v>0.82558630631238628</v>
      </c>
      <c r="X177" s="72">
        <v>0.78728541369867999</v>
      </c>
      <c r="Y177" s="72">
        <f t="shared" si="29"/>
        <v>0.78728541369867999</v>
      </c>
      <c r="Z177">
        <f t="shared" si="30"/>
        <v>3.8300892613706283E-2</v>
      </c>
    </row>
    <row r="178" spans="2:28">
      <c r="B178" t="s">
        <v>100</v>
      </c>
      <c r="C178">
        <v>0.90761743126664418</v>
      </c>
      <c r="D178">
        <v>0.20777637029862486</v>
      </c>
      <c r="E178">
        <f t="shared" si="26"/>
        <v>0.20777637029862486</v>
      </c>
      <c r="F178" s="24">
        <v>6.8034612531657782E-2</v>
      </c>
      <c r="G178" s="24">
        <f t="shared" si="27"/>
        <v>6.8034612531657782E-2</v>
      </c>
      <c r="T178" t="s">
        <v>100</v>
      </c>
      <c r="U178">
        <v>0.90761743126664418</v>
      </c>
      <c r="V178">
        <v>0.20777637029862486</v>
      </c>
      <c r="W178">
        <f t="shared" si="28"/>
        <v>0.20777637029862486</v>
      </c>
      <c r="X178">
        <v>0.93196538746834223</v>
      </c>
      <c r="Y178">
        <f t="shared" si="29"/>
        <v>0.20777637029862486</v>
      </c>
      <c r="Z178">
        <f t="shared" si="30"/>
        <v>0</v>
      </c>
    </row>
    <row r="179" spans="2:28">
      <c r="B179" t="s">
        <v>102</v>
      </c>
      <c r="C179">
        <v>7.4818240579241913E-3</v>
      </c>
      <c r="D179">
        <v>0.90805540315752964</v>
      </c>
      <c r="E179">
        <f t="shared" si="26"/>
        <v>7.4818240579241913E-3</v>
      </c>
      <c r="F179">
        <v>0.95000000000000062</v>
      </c>
      <c r="G179">
        <f t="shared" si="27"/>
        <v>7.4818240579241913E-3</v>
      </c>
      <c r="T179" t="s">
        <v>102</v>
      </c>
      <c r="U179">
        <v>7.4818240579241913E-3</v>
      </c>
      <c r="V179">
        <v>0.90805540315752964</v>
      </c>
      <c r="W179">
        <f t="shared" si="28"/>
        <v>7.4818240579241913E-3</v>
      </c>
      <c r="X179">
        <v>4.9999999999999378E-2</v>
      </c>
      <c r="Y179">
        <f t="shared" si="29"/>
        <v>7.4818240579241913E-3</v>
      </c>
      <c r="Z179">
        <f t="shared" si="30"/>
        <v>0</v>
      </c>
    </row>
    <row r="180" spans="2:28">
      <c r="B180" t="s">
        <v>151</v>
      </c>
      <c r="C180">
        <v>7.4818240579241913E-3</v>
      </c>
      <c r="D180">
        <v>0.97337085213504804</v>
      </c>
      <c r="E180">
        <f t="shared" si="26"/>
        <v>7.4818240579241913E-3</v>
      </c>
      <c r="F180">
        <v>0.95000000000000062</v>
      </c>
      <c r="G180">
        <f t="shared" si="27"/>
        <v>7.4818240579241913E-3</v>
      </c>
      <c r="T180" t="s">
        <v>151</v>
      </c>
      <c r="U180">
        <v>7.4818240579241913E-3</v>
      </c>
      <c r="V180">
        <v>0.97337085213504804</v>
      </c>
      <c r="W180">
        <f t="shared" si="28"/>
        <v>7.4818240579241913E-3</v>
      </c>
      <c r="X180">
        <v>4.9999999999999378E-2</v>
      </c>
      <c r="Y180">
        <f t="shared" si="29"/>
        <v>7.4818240579241913E-3</v>
      </c>
      <c r="Z180">
        <f t="shared" si="30"/>
        <v>0</v>
      </c>
    </row>
    <row r="181" spans="2:28">
      <c r="E181">
        <f>SUM(E163:E180)</f>
        <v>2.3241583546774915</v>
      </c>
      <c r="G181">
        <f>SUM(G163:G180)</f>
        <v>0.67503366011847799</v>
      </c>
      <c r="H181">
        <f>+G181/E181</f>
        <v>0.29044219760668932</v>
      </c>
      <c r="I181" s="114" t="s">
        <v>541</v>
      </c>
      <c r="J181" s="44"/>
      <c r="W181">
        <f>SUM(W163:W180)</f>
        <v>2.3241583546774915</v>
      </c>
      <c r="Y181">
        <f>SUM(Y163:Y180)</f>
        <v>2.2858574620637846</v>
      </c>
      <c r="Z181">
        <f>+Y181/W181</f>
        <v>0.98352053226639036</v>
      </c>
      <c r="AA181" s="114" t="s">
        <v>541</v>
      </c>
      <c r="AB181" s="44"/>
    </row>
    <row r="184" spans="2:28">
      <c r="B184" t="s">
        <v>537</v>
      </c>
      <c r="C184" t="s">
        <v>54</v>
      </c>
      <c r="D184" t="s">
        <v>234</v>
      </c>
      <c r="E184" t="s">
        <v>536</v>
      </c>
      <c r="F184" t="s">
        <v>224</v>
      </c>
      <c r="G184" t="s">
        <v>223</v>
      </c>
      <c r="T184" t="s">
        <v>537</v>
      </c>
      <c r="U184" t="s">
        <v>54</v>
      </c>
      <c r="V184" t="s">
        <v>234</v>
      </c>
      <c r="W184" t="s">
        <v>536</v>
      </c>
      <c r="X184" t="s">
        <v>236</v>
      </c>
      <c r="Y184" t="s">
        <v>223</v>
      </c>
    </row>
    <row r="185" spans="2:28">
      <c r="B185" t="s">
        <v>80</v>
      </c>
      <c r="C185">
        <v>0.9891727880360528</v>
      </c>
      <c r="D185">
        <v>0.56652234414582181</v>
      </c>
      <c r="E185" s="5">
        <f>MIN(C185:D185)</f>
        <v>0.56652234414582181</v>
      </c>
      <c r="F185" s="24">
        <v>5.0000000000000017E-2</v>
      </c>
      <c r="G185" s="24">
        <f>MIN(E185:F185)</f>
        <v>5.0000000000000017E-2</v>
      </c>
      <c r="T185" t="s">
        <v>80</v>
      </c>
      <c r="U185">
        <v>0.9891727880360528</v>
      </c>
      <c r="V185">
        <v>0.56652234414582181</v>
      </c>
      <c r="W185" s="5">
        <f>MIN(U185:V185)</f>
        <v>0.56652234414582181</v>
      </c>
      <c r="X185">
        <v>0.95</v>
      </c>
      <c r="Y185">
        <f>MIN(W185:X185)</f>
        <v>0.56652234414582181</v>
      </c>
      <c r="Z185">
        <f>+W185-Y185</f>
        <v>0</v>
      </c>
    </row>
    <row r="186" spans="2:28">
      <c r="B186" t="s">
        <v>82</v>
      </c>
      <c r="C186">
        <v>0.97829229183248267</v>
      </c>
      <c r="D186">
        <v>2.6629147864951963E-2</v>
      </c>
      <c r="E186">
        <f t="shared" ref="E186:E202" si="31">MIN(C186:D186)</f>
        <v>2.6629147864951963E-2</v>
      </c>
      <c r="F186">
        <v>0.95000000000000062</v>
      </c>
      <c r="G186">
        <f t="shared" ref="G186:G202" si="32">MIN(E186:F186)</f>
        <v>2.6629147864951963E-2</v>
      </c>
      <c r="T186" t="s">
        <v>82</v>
      </c>
      <c r="U186">
        <v>0.97829229183248267</v>
      </c>
      <c r="V186">
        <v>2.6629147864951963E-2</v>
      </c>
      <c r="W186">
        <f t="shared" ref="W186:W202" si="33">MIN(U186:V186)</f>
        <v>2.6629147864951963E-2</v>
      </c>
      <c r="X186">
        <v>4.9999999999999378E-2</v>
      </c>
      <c r="Y186">
        <f t="shared" ref="Y186:Y202" si="34">MIN(W186:X186)</f>
        <v>2.6629147864951963E-2</v>
      </c>
      <c r="Z186">
        <f t="shared" ref="Z186:Z202" si="35">+W186-Y186</f>
        <v>0</v>
      </c>
    </row>
    <row r="187" spans="2:28">
      <c r="B187" t="s">
        <v>57</v>
      </c>
      <c r="C187">
        <v>0.98373890342061887</v>
      </c>
      <c r="D187">
        <v>9.1944596842470361E-2</v>
      </c>
      <c r="E187">
        <f t="shared" si="31"/>
        <v>9.1944596842470361E-2</v>
      </c>
      <c r="F187">
        <v>0.88706514596723429</v>
      </c>
      <c r="G187">
        <f t="shared" si="32"/>
        <v>9.1944596842470361E-2</v>
      </c>
      <c r="T187" t="s">
        <v>57</v>
      </c>
      <c r="U187">
        <v>0.98373890342061887</v>
      </c>
      <c r="V187">
        <v>9.1944596842470361E-2</v>
      </c>
      <c r="W187">
        <f t="shared" si="33"/>
        <v>9.1944596842470361E-2</v>
      </c>
      <c r="X187">
        <v>0.11293485403276571</v>
      </c>
      <c r="Y187">
        <f t="shared" si="34"/>
        <v>9.1944596842470361E-2</v>
      </c>
      <c r="Z187">
        <f t="shared" si="35"/>
        <v>0</v>
      </c>
    </row>
    <row r="188" spans="2:28">
      <c r="B188" t="s">
        <v>58</v>
      </c>
      <c r="C188">
        <v>0.98065750230016524</v>
      </c>
      <c r="D188">
        <v>9.1944596842470361E-2</v>
      </c>
      <c r="E188">
        <f t="shared" si="31"/>
        <v>9.1944596842470361E-2</v>
      </c>
      <c r="F188">
        <v>0.12314713802987559</v>
      </c>
      <c r="G188">
        <f t="shared" si="32"/>
        <v>9.1944596842470361E-2</v>
      </c>
      <c r="T188" t="s">
        <v>58</v>
      </c>
      <c r="U188">
        <v>0.98065750230016524</v>
      </c>
      <c r="V188">
        <v>9.1944596842470361E-2</v>
      </c>
      <c r="W188">
        <f t="shared" si="33"/>
        <v>9.1944596842470361E-2</v>
      </c>
      <c r="X188">
        <v>0.87685286197012435</v>
      </c>
      <c r="Y188">
        <f t="shared" si="34"/>
        <v>9.1944596842470361E-2</v>
      </c>
      <c r="Z188">
        <f t="shared" si="35"/>
        <v>0</v>
      </c>
    </row>
    <row r="189" spans="2:28">
      <c r="B189" t="s">
        <v>59</v>
      </c>
      <c r="C189">
        <v>0.99125709971119624</v>
      </c>
      <c r="D189">
        <v>0.4189318265415406</v>
      </c>
      <c r="E189">
        <f t="shared" si="31"/>
        <v>0.4189318265415406</v>
      </c>
      <c r="F189">
        <v>0.76454761353770129</v>
      </c>
      <c r="G189">
        <f t="shared" si="32"/>
        <v>0.4189318265415406</v>
      </c>
      <c r="T189" t="s">
        <v>59</v>
      </c>
      <c r="U189">
        <v>0.99125709971119624</v>
      </c>
      <c r="V189">
        <v>0.4189318265415406</v>
      </c>
      <c r="W189">
        <f t="shared" si="33"/>
        <v>0.4189318265415406</v>
      </c>
      <c r="X189" s="72">
        <v>0.23545238646229871</v>
      </c>
      <c r="Y189" s="72">
        <f t="shared" si="34"/>
        <v>0.23545238646229871</v>
      </c>
      <c r="Z189">
        <f t="shared" si="35"/>
        <v>0.18347944007924188</v>
      </c>
    </row>
    <row r="190" spans="2:28">
      <c r="B190" t="s">
        <v>60</v>
      </c>
      <c r="C190">
        <v>0.98465457872973283</v>
      </c>
      <c r="D190">
        <v>4.9999999999999378E-2</v>
      </c>
      <c r="E190">
        <f t="shared" si="31"/>
        <v>4.9999999999999378E-2</v>
      </c>
      <c r="F190">
        <v>0.95000000000000062</v>
      </c>
      <c r="G190">
        <f t="shared" si="32"/>
        <v>4.9999999999999378E-2</v>
      </c>
      <c r="T190" t="s">
        <v>60</v>
      </c>
      <c r="U190">
        <v>0.98465457872973283</v>
      </c>
      <c r="V190">
        <v>4.9999999999999378E-2</v>
      </c>
      <c r="W190">
        <f t="shared" si="33"/>
        <v>4.9999999999999378E-2</v>
      </c>
      <c r="X190">
        <v>4.9999999999999378E-2</v>
      </c>
      <c r="Y190">
        <f t="shared" si="34"/>
        <v>4.9999999999999378E-2</v>
      </c>
      <c r="Z190">
        <f t="shared" si="35"/>
        <v>0</v>
      </c>
    </row>
    <row r="191" spans="2:28">
      <c r="B191" t="s">
        <v>153</v>
      </c>
      <c r="C191">
        <v>0.9891727880360528</v>
      </c>
      <c r="D191">
        <v>0.69062200041456967</v>
      </c>
      <c r="E191" s="5">
        <f t="shared" si="31"/>
        <v>0.69062200041456967</v>
      </c>
      <c r="F191" s="24">
        <v>5.0000000000000017E-2</v>
      </c>
      <c r="G191" s="24">
        <f t="shared" si="32"/>
        <v>5.0000000000000017E-2</v>
      </c>
      <c r="T191" t="s">
        <v>153</v>
      </c>
      <c r="U191">
        <v>0.9891727880360528</v>
      </c>
      <c r="V191">
        <v>0.69062200041456967</v>
      </c>
      <c r="W191" s="5">
        <f t="shared" si="33"/>
        <v>0.69062200041456967</v>
      </c>
      <c r="X191">
        <v>0.95</v>
      </c>
      <c r="Y191">
        <f t="shared" si="34"/>
        <v>0.69062200041456967</v>
      </c>
      <c r="Z191">
        <f t="shared" si="35"/>
        <v>0</v>
      </c>
    </row>
    <row r="192" spans="2:28">
      <c r="B192" t="s">
        <v>62</v>
      </c>
      <c r="C192">
        <v>0.13459988069214252</v>
      </c>
      <c r="D192">
        <v>0.56652234414582181</v>
      </c>
      <c r="E192">
        <f t="shared" si="31"/>
        <v>0.13459988069214252</v>
      </c>
      <c r="F192" s="24">
        <v>6.8034612531657782E-2</v>
      </c>
      <c r="G192" s="24">
        <f t="shared" si="32"/>
        <v>6.8034612531657782E-2</v>
      </c>
      <c r="T192" t="s">
        <v>62</v>
      </c>
      <c r="U192">
        <v>0.13459988069214252</v>
      </c>
      <c r="V192">
        <v>0.56652234414582181</v>
      </c>
      <c r="W192">
        <f t="shared" si="33"/>
        <v>0.13459988069214252</v>
      </c>
      <c r="X192">
        <v>0.93196538746834223</v>
      </c>
      <c r="Y192">
        <f t="shared" si="34"/>
        <v>0.13459988069214252</v>
      </c>
      <c r="Z192">
        <f t="shared" si="35"/>
        <v>0</v>
      </c>
    </row>
    <row r="193" spans="2:27">
      <c r="B193" t="s">
        <v>63</v>
      </c>
      <c r="C193">
        <v>0.87685286197012535</v>
      </c>
      <c r="D193">
        <v>0.86688972945692855</v>
      </c>
      <c r="E193" s="5">
        <f t="shared" si="31"/>
        <v>0.86688972945692855</v>
      </c>
      <c r="F193" s="24">
        <v>0.41893182654154093</v>
      </c>
      <c r="G193" s="24">
        <f t="shared" si="32"/>
        <v>0.41893182654154093</v>
      </c>
      <c r="T193" t="s">
        <v>63</v>
      </c>
      <c r="U193">
        <v>0.87685286197012535</v>
      </c>
      <c r="V193">
        <v>0.86688972945692855</v>
      </c>
      <c r="W193" s="5">
        <f t="shared" si="33"/>
        <v>0.86688972945692855</v>
      </c>
      <c r="X193" s="72">
        <v>0.58106817345845907</v>
      </c>
      <c r="Y193" s="72">
        <f t="shared" si="34"/>
        <v>0.58106817345845907</v>
      </c>
      <c r="Z193">
        <f t="shared" si="35"/>
        <v>0.28582155599846948</v>
      </c>
    </row>
    <row r="194" spans="2:27">
      <c r="B194" t="s">
        <v>64</v>
      </c>
      <c r="C194">
        <v>0.98065750230016524</v>
      </c>
      <c r="D194">
        <v>4.9999999999999378E-2</v>
      </c>
      <c r="E194">
        <f t="shared" si="31"/>
        <v>4.9999999999999378E-2</v>
      </c>
      <c r="F194">
        <v>0.91337445491190872</v>
      </c>
      <c r="G194">
        <f t="shared" si="32"/>
        <v>4.9999999999999378E-2</v>
      </c>
      <c r="T194" t="s">
        <v>64</v>
      </c>
      <c r="U194">
        <v>0.98065750230016524</v>
      </c>
      <c r="V194">
        <v>4.9999999999999378E-2</v>
      </c>
      <c r="W194">
        <f t="shared" si="33"/>
        <v>4.9999999999999378E-2</v>
      </c>
      <c r="X194">
        <v>8.6625545088091283E-2</v>
      </c>
      <c r="Y194">
        <f t="shared" si="34"/>
        <v>4.9999999999999378E-2</v>
      </c>
      <c r="Z194">
        <f t="shared" si="35"/>
        <v>0</v>
      </c>
    </row>
    <row r="195" spans="2:27">
      <c r="B195" t="s">
        <v>65</v>
      </c>
      <c r="C195">
        <v>0.41543181753697367</v>
      </c>
      <c r="D195">
        <v>0.4189318265415406</v>
      </c>
      <c r="E195">
        <f t="shared" si="31"/>
        <v>0.41543181753697367</v>
      </c>
      <c r="F195" s="24">
        <v>5.0000000000000017E-2</v>
      </c>
      <c r="G195" s="24">
        <f t="shared" si="32"/>
        <v>5.0000000000000017E-2</v>
      </c>
      <c r="T195" t="s">
        <v>65</v>
      </c>
      <c r="U195">
        <v>0.41543181753697367</v>
      </c>
      <c r="V195">
        <v>0.4189318265415406</v>
      </c>
      <c r="W195">
        <f t="shared" si="33"/>
        <v>0.41543181753697367</v>
      </c>
      <c r="X195">
        <v>0.95</v>
      </c>
      <c r="Y195">
        <f t="shared" si="34"/>
        <v>0.41543181753697367</v>
      </c>
      <c r="Z195">
        <f t="shared" si="35"/>
        <v>0</v>
      </c>
    </row>
    <row r="196" spans="2:27">
      <c r="B196" t="s">
        <v>66</v>
      </c>
      <c r="C196">
        <v>0.99251817594207581</v>
      </c>
      <c r="D196">
        <v>7.337458070661218E-3</v>
      </c>
      <c r="E196">
        <f t="shared" si="31"/>
        <v>7.337458070661218E-3</v>
      </c>
      <c r="F196">
        <v>0.95000000000000062</v>
      </c>
      <c r="G196">
        <f t="shared" si="32"/>
        <v>7.337458070661218E-3</v>
      </c>
      <c r="T196" t="s">
        <v>66</v>
      </c>
      <c r="U196">
        <v>0.99251817594207581</v>
      </c>
      <c r="V196">
        <v>7.337458070661218E-3</v>
      </c>
      <c r="W196">
        <f t="shared" si="33"/>
        <v>7.337458070661218E-3</v>
      </c>
      <c r="X196">
        <v>4.9999999999999378E-2</v>
      </c>
      <c r="Y196">
        <f t="shared" si="34"/>
        <v>7.337458070661218E-3</v>
      </c>
      <c r="Z196">
        <f t="shared" si="35"/>
        <v>0</v>
      </c>
    </row>
    <row r="197" spans="2:27">
      <c r="B197" t="s">
        <v>94</v>
      </c>
      <c r="C197">
        <v>0.59217457307153254</v>
      </c>
      <c r="D197">
        <v>0.99788493879901796</v>
      </c>
      <c r="E197" s="5">
        <f t="shared" si="31"/>
        <v>0.59217457307153254</v>
      </c>
      <c r="F197" s="24">
        <v>0.12314713802987559</v>
      </c>
      <c r="G197" s="24">
        <f t="shared" si="32"/>
        <v>0.12314713802987559</v>
      </c>
      <c r="I197" t="s">
        <v>71</v>
      </c>
      <c r="T197" t="s">
        <v>94</v>
      </c>
      <c r="U197">
        <v>0.59217457307153254</v>
      </c>
      <c r="V197">
        <v>0.99788493879901796</v>
      </c>
      <c r="W197" s="5">
        <f t="shared" si="33"/>
        <v>0.59217457307153254</v>
      </c>
      <c r="X197">
        <v>0.87685286197012435</v>
      </c>
      <c r="Y197">
        <f t="shared" si="34"/>
        <v>0.59217457307153254</v>
      </c>
      <c r="Z197">
        <f t="shared" si="35"/>
        <v>0</v>
      </c>
      <c r="AA197" t="s">
        <v>71</v>
      </c>
    </row>
    <row r="198" spans="2:27">
      <c r="B198" t="s">
        <v>96</v>
      </c>
      <c r="C198">
        <v>1.2644976044386462E-2</v>
      </c>
      <c r="D198">
        <v>0.99385436828432017</v>
      </c>
      <c r="E198">
        <f t="shared" si="31"/>
        <v>1.2644976044386462E-2</v>
      </c>
      <c r="F198">
        <v>5.0000000000000017E-2</v>
      </c>
      <c r="G198">
        <f t="shared" si="32"/>
        <v>1.2644976044386462E-2</v>
      </c>
      <c r="T198" t="s">
        <v>96</v>
      </c>
      <c r="U198">
        <v>1.2644976044386462E-2</v>
      </c>
      <c r="V198">
        <v>0.99385436828432017</v>
      </c>
      <c r="W198">
        <f t="shared" si="33"/>
        <v>1.2644976044386462E-2</v>
      </c>
      <c r="X198">
        <v>0.95</v>
      </c>
      <c r="Y198">
        <f t="shared" si="34"/>
        <v>1.2644976044386462E-2</v>
      </c>
      <c r="Z198">
        <f t="shared" si="35"/>
        <v>0</v>
      </c>
    </row>
    <row r="199" spans="2:27">
      <c r="B199" t="s">
        <v>98</v>
      </c>
      <c r="C199">
        <v>0.17441369368761367</v>
      </c>
      <c r="D199">
        <v>0.16303744515164842</v>
      </c>
      <c r="E199">
        <f t="shared" si="31"/>
        <v>0.16303744515164842</v>
      </c>
      <c r="F199">
        <v>0.21271458630132001</v>
      </c>
      <c r="G199">
        <f t="shared" si="32"/>
        <v>0.16303744515164842</v>
      </c>
      <c r="T199" t="s">
        <v>98</v>
      </c>
      <c r="U199">
        <v>0.17441369368761367</v>
      </c>
      <c r="V199">
        <v>0.16303744515164842</v>
      </c>
      <c r="W199">
        <f t="shared" si="33"/>
        <v>0.16303744515164842</v>
      </c>
      <c r="X199">
        <v>0.78728541369867999</v>
      </c>
      <c r="Y199">
        <f t="shared" si="34"/>
        <v>0.16303744515164842</v>
      </c>
      <c r="Z199">
        <f t="shared" si="35"/>
        <v>0</v>
      </c>
    </row>
    <row r="200" spans="2:27">
      <c r="B200" t="s">
        <v>100</v>
      </c>
      <c r="C200">
        <v>9.2382568733355805E-2</v>
      </c>
      <c r="D200">
        <v>0.79222362970137516</v>
      </c>
      <c r="E200">
        <f t="shared" si="31"/>
        <v>9.2382568733355805E-2</v>
      </c>
      <c r="F200" s="24">
        <v>6.8034612531657782E-2</v>
      </c>
      <c r="G200" s="24">
        <f t="shared" si="32"/>
        <v>6.8034612531657782E-2</v>
      </c>
      <c r="T200" t="s">
        <v>100</v>
      </c>
      <c r="U200">
        <v>9.2382568733355805E-2</v>
      </c>
      <c r="V200">
        <v>0.79222362970137516</v>
      </c>
      <c r="W200">
        <f t="shared" si="33"/>
        <v>9.2382568733355805E-2</v>
      </c>
      <c r="X200">
        <v>0.93196538746834223</v>
      </c>
      <c r="Y200">
        <f t="shared" si="34"/>
        <v>9.2382568733355805E-2</v>
      </c>
      <c r="Z200">
        <f t="shared" si="35"/>
        <v>0</v>
      </c>
    </row>
    <row r="201" spans="2:27">
      <c r="B201" t="s">
        <v>102</v>
      </c>
      <c r="C201">
        <v>0.99251817594207581</v>
      </c>
      <c r="D201">
        <v>9.1944596842470361E-2</v>
      </c>
      <c r="E201">
        <f t="shared" si="31"/>
        <v>9.1944596842470361E-2</v>
      </c>
      <c r="F201">
        <v>0.95000000000000062</v>
      </c>
      <c r="G201">
        <f t="shared" si="32"/>
        <v>9.1944596842470361E-2</v>
      </c>
      <c r="T201" t="s">
        <v>102</v>
      </c>
      <c r="U201">
        <v>0.99251817594207581</v>
      </c>
      <c r="V201">
        <v>9.1944596842470361E-2</v>
      </c>
      <c r="W201">
        <f t="shared" si="33"/>
        <v>9.1944596842470361E-2</v>
      </c>
      <c r="X201" s="72">
        <v>4.9999999999999378E-2</v>
      </c>
      <c r="Y201" s="72">
        <f t="shared" si="34"/>
        <v>4.9999999999999378E-2</v>
      </c>
      <c r="Z201">
        <f t="shared" si="35"/>
        <v>4.1944596842470983E-2</v>
      </c>
    </row>
    <row r="202" spans="2:27">
      <c r="B202" t="s">
        <v>151</v>
      </c>
      <c r="C202">
        <v>0.99251817594207581</v>
      </c>
      <c r="D202">
        <v>2.6629147864951963E-2</v>
      </c>
      <c r="E202">
        <f t="shared" si="31"/>
        <v>2.6629147864951963E-2</v>
      </c>
      <c r="F202">
        <v>0.95000000000000062</v>
      </c>
      <c r="G202">
        <f t="shared" si="32"/>
        <v>2.6629147864951963E-2</v>
      </c>
      <c r="T202" t="s">
        <v>151</v>
      </c>
      <c r="U202">
        <v>0.99251817594207581</v>
      </c>
      <c r="V202">
        <v>2.6629147864951963E-2</v>
      </c>
      <c r="W202">
        <f t="shared" si="33"/>
        <v>2.6629147864951963E-2</v>
      </c>
      <c r="X202">
        <v>4.9999999999999378E-2</v>
      </c>
      <c r="Y202">
        <f t="shared" si="34"/>
        <v>2.6629147864951963E-2</v>
      </c>
      <c r="Z202">
        <f t="shared" si="35"/>
        <v>0</v>
      </c>
    </row>
    <row r="203" spans="2:27">
      <c r="E203">
        <f>SUM(E185:E202)</f>
        <v>4.3896667061168753</v>
      </c>
      <c r="G203">
        <f>SUM(G185:G202)</f>
        <v>1.8591919817002829</v>
      </c>
      <c r="H203">
        <f>+G203/E203</f>
        <v>0.42353830169145917</v>
      </c>
      <c r="I203" s="44" t="s">
        <v>566</v>
      </c>
      <c r="W203">
        <f>SUM(W185:W202)</f>
        <v>4.3896667061168753</v>
      </c>
      <c r="Y203">
        <f>SUM(Y185:Y202)</f>
        <v>3.8784211131966928</v>
      </c>
      <c r="Z203">
        <f>+Y203/W203</f>
        <v>0.88353430291011015</v>
      </c>
      <c r="AA203" s="44" t="s">
        <v>568</v>
      </c>
    </row>
    <row r="206" spans="2:27">
      <c r="B206" t="s">
        <v>538</v>
      </c>
      <c r="C206" t="s">
        <v>223</v>
      </c>
      <c r="D206" t="s">
        <v>234</v>
      </c>
      <c r="E206" t="s">
        <v>529</v>
      </c>
      <c r="F206" t="s">
        <v>224</v>
      </c>
      <c r="G206" t="s">
        <v>223</v>
      </c>
      <c r="T206" t="s">
        <v>538</v>
      </c>
      <c r="U206" t="s">
        <v>223</v>
      </c>
      <c r="V206" t="s">
        <v>234</v>
      </c>
      <c r="W206" t="s">
        <v>529</v>
      </c>
      <c r="X206" t="s">
        <v>236</v>
      </c>
      <c r="Y206" t="s">
        <v>223</v>
      </c>
    </row>
    <row r="207" spans="2:27">
      <c r="B207" t="s">
        <v>80</v>
      </c>
      <c r="C207">
        <v>1.0827211963947203E-2</v>
      </c>
      <c r="D207">
        <v>0.56652234414582181</v>
      </c>
      <c r="E207">
        <f t="shared" ref="E207:E224" si="36">MIN(C207:D207)</f>
        <v>1.0827211963947203E-2</v>
      </c>
      <c r="F207">
        <v>5.0000000000000017E-2</v>
      </c>
      <c r="G207">
        <f>MIN(E207:F207)</f>
        <v>1.0827211963947203E-2</v>
      </c>
      <c r="H207">
        <f>+E207-G207</f>
        <v>0</v>
      </c>
      <c r="T207" t="s">
        <v>80</v>
      </c>
      <c r="U207">
        <v>1.0827211963947203E-2</v>
      </c>
      <c r="V207">
        <v>0.56652234414582181</v>
      </c>
      <c r="W207">
        <f t="shared" ref="W207:W224" si="37">MIN(U207:V207)</f>
        <v>1.0827211963947203E-2</v>
      </c>
      <c r="X207">
        <v>0.95</v>
      </c>
      <c r="Y207">
        <f>MIN(W207:X207)</f>
        <v>1.0827211963947203E-2</v>
      </c>
      <c r="Z207">
        <f>+W207-Y207</f>
        <v>0</v>
      </c>
    </row>
    <row r="208" spans="2:27">
      <c r="B208" t="s">
        <v>82</v>
      </c>
      <c r="C208">
        <v>2.1707708167517326E-2</v>
      </c>
      <c r="D208">
        <v>2.6629147864951963E-2</v>
      </c>
      <c r="E208">
        <f t="shared" si="36"/>
        <v>2.1707708167517326E-2</v>
      </c>
      <c r="F208">
        <v>0.95000000000000062</v>
      </c>
      <c r="G208">
        <f t="shared" ref="G208:G224" si="38">MIN(E208:F208)</f>
        <v>2.1707708167517326E-2</v>
      </c>
      <c r="H208">
        <f t="shared" ref="H208:H224" si="39">+E208-G208</f>
        <v>0</v>
      </c>
      <c r="T208" t="s">
        <v>82</v>
      </c>
      <c r="U208">
        <v>2.1707708167517326E-2</v>
      </c>
      <c r="V208">
        <v>2.6629147864951963E-2</v>
      </c>
      <c r="W208">
        <f t="shared" si="37"/>
        <v>2.1707708167517326E-2</v>
      </c>
      <c r="X208">
        <v>4.9999999999999378E-2</v>
      </c>
      <c r="Y208">
        <f t="shared" ref="Y208:Y224" si="40">MIN(W208:X208)</f>
        <v>2.1707708167517326E-2</v>
      </c>
      <c r="Z208">
        <f t="shared" ref="Z208:Z224" si="41">+W208-Y208</f>
        <v>0</v>
      </c>
    </row>
    <row r="209" spans="2:26">
      <c r="B209" t="s">
        <v>57</v>
      </c>
      <c r="C209">
        <v>1.6261096579381129E-2</v>
      </c>
      <c r="D209">
        <v>9.1944596842470361E-2</v>
      </c>
      <c r="E209">
        <f t="shared" si="36"/>
        <v>1.6261096579381129E-2</v>
      </c>
      <c r="F209">
        <v>0.88706514596723429</v>
      </c>
      <c r="G209">
        <f t="shared" si="38"/>
        <v>1.6261096579381129E-2</v>
      </c>
      <c r="H209">
        <f t="shared" si="39"/>
        <v>0</v>
      </c>
      <c r="T209" t="s">
        <v>57</v>
      </c>
      <c r="U209">
        <v>1.6261096579381129E-2</v>
      </c>
      <c r="V209">
        <v>9.1944596842470361E-2</v>
      </c>
      <c r="W209">
        <f t="shared" si="37"/>
        <v>1.6261096579381129E-2</v>
      </c>
      <c r="X209">
        <v>0.11293485403276571</v>
      </c>
      <c r="Y209">
        <f t="shared" si="40"/>
        <v>1.6261096579381129E-2</v>
      </c>
      <c r="Z209">
        <f t="shared" si="41"/>
        <v>0</v>
      </c>
    </row>
    <row r="210" spans="2:26">
      <c r="B210" t="s">
        <v>58</v>
      </c>
      <c r="C210">
        <v>1.934249769983476E-2</v>
      </c>
      <c r="D210">
        <v>9.1944596842470361E-2</v>
      </c>
      <c r="E210">
        <f t="shared" si="36"/>
        <v>1.934249769983476E-2</v>
      </c>
      <c r="F210">
        <v>0.12314713802987559</v>
      </c>
      <c r="G210">
        <f t="shared" si="38"/>
        <v>1.934249769983476E-2</v>
      </c>
      <c r="H210">
        <f t="shared" si="39"/>
        <v>0</v>
      </c>
      <c r="T210" t="s">
        <v>58</v>
      </c>
      <c r="U210">
        <v>1.934249769983476E-2</v>
      </c>
      <c r="V210">
        <v>9.1944596842470361E-2</v>
      </c>
      <c r="W210">
        <f t="shared" si="37"/>
        <v>1.934249769983476E-2</v>
      </c>
      <c r="X210">
        <v>0.87685286197012435</v>
      </c>
      <c r="Y210">
        <f t="shared" si="40"/>
        <v>1.934249769983476E-2</v>
      </c>
      <c r="Z210">
        <f t="shared" si="41"/>
        <v>0</v>
      </c>
    </row>
    <row r="211" spans="2:26">
      <c r="B211" t="s">
        <v>59</v>
      </c>
      <c r="C211">
        <v>8.7429002888037566E-3</v>
      </c>
      <c r="D211">
        <v>0.4189318265415406</v>
      </c>
      <c r="E211">
        <f t="shared" si="36"/>
        <v>8.7429002888037566E-3</v>
      </c>
      <c r="F211">
        <v>0.76454761353770129</v>
      </c>
      <c r="G211">
        <f t="shared" si="38"/>
        <v>8.7429002888037566E-3</v>
      </c>
      <c r="H211">
        <f t="shared" si="39"/>
        <v>0</v>
      </c>
      <c r="T211" t="s">
        <v>59</v>
      </c>
      <c r="U211">
        <v>8.7429002888037566E-3</v>
      </c>
      <c r="V211">
        <v>0.4189318265415406</v>
      </c>
      <c r="W211">
        <f t="shared" si="37"/>
        <v>8.7429002888037566E-3</v>
      </c>
      <c r="X211">
        <v>0.23545238646229871</v>
      </c>
      <c r="Y211">
        <f t="shared" si="40"/>
        <v>8.7429002888037566E-3</v>
      </c>
      <c r="Z211">
        <f t="shared" si="41"/>
        <v>0</v>
      </c>
    </row>
    <row r="212" spans="2:26">
      <c r="B212" t="s">
        <v>60</v>
      </c>
      <c r="C212">
        <v>1.5345421270267168E-2</v>
      </c>
      <c r="D212">
        <v>4.9999999999999378E-2</v>
      </c>
      <c r="E212">
        <f t="shared" si="36"/>
        <v>1.5345421270267168E-2</v>
      </c>
      <c r="F212">
        <v>0.95000000000000062</v>
      </c>
      <c r="G212">
        <f t="shared" si="38"/>
        <v>1.5345421270267168E-2</v>
      </c>
      <c r="H212">
        <f t="shared" si="39"/>
        <v>0</v>
      </c>
      <c r="T212" t="s">
        <v>60</v>
      </c>
      <c r="U212">
        <v>1.5345421270267168E-2</v>
      </c>
      <c r="V212">
        <v>4.9999999999999378E-2</v>
      </c>
      <c r="W212">
        <f t="shared" si="37"/>
        <v>1.5345421270267168E-2</v>
      </c>
      <c r="X212">
        <v>4.9999999999999378E-2</v>
      </c>
      <c r="Y212">
        <f t="shared" si="40"/>
        <v>1.5345421270267168E-2</v>
      </c>
      <c r="Z212">
        <f t="shared" si="41"/>
        <v>0</v>
      </c>
    </row>
    <row r="213" spans="2:26">
      <c r="B213" t="s">
        <v>153</v>
      </c>
      <c r="C213">
        <v>1.0827211963947203E-2</v>
      </c>
      <c r="D213">
        <v>0.69062200041456967</v>
      </c>
      <c r="E213">
        <f t="shared" si="36"/>
        <v>1.0827211963947203E-2</v>
      </c>
      <c r="F213">
        <v>5.0000000000000017E-2</v>
      </c>
      <c r="G213">
        <f t="shared" si="38"/>
        <v>1.0827211963947203E-2</v>
      </c>
      <c r="H213">
        <f t="shared" si="39"/>
        <v>0</v>
      </c>
      <c r="T213" t="s">
        <v>153</v>
      </c>
      <c r="U213">
        <v>1.0827211963947203E-2</v>
      </c>
      <c r="V213">
        <v>0.69062200041456967</v>
      </c>
      <c r="W213">
        <f t="shared" si="37"/>
        <v>1.0827211963947203E-2</v>
      </c>
      <c r="X213">
        <v>0.95</v>
      </c>
      <c r="Y213">
        <f t="shared" si="40"/>
        <v>1.0827211963947203E-2</v>
      </c>
      <c r="Z213">
        <f t="shared" si="41"/>
        <v>0</v>
      </c>
    </row>
    <row r="214" spans="2:26">
      <c r="B214" t="s">
        <v>62</v>
      </c>
      <c r="C214">
        <v>0.86540011930785754</v>
      </c>
      <c r="D214">
        <v>0.56652234414582181</v>
      </c>
      <c r="E214" s="5">
        <f t="shared" si="36"/>
        <v>0.56652234414582181</v>
      </c>
      <c r="F214" s="24">
        <v>6.8034612531657782E-2</v>
      </c>
      <c r="G214" s="24">
        <f t="shared" si="38"/>
        <v>6.8034612531657782E-2</v>
      </c>
      <c r="H214">
        <f t="shared" si="39"/>
        <v>0.49848773161416404</v>
      </c>
      <c r="T214" t="s">
        <v>62</v>
      </c>
      <c r="U214">
        <v>0.86540011930785754</v>
      </c>
      <c r="V214">
        <v>0.56652234414582181</v>
      </c>
      <c r="W214" s="5">
        <f t="shared" si="37"/>
        <v>0.56652234414582181</v>
      </c>
      <c r="X214">
        <v>0.93196538746834223</v>
      </c>
      <c r="Y214">
        <f t="shared" si="40"/>
        <v>0.56652234414582181</v>
      </c>
      <c r="Z214">
        <f t="shared" si="41"/>
        <v>0</v>
      </c>
    </row>
    <row r="215" spans="2:26">
      <c r="B215" t="s">
        <v>63</v>
      </c>
      <c r="C215">
        <v>0.12314713802987465</v>
      </c>
      <c r="D215">
        <v>0.86688972945692855</v>
      </c>
      <c r="E215">
        <f t="shared" si="36"/>
        <v>0.12314713802987465</v>
      </c>
      <c r="F215">
        <v>0.41893182654154093</v>
      </c>
      <c r="G215">
        <f t="shared" si="38"/>
        <v>0.12314713802987465</v>
      </c>
      <c r="H215">
        <f t="shared" si="39"/>
        <v>0</v>
      </c>
      <c r="T215" t="s">
        <v>63</v>
      </c>
      <c r="U215">
        <v>0.12314713802987465</v>
      </c>
      <c r="V215">
        <v>0.86688972945692855</v>
      </c>
      <c r="W215">
        <f t="shared" si="37"/>
        <v>0.12314713802987465</v>
      </c>
      <c r="X215">
        <v>0.58106817345845907</v>
      </c>
      <c r="Y215">
        <f t="shared" si="40"/>
        <v>0.12314713802987465</v>
      </c>
      <c r="Z215">
        <f t="shared" si="41"/>
        <v>0</v>
      </c>
    </row>
    <row r="216" spans="2:26">
      <c r="B216" t="s">
        <v>64</v>
      </c>
      <c r="C216">
        <v>1.934249769983476E-2</v>
      </c>
      <c r="D216">
        <v>4.9999999999999378E-2</v>
      </c>
      <c r="E216">
        <f t="shared" si="36"/>
        <v>1.934249769983476E-2</v>
      </c>
      <c r="F216">
        <v>0.91337445491190872</v>
      </c>
      <c r="G216">
        <f t="shared" si="38"/>
        <v>1.934249769983476E-2</v>
      </c>
      <c r="H216">
        <f t="shared" si="39"/>
        <v>0</v>
      </c>
      <c r="T216" t="s">
        <v>64</v>
      </c>
      <c r="U216">
        <v>1.934249769983476E-2</v>
      </c>
      <c r="V216">
        <v>4.9999999999999378E-2</v>
      </c>
      <c r="W216">
        <f t="shared" si="37"/>
        <v>1.934249769983476E-2</v>
      </c>
      <c r="X216">
        <v>8.6625545088091283E-2</v>
      </c>
      <c r="Y216">
        <f t="shared" si="40"/>
        <v>1.934249769983476E-2</v>
      </c>
      <c r="Z216">
        <f t="shared" si="41"/>
        <v>0</v>
      </c>
    </row>
    <row r="217" spans="2:26">
      <c r="B217" t="s">
        <v>65</v>
      </c>
      <c r="C217">
        <v>0.58456818246302633</v>
      </c>
      <c r="D217">
        <v>0.4189318265415406</v>
      </c>
      <c r="E217">
        <f t="shared" si="36"/>
        <v>0.4189318265415406</v>
      </c>
      <c r="F217" s="24">
        <v>5.0000000000000017E-2</v>
      </c>
      <c r="G217" s="24">
        <f t="shared" si="38"/>
        <v>5.0000000000000017E-2</v>
      </c>
      <c r="H217">
        <f t="shared" si="39"/>
        <v>0.36893182654154055</v>
      </c>
      <c r="T217" t="s">
        <v>65</v>
      </c>
      <c r="U217">
        <v>0.58456818246302633</v>
      </c>
      <c r="V217">
        <v>0.4189318265415406</v>
      </c>
      <c r="W217">
        <f t="shared" si="37"/>
        <v>0.4189318265415406</v>
      </c>
      <c r="X217">
        <v>0.95</v>
      </c>
      <c r="Y217">
        <f t="shared" si="40"/>
        <v>0.4189318265415406</v>
      </c>
      <c r="Z217">
        <f t="shared" si="41"/>
        <v>0</v>
      </c>
    </row>
    <row r="218" spans="2:26">
      <c r="B218" t="s">
        <v>66</v>
      </c>
      <c r="C218">
        <v>7.4818240579241913E-3</v>
      </c>
      <c r="D218">
        <v>7.337458070661218E-3</v>
      </c>
      <c r="E218">
        <f t="shared" si="36"/>
        <v>7.337458070661218E-3</v>
      </c>
      <c r="F218">
        <v>0.95000000000000062</v>
      </c>
      <c r="G218">
        <f t="shared" si="38"/>
        <v>7.337458070661218E-3</v>
      </c>
      <c r="H218">
        <f t="shared" si="39"/>
        <v>0</v>
      </c>
      <c r="T218" t="s">
        <v>66</v>
      </c>
      <c r="U218">
        <v>7.4818240579241913E-3</v>
      </c>
      <c r="V218">
        <v>7.337458070661218E-3</v>
      </c>
      <c r="W218">
        <f t="shared" si="37"/>
        <v>7.337458070661218E-3</v>
      </c>
      <c r="X218">
        <v>4.9999999999999378E-2</v>
      </c>
      <c r="Y218">
        <f t="shared" si="40"/>
        <v>7.337458070661218E-3</v>
      </c>
      <c r="Z218">
        <f t="shared" si="41"/>
        <v>0</v>
      </c>
    </row>
    <row r="219" spans="2:26">
      <c r="B219" t="s">
        <v>94</v>
      </c>
      <c r="C219">
        <v>0.40782542692846746</v>
      </c>
      <c r="D219">
        <v>0.99788493879901796</v>
      </c>
      <c r="E219">
        <f t="shared" si="36"/>
        <v>0.40782542692846746</v>
      </c>
      <c r="F219" s="24">
        <v>0.12314713802987559</v>
      </c>
      <c r="G219" s="24">
        <f t="shared" si="38"/>
        <v>0.12314713802987559</v>
      </c>
      <c r="H219">
        <f t="shared" si="39"/>
        <v>0.28467828889859187</v>
      </c>
      <c r="T219" t="s">
        <v>94</v>
      </c>
      <c r="U219">
        <v>0.40782542692846746</v>
      </c>
      <c r="V219">
        <v>0.99788493879901796</v>
      </c>
      <c r="W219">
        <f t="shared" si="37"/>
        <v>0.40782542692846746</v>
      </c>
      <c r="X219">
        <v>0.87685286197012435</v>
      </c>
      <c r="Y219">
        <f t="shared" si="40"/>
        <v>0.40782542692846746</v>
      </c>
      <c r="Z219">
        <f t="shared" si="41"/>
        <v>0</v>
      </c>
    </row>
    <row r="220" spans="2:26">
      <c r="B220" t="s">
        <v>96</v>
      </c>
      <c r="C220">
        <v>0.98735502395561359</v>
      </c>
      <c r="D220">
        <v>0.99385436828432017</v>
      </c>
      <c r="E220" s="5">
        <f t="shared" si="36"/>
        <v>0.98735502395561359</v>
      </c>
      <c r="F220">
        <v>5.0000000000000017E-2</v>
      </c>
      <c r="G220">
        <f t="shared" si="38"/>
        <v>5.0000000000000017E-2</v>
      </c>
      <c r="H220">
        <f t="shared" si="39"/>
        <v>0.93735502395561354</v>
      </c>
      <c r="T220" t="s">
        <v>96</v>
      </c>
      <c r="U220">
        <v>0.98735502395561359</v>
      </c>
      <c r="V220">
        <v>0.99385436828432017</v>
      </c>
      <c r="W220" s="5">
        <f t="shared" si="37"/>
        <v>0.98735502395561359</v>
      </c>
      <c r="X220" s="72">
        <v>0.95</v>
      </c>
      <c r="Y220" s="72">
        <f t="shared" si="40"/>
        <v>0.95</v>
      </c>
      <c r="Z220">
        <f t="shared" si="41"/>
        <v>3.7355023955613631E-2</v>
      </c>
    </row>
    <row r="221" spans="2:26">
      <c r="B221" t="s">
        <v>98</v>
      </c>
      <c r="C221">
        <v>0.82558630631238628</v>
      </c>
      <c r="D221">
        <v>0.16303744515164842</v>
      </c>
      <c r="E221">
        <f t="shared" si="36"/>
        <v>0.16303744515164842</v>
      </c>
      <c r="F221" s="24">
        <v>0.21271458630132001</v>
      </c>
      <c r="G221" s="24">
        <f t="shared" si="38"/>
        <v>0.16303744515164842</v>
      </c>
      <c r="H221">
        <f t="shared" si="39"/>
        <v>0</v>
      </c>
      <c r="T221" t="s">
        <v>98</v>
      </c>
      <c r="U221">
        <v>0.82558630631238628</v>
      </c>
      <c r="V221">
        <v>0.16303744515164842</v>
      </c>
      <c r="W221">
        <f t="shared" si="37"/>
        <v>0.16303744515164842</v>
      </c>
      <c r="X221">
        <v>0.78728541369867999</v>
      </c>
      <c r="Y221">
        <f t="shared" si="40"/>
        <v>0.16303744515164842</v>
      </c>
      <c r="Z221">
        <f t="shared" si="41"/>
        <v>0</v>
      </c>
    </row>
    <row r="222" spans="2:26">
      <c r="B222" t="s">
        <v>100</v>
      </c>
      <c r="C222">
        <v>0.90761743126664418</v>
      </c>
      <c r="D222">
        <v>0.79222362970137516</v>
      </c>
      <c r="E222" s="5">
        <f t="shared" si="36"/>
        <v>0.79222362970137516</v>
      </c>
      <c r="F222" s="24">
        <v>6.8034612531657782E-2</v>
      </c>
      <c r="G222" s="24">
        <f t="shared" si="38"/>
        <v>6.8034612531657782E-2</v>
      </c>
      <c r="H222">
        <f t="shared" si="39"/>
        <v>0.7241890171697174</v>
      </c>
      <c r="T222" t="s">
        <v>100</v>
      </c>
      <c r="U222">
        <v>0.90761743126664418</v>
      </c>
      <c r="V222">
        <v>0.79222362970137516</v>
      </c>
      <c r="W222" s="5">
        <f t="shared" si="37"/>
        <v>0.79222362970137516</v>
      </c>
      <c r="X222">
        <v>0.93196538746834223</v>
      </c>
      <c r="Y222">
        <f t="shared" si="40"/>
        <v>0.79222362970137516</v>
      </c>
      <c r="Z222">
        <f t="shared" si="41"/>
        <v>0</v>
      </c>
    </row>
    <row r="223" spans="2:26">
      <c r="B223" t="s">
        <v>102</v>
      </c>
      <c r="C223">
        <v>7.4818240579241913E-3</v>
      </c>
      <c r="D223">
        <v>9.1944596842470361E-2</v>
      </c>
      <c r="E223">
        <f t="shared" si="36"/>
        <v>7.4818240579241913E-3</v>
      </c>
      <c r="F223">
        <v>0.95000000000000062</v>
      </c>
      <c r="G223">
        <f t="shared" si="38"/>
        <v>7.4818240579241913E-3</v>
      </c>
      <c r="H223">
        <f t="shared" si="39"/>
        <v>0</v>
      </c>
      <c r="T223" t="s">
        <v>102</v>
      </c>
      <c r="U223">
        <v>7.4818240579241913E-3</v>
      </c>
      <c r="V223">
        <v>9.1944596842470361E-2</v>
      </c>
      <c r="W223">
        <f t="shared" si="37"/>
        <v>7.4818240579241913E-3</v>
      </c>
      <c r="X223">
        <v>4.9999999999999378E-2</v>
      </c>
      <c r="Y223">
        <f t="shared" si="40"/>
        <v>7.4818240579241913E-3</v>
      </c>
      <c r="Z223">
        <f t="shared" si="41"/>
        <v>0</v>
      </c>
    </row>
    <row r="224" spans="2:26">
      <c r="B224" t="s">
        <v>151</v>
      </c>
      <c r="C224">
        <v>7.4818240579241913E-3</v>
      </c>
      <c r="D224">
        <v>2.6629147864951963E-2</v>
      </c>
      <c r="E224">
        <f t="shared" si="36"/>
        <v>7.4818240579241913E-3</v>
      </c>
      <c r="F224">
        <v>0.95000000000000062</v>
      </c>
      <c r="G224">
        <f t="shared" si="38"/>
        <v>7.4818240579241913E-3</v>
      </c>
      <c r="H224">
        <f t="shared" si="39"/>
        <v>0</v>
      </c>
      <c r="T224" t="s">
        <v>151</v>
      </c>
      <c r="U224">
        <v>7.4818240579241913E-3</v>
      </c>
      <c r="V224">
        <v>2.6629147864951963E-2</v>
      </c>
      <c r="W224">
        <f t="shared" si="37"/>
        <v>7.4818240579241913E-3</v>
      </c>
      <c r="X224">
        <v>4.9999999999999378E-2</v>
      </c>
      <c r="Y224">
        <f t="shared" si="40"/>
        <v>7.4818240579241913E-3</v>
      </c>
      <c r="Z224">
        <f t="shared" si="41"/>
        <v>0</v>
      </c>
    </row>
    <row r="225" spans="2:27">
      <c r="E225">
        <f>SUM(E207:E224)</f>
        <v>3.6037404862743854</v>
      </c>
      <c r="G225">
        <f>SUM(G207:G224)</f>
        <v>0.79009859809475713</v>
      </c>
      <c r="H225">
        <f>+G225/E225</f>
        <v>0.2192440329996059</v>
      </c>
      <c r="I225" s="44" t="s">
        <v>543</v>
      </c>
      <c r="W225">
        <f>SUM(W207:W224)</f>
        <v>3.6037404862743854</v>
      </c>
      <c r="Y225">
        <f>SUM(Y207:Y224)</f>
        <v>3.5663854623187712</v>
      </c>
      <c r="Z225">
        <f>+Y225/W225</f>
        <v>0.98963437458998815</v>
      </c>
      <c r="AA225" s="44" t="s">
        <v>543</v>
      </c>
    </row>
    <row r="226" spans="2:27">
      <c r="I226" s="44"/>
      <c r="AA226" s="44"/>
    </row>
    <row r="227" spans="2:27">
      <c r="C227" t="s">
        <v>56</v>
      </c>
      <c r="D227" t="s">
        <v>69</v>
      </c>
      <c r="E227" t="s">
        <v>563</v>
      </c>
      <c r="F227" t="s">
        <v>77</v>
      </c>
      <c r="I227" s="44"/>
      <c r="U227" t="s">
        <v>56</v>
      </c>
      <c r="V227" t="s">
        <v>69</v>
      </c>
      <c r="W227" t="s">
        <v>563</v>
      </c>
      <c r="X227" t="s">
        <v>77</v>
      </c>
      <c r="AA227" s="44"/>
    </row>
    <row r="228" spans="2:27">
      <c r="B228" t="s">
        <v>534</v>
      </c>
      <c r="C228">
        <v>1</v>
      </c>
      <c r="D228">
        <v>1</v>
      </c>
      <c r="E228">
        <v>0.79371544670520111</v>
      </c>
      <c r="F228" s="58" t="s">
        <v>539</v>
      </c>
      <c r="I228" s="44"/>
      <c r="T228" t="s">
        <v>534</v>
      </c>
      <c r="U228">
        <v>1</v>
      </c>
      <c r="V228">
        <v>1</v>
      </c>
      <c r="W228">
        <v>0.33141069931560374</v>
      </c>
      <c r="X228" s="58" t="s">
        <v>539</v>
      </c>
      <c r="AA228" s="44"/>
    </row>
    <row r="229" spans="2:27">
      <c r="B229" t="s">
        <v>537</v>
      </c>
      <c r="C229">
        <v>1</v>
      </c>
      <c r="D229">
        <v>0</v>
      </c>
      <c r="E229">
        <v>0.42353830169145917</v>
      </c>
      <c r="F229" s="44" t="s">
        <v>566</v>
      </c>
      <c r="G229" s="46"/>
      <c r="H229" s="46"/>
      <c r="I229" s="44"/>
      <c r="T229" t="s">
        <v>537</v>
      </c>
      <c r="U229">
        <v>1</v>
      </c>
      <c r="V229">
        <v>0</v>
      </c>
      <c r="W229">
        <v>0.88353430291011015</v>
      </c>
      <c r="X229" s="44" t="s">
        <v>566</v>
      </c>
      <c r="AA229" s="44"/>
    </row>
    <row r="230" spans="2:27">
      <c r="B230" t="s">
        <v>535</v>
      </c>
      <c r="C230">
        <v>0</v>
      </c>
      <c r="D230">
        <v>1</v>
      </c>
      <c r="E230">
        <v>0.29044219760668932</v>
      </c>
      <c r="F230" s="44" t="s">
        <v>540</v>
      </c>
      <c r="G230" s="46"/>
      <c r="I230" s="44"/>
      <c r="T230" t="s">
        <v>535</v>
      </c>
      <c r="U230">
        <v>0</v>
      </c>
      <c r="V230">
        <v>1</v>
      </c>
      <c r="W230">
        <v>0.98352053226639036</v>
      </c>
      <c r="X230" s="44" t="s">
        <v>540</v>
      </c>
      <c r="AA230" s="44"/>
    </row>
    <row r="231" spans="2:27">
      <c r="B231" t="s">
        <v>561</v>
      </c>
      <c r="C231">
        <v>1</v>
      </c>
      <c r="D231">
        <v>1</v>
      </c>
      <c r="E231">
        <v>0.2192440329996059</v>
      </c>
      <c r="F231" s="44" t="s">
        <v>542</v>
      </c>
      <c r="I231" s="44"/>
      <c r="T231" t="s">
        <v>561</v>
      </c>
      <c r="U231">
        <v>1</v>
      </c>
      <c r="V231">
        <v>1</v>
      </c>
      <c r="W231">
        <v>0.98963437458998815</v>
      </c>
      <c r="X231" s="44" t="s">
        <v>542</v>
      </c>
      <c r="AA231" s="44"/>
    </row>
    <row r="232" spans="2:27">
      <c r="I232" s="44"/>
      <c r="AA232" s="44"/>
    </row>
    <row r="233" spans="2:27">
      <c r="I233" s="44"/>
      <c r="AA233" s="44"/>
    </row>
    <row r="234" spans="2:27">
      <c r="I234" s="44"/>
      <c r="AA234" s="44"/>
    </row>
    <row r="235" spans="2:27">
      <c r="I235" s="44"/>
      <c r="AA235" s="44"/>
    </row>
    <row r="236" spans="2:27">
      <c r="I236" s="44"/>
      <c r="AA236" s="44"/>
    </row>
    <row r="238" spans="2:27" s="24" customFormat="1">
      <c r="X238"/>
      <c r="Y238"/>
    </row>
    <row r="240" spans="2:27">
      <c r="B240" t="s">
        <v>545</v>
      </c>
      <c r="C240" t="s">
        <v>48</v>
      </c>
      <c r="D240" t="s">
        <v>50</v>
      </c>
      <c r="E240" t="s">
        <v>544</v>
      </c>
      <c r="F240" t="s">
        <v>224</v>
      </c>
      <c r="G240" t="s">
        <v>223</v>
      </c>
      <c r="T240" t="s">
        <v>545</v>
      </c>
      <c r="U240" t="s">
        <v>48</v>
      </c>
      <c r="V240" t="s">
        <v>50</v>
      </c>
      <c r="W240" t="s">
        <v>544</v>
      </c>
      <c r="X240" t="s">
        <v>236</v>
      </c>
      <c r="Y240" t="s">
        <v>223</v>
      </c>
    </row>
    <row r="241" spans="2:26">
      <c r="B241" t="s">
        <v>80</v>
      </c>
      <c r="C241">
        <v>0.80692563298739306</v>
      </c>
      <c r="D241">
        <v>0.43347765585417825</v>
      </c>
      <c r="E241">
        <f>MIN(C241:D241)</f>
        <v>0.43347765585417825</v>
      </c>
      <c r="F241" s="72">
        <v>5.0000000000000017E-2</v>
      </c>
      <c r="G241" s="72">
        <f>MIN(E241:F241)</f>
        <v>5.0000000000000017E-2</v>
      </c>
      <c r="T241" t="s">
        <v>80</v>
      </c>
      <c r="U241">
        <v>0.80692563298739306</v>
      </c>
      <c r="V241">
        <v>0.43347765585417825</v>
      </c>
      <c r="W241">
        <f>MIN(U241:V241)</f>
        <v>0.43347765585417825</v>
      </c>
      <c r="X241">
        <v>0.95</v>
      </c>
      <c r="Y241">
        <f>MIN(W241:X241)</f>
        <v>0.43347765585417825</v>
      </c>
      <c r="Z241">
        <f>+W241-Y241</f>
        <v>0</v>
      </c>
    </row>
    <row r="242" spans="2:26">
      <c r="B242" t="s">
        <v>82</v>
      </c>
      <c r="C242">
        <v>0.99014770955660791</v>
      </c>
      <c r="D242">
        <v>0.97337085213504804</v>
      </c>
      <c r="E242" s="5">
        <f t="shared" ref="E242:E258" si="42">MIN(C242:D242)</f>
        <v>0.97337085213504804</v>
      </c>
      <c r="F242" s="72">
        <v>0.95000000000000062</v>
      </c>
      <c r="G242" s="72">
        <f t="shared" ref="G242:G258" si="43">MIN(E242:F242)</f>
        <v>0.95000000000000062</v>
      </c>
      <c r="T242" t="s">
        <v>82</v>
      </c>
      <c r="U242">
        <v>0.99014770955660791</v>
      </c>
      <c r="V242">
        <v>0.97337085213504804</v>
      </c>
      <c r="W242" s="5">
        <f t="shared" ref="W242:W258" si="44">MIN(U242:V242)</f>
        <v>0.97337085213504804</v>
      </c>
      <c r="X242" s="72">
        <v>4.9999999999999378E-2</v>
      </c>
      <c r="Y242" s="72">
        <f t="shared" ref="Y242:Y258" si="45">MIN(W242:X242)</f>
        <v>4.9999999999999378E-2</v>
      </c>
      <c r="Z242">
        <f t="shared" ref="Z242:Z258" si="46">+W242-Y242</f>
        <v>0.92337085213504866</v>
      </c>
    </row>
    <row r="243" spans="2:26">
      <c r="B243" t="s">
        <v>57</v>
      </c>
      <c r="C243">
        <v>0.5751406827697908</v>
      </c>
      <c r="D243">
        <v>0.90805540315752964</v>
      </c>
      <c r="E243" s="5">
        <f t="shared" si="42"/>
        <v>0.5751406827697908</v>
      </c>
      <c r="F243">
        <v>0.88706514596723429</v>
      </c>
      <c r="G243">
        <f t="shared" si="43"/>
        <v>0.5751406827697908</v>
      </c>
      <c r="T243" t="s">
        <v>57</v>
      </c>
      <c r="U243">
        <v>0.5751406827697908</v>
      </c>
      <c r="V243">
        <v>0.90805540315752964</v>
      </c>
      <c r="W243" s="5">
        <f t="shared" si="44"/>
        <v>0.5751406827697908</v>
      </c>
      <c r="X243" s="72">
        <v>0.11293485403276571</v>
      </c>
      <c r="Y243" s="72">
        <f t="shared" si="45"/>
        <v>0.11293485403276571</v>
      </c>
      <c r="Z243">
        <f t="shared" si="46"/>
        <v>0.46220582873702509</v>
      </c>
    </row>
    <row r="244" spans="2:26">
      <c r="B244" t="s">
        <v>58</v>
      </c>
      <c r="C244">
        <v>0.16664045588368551</v>
      </c>
      <c r="D244">
        <v>0.90805540315752964</v>
      </c>
      <c r="E244">
        <f t="shared" si="42"/>
        <v>0.16664045588368551</v>
      </c>
      <c r="F244" s="72">
        <v>0.12314713802987559</v>
      </c>
      <c r="G244" s="72">
        <f t="shared" si="43"/>
        <v>0.12314713802987559</v>
      </c>
      <c r="T244" t="s">
        <v>58</v>
      </c>
      <c r="U244">
        <v>0.16664045588368551</v>
      </c>
      <c r="V244">
        <v>0.90805540315752964</v>
      </c>
      <c r="W244">
        <f t="shared" si="44"/>
        <v>0.16664045588368551</v>
      </c>
      <c r="X244">
        <v>0.87685286197012435</v>
      </c>
      <c r="Y244">
        <f t="shared" si="45"/>
        <v>0.16664045588368551</v>
      </c>
      <c r="Z244">
        <f t="shared" si="46"/>
        <v>0</v>
      </c>
    </row>
    <row r="245" spans="2:26">
      <c r="B245" t="s">
        <v>59</v>
      </c>
      <c r="C245">
        <v>0.58334185855093712</v>
      </c>
      <c r="D245">
        <v>0.5810681734584594</v>
      </c>
      <c r="E245" s="5">
        <f t="shared" si="42"/>
        <v>0.5810681734584594</v>
      </c>
      <c r="F245">
        <v>0.76454761353770129</v>
      </c>
      <c r="G245">
        <f t="shared" si="43"/>
        <v>0.5810681734584594</v>
      </c>
      <c r="T245" t="s">
        <v>59</v>
      </c>
      <c r="U245">
        <v>0.58334185855093712</v>
      </c>
      <c r="V245">
        <v>0.5810681734584594</v>
      </c>
      <c r="W245" s="5">
        <f t="shared" si="44"/>
        <v>0.5810681734584594</v>
      </c>
      <c r="X245" s="72">
        <v>0.23545238646229871</v>
      </c>
      <c r="Y245" s="72">
        <f t="shared" si="45"/>
        <v>0.23545238646229871</v>
      </c>
      <c r="Z245">
        <f t="shared" si="46"/>
        <v>0.34561578699616069</v>
      </c>
    </row>
    <row r="246" spans="2:26">
      <c r="B246" t="s">
        <v>60</v>
      </c>
      <c r="C246">
        <v>0.97448621929061496</v>
      </c>
      <c r="D246">
        <v>0.95000000000000062</v>
      </c>
      <c r="E246" s="5">
        <f t="shared" si="42"/>
        <v>0.95000000000000062</v>
      </c>
      <c r="F246">
        <v>0.95000000000000062</v>
      </c>
      <c r="G246">
        <f t="shared" si="43"/>
        <v>0.95000000000000062</v>
      </c>
      <c r="T246" t="s">
        <v>60</v>
      </c>
      <c r="U246">
        <v>0.97448621929061496</v>
      </c>
      <c r="V246">
        <v>0.95000000000000062</v>
      </c>
      <c r="W246" s="5">
        <f t="shared" si="44"/>
        <v>0.95000000000000062</v>
      </c>
      <c r="X246">
        <v>4.9999999999999378E-2</v>
      </c>
      <c r="Y246">
        <f t="shared" si="45"/>
        <v>4.9999999999999378E-2</v>
      </c>
      <c r="Z246">
        <f t="shared" si="46"/>
        <v>0.90000000000000124</v>
      </c>
    </row>
    <row r="247" spans="2:26">
      <c r="B247" t="s">
        <v>153</v>
      </c>
      <c r="C247">
        <v>0.88706514596723429</v>
      </c>
      <c r="D247">
        <v>0.30937799958543033</v>
      </c>
      <c r="E247">
        <f t="shared" si="42"/>
        <v>0.30937799958543033</v>
      </c>
      <c r="F247" s="72">
        <v>5.0000000000000017E-2</v>
      </c>
      <c r="G247" s="72">
        <f t="shared" si="43"/>
        <v>5.0000000000000017E-2</v>
      </c>
      <c r="T247" t="s">
        <v>153</v>
      </c>
      <c r="U247">
        <v>0.88706514596723429</v>
      </c>
      <c r="V247">
        <v>0.30937799958543033</v>
      </c>
      <c r="W247">
        <f t="shared" si="44"/>
        <v>0.30937799958543033</v>
      </c>
      <c r="X247">
        <v>0.95</v>
      </c>
      <c r="Y247">
        <f t="shared" si="45"/>
        <v>0.30937799958543033</v>
      </c>
      <c r="Z247">
        <f t="shared" si="46"/>
        <v>0</v>
      </c>
    </row>
    <row r="248" spans="2:26">
      <c r="B248" t="s">
        <v>62</v>
      </c>
      <c r="C248">
        <v>4.1457904717496337E-2</v>
      </c>
      <c r="D248">
        <v>0.43347765585417825</v>
      </c>
      <c r="E248">
        <f t="shared" si="42"/>
        <v>4.1457904717496337E-2</v>
      </c>
      <c r="F248">
        <v>6.8034612531657782E-2</v>
      </c>
      <c r="G248">
        <f t="shared" si="43"/>
        <v>4.1457904717496337E-2</v>
      </c>
      <c r="T248" t="s">
        <v>62</v>
      </c>
      <c r="U248">
        <v>4.1457904717496337E-2</v>
      </c>
      <c r="V248">
        <v>0.43347765585417825</v>
      </c>
      <c r="W248">
        <f t="shared" si="44"/>
        <v>4.1457904717496337E-2</v>
      </c>
      <c r="X248">
        <v>0.93196538746834223</v>
      </c>
      <c r="Y248">
        <f t="shared" si="45"/>
        <v>4.1457904717496337E-2</v>
      </c>
      <c r="Z248">
        <f t="shared" si="46"/>
        <v>0</v>
      </c>
    </row>
    <row r="249" spans="2:26">
      <c r="B249" t="s">
        <v>63</v>
      </c>
      <c r="C249">
        <v>7.7749214326728627E-2</v>
      </c>
      <c r="D249">
        <v>0.13311027054307142</v>
      </c>
      <c r="E249">
        <f t="shared" si="42"/>
        <v>7.7749214326728627E-2</v>
      </c>
      <c r="F249">
        <v>0.41893182654154093</v>
      </c>
      <c r="G249">
        <f t="shared" si="43"/>
        <v>7.7749214326728627E-2</v>
      </c>
      <c r="T249" t="s">
        <v>63</v>
      </c>
      <c r="U249">
        <v>7.7749214326728627E-2</v>
      </c>
      <c r="V249">
        <v>0.13311027054307142</v>
      </c>
      <c r="W249">
        <f t="shared" si="44"/>
        <v>7.7749214326728627E-2</v>
      </c>
      <c r="X249">
        <v>0.58106817345845907</v>
      </c>
      <c r="Y249">
        <f t="shared" si="45"/>
        <v>7.7749214326728627E-2</v>
      </c>
      <c r="Z249">
        <f t="shared" si="46"/>
        <v>0</v>
      </c>
    </row>
    <row r="250" spans="2:26">
      <c r="B250" t="s">
        <v>64</v>
      </c>
      <c r="C250">
        <v>0.7195479643948034</v>
      </c>
      <c r="D250">
        <v>0.95000000000000062</v>
      </c>
      <c r="E250" s="5">
        <f t="shared" si="42"/>
        <v>0.7195479643948034</v>
      </c>
      <c r="F250">
        <v>0.91337445491190872</v>
      </c>
      <c r="G250">
        <f t="shared" si="43"/>
        <v>0.7195479643948034</v>
      </c>
      <c r="T250" t="s">
        <v>64</v>
      </c>
      <c r="U250">
        <v>0.7195479643948034</v>
      </c>
      <c r="V250">
        <v>0.95000000000000062</v>
      </c>
      <c r="W250" s="5">
        <f t="shared" si="44"/>
        <v>0.7195479643948034</v>
      </c>
      <c r="X250" s="72">
        <v>8.6625545088091283E-2</v>
      </c>
      <c r="Y250" s="72">
        <f t="shared" si="45"/>
        <v>8.6625545088091283E-2</v>
      </c>
      <c r="Z250">
        <f t="shared" si="46"/>
        <v>0.63292241930671211</v>
      </c>
    </row>
    <row r="251" spans="2:26">
      <c r="B251" t="s">
        <v>65</v>
      </c>
      <c r="C251">
        <v>0.34349075574430277</v>
      </c>
      <c r="D251">
        <v>0.5810681734584594</v>
      </c>
      <c r="E251">
        <f t="shared" si="42"/>
        <v>0.34349075574430277</v>
      </c>
      <c r="F251" s="72">
        <v>5.0000000000000017E-2</v>
      </c>
      <c r="G251" s="72">
        <f t="shared" si="43"/>
        <v>5.0000000000000017E-2</v>
      </c>
      <c r="T251" t="s">
        <v>65</v>
      </c>
      <c r="U251">
        <v>0.34349075574430277</v>
      </c>
      <c r="V251">
        <v>0.5810681734584594</v>
      </c>
      <c r="W251">
        <f t="shared" si="44"/>
        <v>0.34349075574430277</v>
      </c>
      <c r="X251">
        <v>0.95</v>
      </c>
      <c r="Y251">
        <f t="shared" si="45"/>
        <v>0.34349075574430277</v>
      </c>
      <c r="Z251">
        <f t="shared" si="46"/>
        <v>0</v>
      </c>
    </row>
    <row r="252" spans="2:26">
      <c r="B252" t="s">
        <v>66</v>
      </c>
      <c r="C252">
        <v>0.97922495157396472</v>
      </c>
      <c r="D252">
        <v>0.99266254192933878</v>
      </c>
      <c r="E252" s="5">
        <f t="shared" si="42"/>
        <v>0.97922495157396472</v>
      </c>
      <c r="F252" s="72">
        <v>0.95000000000000062</v>
      </c>
      <c r="G252" s="72">
        <f t="shared" si="43"/>
        <v>0.95000000000000062</v>
      </c>
      <c r="T252" t="s">
        <v>66</v>
      </c>
      <c r="U252">
        <v>0.97922495157396472</v>
      </c>
      <c r="V252">
        <v>0.99266254192933878</v>
      </c>
      <c r="W252" s="5">
        <f t="shared" si="44"/>
        <v>0.97922495157396472</v>
      </c>
      <c r="X252" s="72">
        <v>4.9999999999999378E-2</v>
      </c>
      <c r="Y252" s="72">
        <f t="shared" si="45"/>
        <v>4.9999999999999378E-2</v>
      </c>
      <c r="Z252">
        <f t="shared" si="46"/>
        <v>0.92922495157396534</v>
      </c>
    </row>
    <row r="253" spans="2:26">
      <c r="B253" t="s">
        <v>94</v>
      </c>
      <c r="C253">
        <v>1.9342497699835055E-2</v>
      </c>
      <c r="D253">
        <v>2.1150612009820224E-3</v>
      </c>
      <c r="E253">
        <f t="shared" si="42"/>
        <v>2.1150612009820224E-3</v>
      </c>
      <c r="F253">
        <v>0.12314713802987559</v>
      </c>
      <c r="G253">
        <f t="shared" si="43"/>
        <v>2.1150612009820224E-3</v>
      </c>
      <c r="T253" t="s">
        <v>94</v>
      </c>
      <c r="U253">
        <v>1.9342497699835055E-2</v>
      </c>
      <c r="V253">
        <v>2.1150612009820224E-3</v>
      </c>
      <c r="W253">
        <f t="shared" si="44"/>
        <v>2.1150612009820224E-3</v>
      </c>
      <c r="X253">
        <v>0.87685286197012435</v>
      </c>
      <c r="Y253">
        <f t="shared" si="45"/>
        <v>2.1150612009820224E-3</v>
      </c>
      <c r="Z253">
        <f t="shared" si="46"/>
        <v>0</v>
      </c>
    </row>
    <row r="254" spans="2:26">
      <c r="B254" t="s">
        <v>96</v>
      </c>
      <c r="C254">
        <v>1.0827211963947477E-2</v>
      </c>
      <c r="D254">
        <v>6.1456317156798447E-3</v>
      </c>
      <c r="E254">
        <f t="shared" si="42"/>
        <v>6.1456317156798447E-3</v>
      </c>
      <c r="F254">
        <v>5.0000000000000017E-2</v>
      </c>
      <c r="G254">
        <f t="shared" si="43"/>
        <v>6.1456317156798447E-3</v>
      </c>
      <c r="T254" t="s">
        <v>96</v>
      </c>
      <c r="U254">
        <v>1.0827211963947477E-2</v>
      </c>
      <c r="V254">
        <v>6.1456317156798447E-3</v>
      </c>
      <c r="W254">
        <f t="shared" si="44"/>
        <v>6.1456317156798447E-3</v>
      </c>
      <c r="X254">
        <v>0.95</v>
      </c>
      <c r="Y254">
        <f t="shared" si="45"/>
        <v>6.1456317156798447E-3</v>
      </c>
      <c r="Z254">
        <f t="shared" si="46"/>
        <v>0</v>
      </c>
    </row>
    <row r="255" spans="2:26">
      <c r="B255" t="s">
        <v>98</v>
      </c>
      <c r="C255">
        <v>1.3401706499242933E-2</v>
      </c>
      <c r="D255">
        <v>0.83696255484835158</v>
      </c>
      <c r="E255">
        <f t="shared" si="42"/>
        <v>1.3401706499242933E-2</v>
      </c>
      <c r="F255">
        <v>0.21271458630132001</v>
      </c>
      <c r="G255">
        <f t="shared" si="43"/>
        <v>1.3401706499242933E-2</v>
      </c>
      <c r="T255" t="s">
        <v>98</v>
      </c>
      <c r="U255">
        <v>1.3401706499242933E-2</v>
      </c>
      <c r="V255">
        <v>0.83696255484835158</v>
      </c>
      <c r="W255">
        <f t="shared" si="44"/>
        <v>1.3401706499242933E-2</v>
      </c>
      <c r="X255">
        <v>0.78728541369867999</v>
      </c>
      <c r="Y255">
        <f t="shared" si="45"/>
        <v>1.3401706499242933E-2</v>
      </c>
      <c r="Z255">
        <f t="shared" si="46"/>
        <v>0</v>
      </c>
    </row>
    <row r="256" spans="2:26">
      <c r="B256" t="s">
        <v>100</v>
      </c>
      <c r="C256">
        <v>2.6799274123128491E-2</v>
      </c>
      <c r="D256">
        <v>0.20777637029862486</v>
      </c>
      <c r="E256">
        <f t="shared" si="42"/>
        <v>2.6799274123128491E-2</v>
      </c>
      <c r="F256">
        <v>6.8034612531657782E-2</v>
      </c>
      <c r="G256">
        <f t="shared" si="43"/>
        <v>2.6799274123128491E-2</v>
      </c>
      <c r="T256" t="s">
        <v>100</v>
      </c>
      <c r="U256">
        <v>2.6799274123128491E-2</v>
      </c>
      <c r="V256">
        <v>0.20777637029862486</v>
      </c>
      <c r="W256">
        <f t="shared" si="44"/>
        <v>2.6799274123128491E-2</v>
      </c>
      <c r="X256">
        <v>0.93196538746834223</v>
      </c>
      <c r="Y256">
        <f t="shared" si="45"/>
        <v>2.6799274123128491E-2</v>
      </c>
      <c r="Z256">
        <f t="shared" si="46"/>
        <v>0</v>
      </c>
    </row>
    <row r="257" spans="2:27">
      <c r="B257" t="s">
        <v>102</v>
      </c>
      <c r="C257">
        <v>0.94878748639613142</v>
      </c>
      <c r="D257">
        <v>0.90805540315752964</v>
      </c>
      <c r="E257" s="5">
        <f t="shared" si="42"/>
        <v>0.90805540315752964</v>
      </c>
      <c r="F257">
        <v>0.95000000000000062</v>
      </c>
      <c r="G257">
        <f t="shared" si="43"/>
        <v>0.90805540315752964</v>
      </c>
      <c r="T257" t="s">
        <v>102</v>
      </c>
      <c r="U257">
        <v>0.94878748639613142</v>
      </c>
      <c r="V257">
        <v>0.90805540315752964</v>
      </c>
      <c r="W257" s="5">
        <f t="shared" si="44"/>
        <v>0.90805540315752964</v>
      </c>
      <c r="X257" s="72">
        <v>4.9999999999999378E-2</v>
      </c>
      <c r="Y257" s="72">
        <f t="shared" si="45"/>
        <v>4.9999999999999378E-2</v>
      </c>
      <c r="Z257">
        <f t="shared" si="46"/>
        <v>0.85805540315753026</v>
      </c>
    </row>
    <row r="258" spans="2:27">
      <c r="B258" t="s">
        <v>151</v>
      </c>
      <c r="C258">
        <v>0.98323802780201219</v>
      </c>
      <c r="D258">
        <v>0.97337085213504804</v>
      </c>
      <c r="E258" s="5">
        <f t="shared" si="42"/>
        <v>0.97337085213504804</v>
      </c>
      <c r="F258" s="72">
        <v>0.95000000000000062</v>
      </c>
      <c r="G258" s="72">
        <f t="shared" si="43"/>
        <v>0.95000000000000062</v>
      </c>
      <c r="T258" t="s">
        <v>151</v>
      </c>
      <c r="U258">
        <v>0.98323802780201219</v>
      </c>
      <c r="V258">
        <v>0.97337085213504804</v>
      </c>
      <c r="W258" s="5">
        <f t="shared" si="44"/>
        <v>0.97337085213504804</v>
      </c>
      <c r="X258" s="72">
        <v>4.9999999999999378E-2</v>
      </c>
      <c r="Y258" s="72">
        <f t="shared" si="45"/>
        <v>4.9999999999999378E-2</v>
      </c>
      <c r="Z258">
        <f t="shared" si="46"/>
        <v>0.92337085213504866</v>
      </c>
    </row>
    <row r="259" spans="2:27">
      <c r="E259">
        <f>SUM(E241:E258)</f>
        <v>8.080434539275501</v>
      </c>
      <c r="G259">
        <f>SUM(G241:G258)</f>
        <v>7.024628154393719</v>
      </c>
      <c r="H259">
        <f>+G259/E259</f>
        <v>0.86933791991631593</v>
      </c>
      <c r="I259" s="17" t="s">
        <v>551</v>
      </c>
      <c r="W259">
        <f>SUM(W241:W258)</f>
        <v>8.080434539275501</v>
      </c>
      <c r="Y259">
        <f>SUM(Y241:Y258)</f>
        <v>2.1056684452340075</v>
      </c>
      <c r="Z259">
        <f>+Y259/W259</f>
        <v>0.26058851600112137</v>
      </c>
      <c r="AA259" s="17" t="s">
        <v>551</v>
      </c>
    </row>
    <row r="262" spans="2:27">
      <c r="B262" t="s">
        <v>546</v>
      </c>
      <c r="C262" t="s">
        <v>228</v>
      </c>
      <c r="D262" t="s">
        <v>50</v>
      </c>
      <c r="E262" t="s">
        <v>546</v>
      </c>
      <c r="F262" t="s">
        <v>210</v>
      </c>
      <c r="G262" t="s">
        <v>223</v>
      </c>
      <c r="T262" t="s">
        <v>546</v>
      </c>
      <c r="U262" t="s">
        <v>228</v>
      </c>
      <c r="V262" t="s">
        <v>50</v>
      </c>
      <c r="W262" t="s">
        <v>546</v>
      </c>
      <c r="X262" t="s">
        <v>236</v>
      </c>
      <c r="Y262" t="s">
        <v>223</v>
      </c>
    </row>
    <row r="263" spans="2:27">
      <c r="B263" t="s">
        <v>80</v>
      </c>
      <c r="C263">
        <v>0.19307436701260694</v>
      </c>
      <c r="D263">
        <v>0.43347765585417825</v>
      </c>
      <c r="E263">
        <f>MIN(C263:D263)</f>
        <v>0.19307436701260694</v>
      </c>
      <c r="F263" s="72">
        <v>5.0000000000000017E-2</v>
      </c>
      <c r="G263" s="72">
        <f>MIN(E263:F263)</f>
        <v>5.0000000000000017E-2</v>
      </c>
      <c r="H263">
        <f>+E263-G263</f>
        <v>0.14307436701260692</v>
      </c>
      <c r="T263" t="s">
        <v>80</v>
      </c>
      <c r="U263">
        <v>0.19307436701260694</v>
      </c>
      <c r="V263">
        <v>0.43347765585417825</v>
      </c>
      <c r="W263">
        <f>MIN(U263:V263)</f>
        <v>0.19307436701260694</v>
      </c>
      <c r="X263">
        <v>0.95</v>
      </c>
      <c r="Y263">
        <f>MIN(W263:X263)</f>
        <v>0.19307436701260694</v>
      </c>
      <c r="Z263">
        <f>+W263-Y263</f>
        <v>0</v>
      </c>
    </row>
    <row r="264" spans="2:27">
      <c r="B264" t="s">
        <v>82</v>
      </c>
      <c r="C264">
        <v>9.8522904433920866E-3</v>
      </c>
      <c r="D264">
        <v>0.97337085213504804</v>
      </c>
      <c r="E264">
        <f t="shared" ref="E264:E280" si="47">MIN(C264:D264)</f>
        <v>9.8522904433920866E-3</v>
      </c>
      <c r="F264">
        <v>0.95000000000000062</v>
      </c>
      <c r="G264">
        <f t="shared" ref="G264:G280" si="48">MIN(E264:F264)</f>
        <v>9.8522904433920866E-3</v>
      </c>
      <c r="H264">
        <f t="shared" ref="H264:H280" si="49">+E264-G264</f>
        <v>0</v>
      </c>
      <c r="T264" t="s">
        <v>82</v>
      </c>
      <c r="U264">
        <v>9.8522904433920866E-3</v>
      </c>
      <c r="V264">
        <v>0.97337085213504804</v>
      </c>
      <c r="W264">
        <f t="shared" ref="W264:W280" si="50">MIN(U264:V264)</f>
        <v>9.8522904433920866E-3</v>
      </c>
      <c r="X264">
        <v>4.9999999999999378E-2</v>
      </c>
      <c r="Y264">
        <f t="shared" ref="Y264:Y280" si="51">MIN(W264:X264)</f>
        <v>9.8522904433920866E-3</v>
      </c>
      <c r="Z264">
        <f t="shared" ref="Z264:Z280" si="52">+W264-Y264</f>
        <v>0</v>
      </c>
    </row>
    <row r="265" spans="2:27">
      <c r="B265" t="s">
        <v>57</v>
      </c>
      <c r="C265">
        <v>0.4248593172302092</v>
      </c>
      <c r="D265">
        <v>0.90805540315752964</v>
      </c>
      <c r="E265">
        <f t="shared" si="47"/>
        <v>0.4248593172302092</v>
      </c>
      <c r="F265">
        <v>0.88706514596723429</v>
      </c>
      <c r="G265">
        <f t="shared" si="48"/>
        <v>0.4248593172302092</v>
      </c>
      <c r="H265">
        <f t="shared" si="49"/>
        <v>0</v>
      </c>
      <c r="T265" t="s">
        <v>57</v>
      </c>
      <c r="U265">
        <v>0.4248593172302092</v>
      </c>
      <c r="V265">
        <v>0.90805540315752964</v>
      </c>
      <c r="W265">
        <f t="shared" si="50"/>
        <v>0.4248593172302092</v>
      </c>
      <c r="X265" s="72">
        <v>0.11293485403276571</v>
      </c>
      <c r="Y265" s="72">
        <f t="shared" si="51"/>
        <v>0.11293485403276571</v>
      </c>
      <c r="Z265">
        <f t="shared" si="52"/>
        <v>0.31192446319744349</v>
      </c>
    </row>
    <row r="266" spans="2:27">
      <c r="B266" t="s">
        <v>58</v>
      </c>
      <c r="C266">
        <v>0.83335954411631452</v>
      </c>
      <c r="D266">
        <v>0.90805540315752964</v>
      </c>
      <c r="E266" s="5">
        <f t="shared" si="47"/>
        <v>0.83335954411631452</v>
      </c>
      <c r="F266" s="72">
        <v>0.12314713802987559</v>
      </c>
      <c r="G266" s="72">
        <f t="shared" si="48"/>
        <v>0.12314713802987559</v>
      </c>
      <c r="H266">
        <f t="shared" si="49"/>
        <v>0.71021240608643899</v>
      </c>
      <c r="T266" t="s">
        <v>58</v>
      </c>
      <c r="U266">
        <v>0.83335954411631452</v>
      </c>
      <c r="V266">
        <v>0.90805540315752964</v>
      </c>
      <c r="W266" s="5">
        <f t="shared" si="50"/>
        <v>0.83335954411631452</v>
      </c>
      <c r="X266">
        <v>0.87685286197012435</v>
      </c>
      <c r="Y266">
        <f t="shared" si="51"/>
        <v>0.83335954411631452</v>
      </c>
      <c r="Z266">
        <f t="shared" si="52"/>
        <v>0</v>
      </c>
    </row>
    <row r="267" spans="2:27">
      <c r="B267" t="s">
        <v>59</v>
      </c>
      <c r="C267">
        <v>0.41665814144906288</v>
      </c>
      <c r="D267">
        <v>0.5810681734584594</v>
      </c>
      <c r="E267">
        <f t="shared" si="47"/>
        <v>0.41665814144906288</v>
      </c>
      <c r="F267">
        <v>0.76454761353770129</v>
      </c>
      <c r="G267">
        <f t="shared" si="48"/>
        <v>0.41665814144906288</v>
      </c>
      <c r="H267">
        <f t="shared" si="49"/>
        <v>0</v>
      </c>
      <c r="T267" t="s">
        <v>59</v>
      </c>
      <c r="U267">
        <v>0.41665814144906288</v>
      </c>
      <c r="V267">
        <v>0.5810681734584594</v>
      </c>
      <c r="W267">
        <f t="shared" si="50"/>
        <v>0.41665814144906288</v>
      </c>
      <c r="X267" s="72">
        <v>0.23545238646229871</v>
      </c>
      <c r="Y267" s="72">
        <f t="shared" si="51"/>
        <v>0.23545238646229871</v>
      </c>
      <c r="Z267">
        <f t="shared" si="52"/>
        <v>0.18120575498676417</v>
      </c>
    </row>
    <row r="268" spans="2:27">
      <c r="B268" t="s">
        <v>60</v>
      </c>
      <c r="C268">
        <v>2.5513780709385037E-2</v>
      </c>
      <c r="D268">
        <v>0.95000000000000062</v>
      </c>
      <c r="E268">
        <f t="shared" si="47"/>
        <v>2.5513780709385037E-2</v>
      </c>
      <c r="F268">
        <v>0.95000000000000062</v>
      </c>
      <c r="G268">
        <f t="shared" si="48"/>
        <v>2.5513780709385037E-2</v>
      </c>
      <c r="H268">
        <f t="shared" si="49"/>
        <v>0</v>
      </c>
      <c r="T268" t="s">
        <v>60</v>
      </c>
      <c r="U268">
        <v>2.5513780709385037E-2</v>
      </c>
      <c r="V268">
        <v>0.95000000000000062</v>
      </c>
      <c r="W268">
        <f t="shared" si="50"/>
        <v>2.5513780709385037E-2</v>
      </c>
      <c r="X268">
        <v>4.9999999999999378E-2</v>
      </c>
      <c r="Y268">
        <f t="shared" si="51"/>
        <v>2.5513780709385037E-2</v>
      </c>
      <c r="Z268">
        <f t="shared" si="52"/>
        <v>0</v>
      </c>
    </row>
    <row r="269" spans="2:27">
      <c r="B269" t="s">
        <v>153</v>
      </c>
      <c r="C269">
        <v>0.11293485403276571</v>
      </c>
      <c r="D269">
        <v>0.30937799958543033</v>
      </c>
      <c r="E269">
        <f t="shared" si="47"/>
        <v>0.11293485403276571</v>
      </c>
      <c r="F269" s="72">
        <v>5.0000000000000017E-2</v>
      </c>
      <c r="G269" s="72">
        <f t="shared" si="48"/>
        <v>5.0000000000000017E-2</v>
      </c>
      <c r="H269">
        <f t="shared" si="49"/>
        <v>6.2934854032765691E-2</v>
      </c>
      <c r="T269" t="s">
        <v>153</v>
      </c>
      <c r="U269">
        <v>0.11293485403276571</v>
      </c>
      <c r="V269">
        <v>0.30937799958543033</v>
      </c>
      <c r="W269">
        <f t="shared" si="50"/>
        <v>0.11293485403276571</v>
      </c>
      <c r="X269">
        <v>0.95</v>
      </c>
      <c r="Y269">
        <f t="shared" si="51"/>
        <v>0.11293485403276571</v>
      </c>
      <c r="Z269">
        <f t="shared" si="52"/>
        <v>0</v>
      </c>
    </row>
    <row r="270" spans="2:27">
      <c r="B270" t="s">
        <v>62</v>
      </c>
      <c r="C270">
        <v>0.95854209528250367</v>
      </c>
      <c r="D270">
        <v>0.43347765585417825</v>
      </c>
      <c r="E270">
        <f t="shared" si="47"/>
        <v>0.43347765585417825</v>
      </c>
      <c r="F270" s="72">
        <v>6.8034612531657782E-2</v>
      </c>
      <c r="G270" s="72">
        <f t="shared" si="48"/>
        <v>6.8034612531657782E-2</v>
      </c>
      <c r="H270">
        <f t="shared" si="49"/>
        <v>0.36544304332252048</v>
      </c>
      <c r="T270" t="s">
        <v>62</v>
      </c>
      <c r="U270">
        <v>0.95854209528250367</v>
      </c>
      <c r="V270">
        <v>0.43347765585417825</v>
      </c>
      <c r="W270">
        <f t="shared" si="50"/>
        <v>0.43347765585417825</v>
      </c>
      <c r="X270">
        <v>0.93196538746834223</v>
      </c>
      <c r="Y270">
        <f t="shared" si="51"/>
        <v>0.43347765585417825</v>
      </c>
      <c r="Z270">
        <f t="shared" si="52"/>
        <v>0</v>
      </c>
    </row>
    <row r="271" spans="2:27">
      <c r="B271" t="s">
        <v>63</v>
      </c>
      <c r="C271">
        <v>0.92225078567327134</v>
      </c>
      <c r="D271">
        <v>0.13311027054307142</v>
      </c>
      <c r="E271">
        <f t="shared" si="47"/>
        <v>0.13311027054307142</v>
      </c>
      <c r="F271">
        <v>0.41893182654154093</v>
      </c>
      <c r="G271">
        <f t="shared" si="48"/>
        <v>0.13311027054307142</v>
      </c>
      <c r="H271">
        <f t="shared" si="49"/>
        <v>0</v>
      </c>
      <c r="T271" t="s">
        <v>63</v>
      </c>
      <c r="U271">
        <v>0.92225078567327134</v>
      </c>
      <c r="V271">
        <v>0.13311027054307142</v>
      </c>
      <c r="W271">
        <f t="shared" si="50"/>
        <v>0.13311027054307142</v>
      </c>
      <c r="X271">
        <v>0.58106817345845907</v>
      </c>
      <c r="Y271">
        <f t="shared" si="51"/>
        <v>0.13311027054307142</v>
      </c>
      <c r="Z271">
        <f t="shared" si="52"/>
        <v>0</v>
      </c>
    </row>
    <row r="272" spans="2:27">
      <c r="B272" t="s">
        <v>64</v>
      </c>
      <c r="C272">
        <v>0.2804520356051966</v>
      </c>
      <c r="D272">
        <v>0.95000000000000062</v>
      </c>
      <c r="E272">
        <f t="shared" si="47"/>
        <v>0.2804520356051966</v>
      </c>
      <c r="F272">
        <v>0.91337445491190872</v>
      </c>
      <c r="G272">
        <f t="shared" si="48"/>
        <v>0.2804520356051966</v>
      </c>
      <c r="H272">
        <f t="shared" si="49"/>
        <v>0</v>
      </c>
      <c r="T272" t="s">
        <v>64</v>
      </c>
      <c r="U272">
        <v>0.2804520356051966</v>
      </c>
      <c r="V272">
        <v>0.95000000000000062</v>
      </c>
      <c r="W272">
        <f t="shared" si="50"/>
        <v>0.2804520356051966</v>
      </c>
      <c r="X272" s="72">
        <v>8.6625545088091283E-2</v>
      </c>
      <c r="Y272" s="72">
        <f t="shared" si="51"/>
        <v>8.6625545088091283E-2</v>
      </c>
      <c r="Z272">
        <f t="shared" si="52"/>
        <v>0.19382649051710532</v>
      </c>
    </row>
    <row r="273" spans="2:27">
      <c r="B273" t="s">
        <v>65</v>
      </c>
      <c r="C273">
        <v>0.65650924425569723</v>
      </c>
      <c r="D273">
        <v>0.5810681734584594</v>
      </c>
      <c r="E273" s="5">
        <f t="shared" si="47"/>
        <v>0.5810681734584594</v>
      </c>
      <c r="F273" s="72">
        <v>5.0000000000000017E-2</v>
      </c>
      <c r="G273" s="72">
        <f t="shared" si="48"/>
        <v>5.0000000000000017E-2</v>
      </c>
      <c r="H273">
        <f t="shared" si="49"/>
        <v>0.53106817345845936</v>
      </c>
      <c r="T273" t="s">
        <v>65</v>
      </c>
      <c r="U273">
        <v>0.65650924425569723</v>
      </c>
      <c r="V273">
        <v>0.5810681734584594</v>
      </c>
      <c r="W273" s="5">
        <f t="shared" si="50"/>
        <v>0.5810681734584594</v>
      </c>
      <c r="X273">
        <v>0.95</v>
      </c>
      <c r="Y273">
        <f t="shared" si="51"/>
        <v>0.5810681734584594</v>
      </c>
      <c r="Z273">
        <f t="shared" si="52"/>
        <v>0</v>
      </c>
    </row>
    <row r="274" spans="2:27">
      <c r="B274" t="s">
        <v>66</v>
      </c>
      <c r="C274">
        <v>2.0775048426035281E-2</v>
      </c>
      <c r="D274">
        <v>0.99266254192933878</v>
      </c>
      <c r="E274">
        <f t="shared" si="47"/>
        <v>2.0775048426035281E-2</v>
      </c>
      <c r="F274">
        <v>0.95000000000000062</v>
      </c>
      <c r="G274">
        <f t="shared" si="48"/>
        <v>2.0775048426035281E-2</v>
      </c>
      <c r="H274">
        <f t="shared" si="49"/>
        <v>0</v>
      </c>
      <c r="T274" t="s">
        <v>66</v>
      </c>
      <c r="U274">
        <v>2.0775048426035281E-2</v>
      </c>
      <c r="V274">
        <v>0.99266254192933878</v>
      </c>
      <c r="W274">
        <f t="shared" si="50"/>
        <v>2.0775048426035281E-2</v>
      </c>
      <c r="X274">
        <v>4.9999999999999378E-2</v>
      </c>
      <c r="Y274">
        <f t="shared" si="51"/>
        <v>2.0775048426035281E-2</v>
      </c>
      <c r="Z274">
        <f t="shared" si="52"/>
        <v>0</v>
      </c>
    </row>
    <row r="275" spans="2:27">
      <c r="B275" t="s">
        <v>94</v>
      </c>
      <c r="C275">
        <v>0.98065750230016491</v>
      </c>
      <c r="D275">
        <v>2.1150612009820224E-3</v>
      </c>
      <c r="E275">
        <f t="shared" si="47"/>
        <v>2.1150612009820224E-3</v>
      </c>
      <c r="F275">
        <v>0.12314713802987559</v>
      </c>
      <c r="G275">
        <f t="shared" si="48"/>
        <v>2.1150612009820224E-3</v>
      </c>
      <c r="H275">
        <f t="shared" si="49"/>
        <v>0</v>
      </c>
      <c r="T275" t="s">
        <v>94</v>
      </c>
      <c r="U275">
        <v>0.98065750230016491</v>
      </c>
      <c r="V275">
        <v>2.1150612009820224E-3</v>
      </c>
      <c r="W275">
        <f t="shared" si="50"/>
        <v>2.1150612009820224E-3</v>
      </c>
      <c r="X275">
        <v>0.87685286197012435</v>
      </c>
      <c r="Y275">
        <f t="shared" si="51"/>
        <v>2.1150612009820224E-3</v>
      </c>
      <c r="Z275">
        <f t="shared" si="52"/>
        <v>0</v>
      </c>
    </row>
    <row r="276" spans="2:27">
      <c r="B276" t="s">
        <v>96</v>
      </c>
      <c r="C276">
        <v>0.98917278803605257</v>
      </c>
      <c r="D276">
        <v>6.1456317156798447E-3</v>
      </c>
      <c r="E276">
        <f t="shared" si="47"/>
        <v>6.1456317156798447E-3</v>
      </c>
      <c r="F276">
        <v>5.0000000000000017E-2</v>
      </c>
      <c r="G276">
        <f t="shared" si="48"/>
        <v>6.1456317156798447E-3</v>
      </c>
      <c r="H276">
        <f t="shared" si="49"/>
        <v>0</v>
      </c>
      <c r="T276" t="s">
        <v>96</v>
      </c>
      <c r="U276">
        <v>0.98917278803605257</v>
      </c>
      <c r="V276">
        <v>6.1456317156798447E-3</v>
      </c>
      <c r="W276">
        <f t="shared" si="50"/>
        <v>6.1456317156798447E-3</v>
      </c>
      <c r="X276">
        <v>0.95</v>
      </c>
      <c r="Y276">
        <f t="shared" si="51"/>
        <v>6.1456317156798447E-3</v>
      </c>
      <c r="Z276">
        <f t="shared" si="52"/>
        <v>0</v>
      </c>
    </row>
    <row r="277" spans="2:27">
      <c r="B277" t="s">
        <v>98</v>
      </c>
      <c r="C277">
        <v>0.98659829350075712</v>
      </c>
      <c r="D277">
        <v>0.83696255484835158</v>
      </c>
      <c r="E277" s="5">
        <f t="shared" si="47"/>
        <v>0.83696255484835158</v>
      </c>
      <c r="F277" s="72">
        <v>0.21271458630132001</v>
      </c>
      <c r="G277" s="72">
        <f t="shared" si="48"/>
        <v>0.21271458630132001</v>
      </c>
      <c r="H277">
        <f t="shared" si="49"/>
        <v>0.62424796854703157</v>
      </c>
      <c r="T277" t="s">
        <v>98</v>
      </c>
      <c r="U277">
        <v>0.98659829350075712</v>
      </c>
      <c r="V277">
        <v>0.83696255484835158</v>
      </c>
      <c r="W277" s="5">
        <f t="shared" si="50"/>
        <v>0.83696255484835158</v>
      </c>
      <c r="X277" s="72">
        <v>0.78728541369867999</v>
      </c>
      <c r="Y277" s="72">
        <f t="shared" si="51"/>
        <v>0.78728541369867999</v>
      </c>
      <c r="Z277">
        <f t="shared" si="52"/>
        <v>4.9677141149671589E-2</v>
      </c>
    </row>
    <row r="278" spans="2:27">
      <c r="B278" t="s">
        <v>100</v>
      </c>
      <c r="C278">
        <v>0.97320072587687156</v>
      </c>
      <c r="D278">
        <v>0.20777637029862486</v>
      </c>
      <c r="E278">
        <f t="shared" si="47"/>
        <v>0.20777637029862486</v>
      </c>
      <c r="F278" s="72">
        <v>6.8034612531657782E-2</v>
      </c>
      <c r="G278" s="72">
        <f t="shared" si="48"/>
        <v>6.8034612531657782E-2</v>
      </c>
      <c r="H278">
        <f t="shared" si="49"/>
        <v>0.13974175776696707</v>
      </c>
      <c r="T278" t="s">
        <v>100</v>
      </c>
      <c r="U278">
        <v>0.97320072587687156</v>
      </c>
      <c r="V278">
        <v>0.20777637029862486</v>
      </c>
      <c r="W278">
        <f t="shared" si="50"/>
        <v>0.20777637029862486</v>
      </c>
      <c r="X278">
        <v>0.93196538746834223</v>
      </c>
      <c r="Y278">
        <f t="shared" si="51"/>
        <v>0.20777637029862486</v>
      </c>
      <c r="Z278">
        <f t="shared" si="52"/>
        <v>0</v>
      </c>
    </row>
    <row r="279" spans="2:27">
      <c r="B279" t="s">
        <v>102</v>
      </c>
      <c r="C279">
        <v>5.1212513603868581E-2</v>
      </c>
      <c r="D279">
        <v>0.90805540315752964</v>
      </c>
      <c r="E279">
        <f t="shared" si="47"/>
        <v>5.1212513603868581E-2</v>
      </c>
      <c r="F279">
        <v>0.95000000000000062</v>
      </c>
      <c r="G279">
        <f t="shared" si="48"/>
        <v>5.1212513603868581E-2</v>
      </c>
      <c r="H279">
        <f t="shared" si="49"/>
        <v>0</v>
      </c>
      <c r="T279" t="s">
        <v>102</v>
      </c>
      <c r="U279">
        <v>5.1212513603868581E-2</v>
      </c>
      <c r="V279">
        <v>0.90805540315752964</v>
      </c>
      <c r="W279">
        <f t="shared" si="50"/>
        <v>5.1212513603868581E-2</v>
      </c>
      <c r="X279" s="72">
        <v>4.9999999999999378E-2</v>
      </c>
      <c r="Y279" s="72">
        <f t="shared" si="51"/>
        <v>4.9999999999999378E-2</v>
      </c>
      <c r="Z279">
        <f t="shared" si="52"/>
        <v>1.212513603869203E-3</v>
      </c>
    </row>
    <row r="280" spans="2:27">
      <c r="B280" t="s">
        <v>151</v>
      </c>
      <c r="C280">
        <v>1.6761972197987807E-2</v>
      </c>
      <c r="D280">
        <v>0.97337085213504804</v>
      </c>
      <c r="E280">
        <f t="shared" si="47"/>
        <v>1.6761972197987807E-2</v>
      </c>
      <c r="F280">
        <v>0.95000000000000062</v>
      </c>
      <c r="G280">
        <f t="shared" si="48"/>
        <v>1.6761972197987807E-2</v>
      </c>
      <c r="H280">
        <f t="shared" si="49"/>
        <v>0</v>
      </c>
      <c r="T280" t="s">
        <v>151</v>
      </c>
      <c r="U280">
        <v>1.6761972197987807E-2</v>
      </c>
      <c r="V280">
        <v>0.97337085213504804</v>
      </c>
      <c r="W280">
        <f t="shared" si="50"/>
        <v>1.6761972197987807E-2</v>
      </c>
      <c r="X280">
        <v>4.9999999999999378E-2</v>
      </c>
      <c r="Y280">
        <f t="shared" si="51"/>
        <v>1.6761972197987807E-2</v>
      </c>
      <c r="Z280">
        <f t="shared" si="52"/>
        <v>0</v>
      </c>
    </row>
    <row r="281" spans="2:27">
      <c r="E281">
        <f>SUM(E263:E280)</f>
        <v>4.5861095827461718</v>
      </c>
      <c r="G281">
        <f>SUM(G263:G280)</f>
        <v>2.0093870125193822</v>
      </c>
      <c r="H281">
        <f>+G281/E281</f>
        <v>0.43814631470627818</v>
      </c>
      <c r="I281" s="114" t="s">
        <v>553</v>
      </c>
      <c r="W281">
        <f>SUM(W263:W280)</f>
        <v>4.5861095827461718</v>
      </c>
      <c r="Y281">
        <f>SUM(Y263:Y280)</f>
        <v>3.8482632192913182</v>
      </c>
      <c r="Z281">
        <f>+Y281/W281</f>
        <v>0.83911279263130267</v>
      </c>
      <c r="AA281" s="114" t="s">
        <v>553</v>
      </c>
    </row>
    <row r="284" spans="2:27">
      <c r="B284" t="s">
        <v>547</v>
      </c>
      <c r="C284" t="s">
        <v>48</v>
      </c>
      <c r="D284" t="s">
        <v>234</v>
      </c>
      <c r="E284" t="s">
        <v>547</v>
      </c>
      <c r="F284" t="s">
        <v>224</v>
      </c>
      <c r="G284" t="s">
        <v>223</v>
      </c>
      <c r="T284" t="s">
        <v>547</v>
      </c>
      <c r="U284" t="s">
        <v>48</v>
      </c>
      <c r="V284" t="s">
        <v>234</v>
      </c>
      <c r="W284" t="s">
        <v>547</v>
      </c>
      <c r="X284" t="s">
        <v>236</v>
      </c>
      <c r="Y284" t="s">
        <v>223</v>
      </c>
    </row>
    <row r="285" spans="2:27">
      <c r="B285" t="s">
        <v>80</v>
      </c>
      <c r="C285">
        <v>0.80692563298739306</v>
      </c>
      <c r="D285">
        <v>0.56652234414582181</v>
      </c>
      <c r="E285" s="5">
        <f>MIN(C285:D285)</f>
        <v>0.56652234414582181</v>
      </c>
      <c r="F285" s="72">
        <v>5.0000000000000017E-2</v>
      </c>
      <c r="G285" s="72">
        <f>MIN(E285:F285)</f>
        <v>5.0000000000000017E-2</v>
      </c>
      <c r="H285">
        <f>+E285-G285</f>
        <v>0.51652234414582177</v>
      </c>
      <c r="T285" t="s">
        <v>80</v>
      </c>
      <c r="U285">
        <v>0.80692563298739306</v>
      </c>
      <c r="V285">
        <v>0.56652234414582181</v>
      </c>
      <c r="W285" s="5">
        <f>MIN(U285:V285)</f>
        <v>0.56652234414582181</v>
      </c>
      <c r="X285">
        <v>0.95</v>
      </c>
      <c r="Y285">
        <f>MIN(W285:X285)</f>
        <v>0.56652234414582181</v>
      </c>
      <c r="Z285">
        <f>+W285-Y285</f>
        <v>0</v>
      </c>
    </row>
    <row r="286" spans="2:27">
      <c r="B286" t="s">
        <v>82</v>
      </c>
      <c r="C286">
        <v>0.99014770955660791</v>
      </c>
      <c r="D286">
        <v>2.6629147864951963E-2</v>
      </c>
      <c r="E286">
        <f t="shared" ref="E286:E302" si="53">MIN(C286:D286)</f>
        <v>2.6629147864951963E-2</v>
      </c>
      <c r="F286">
        <v>0.95000000000000062</v>
      </c>
      <c r="G286">
        <f t="shared" ref="G286:G302" si="54">MIN(E286:F286)</f>
        <v>2.6629147864951963E-2</v>
      </c>
      <c r="H286">
        <f t="shared" ref="H286:H302" si="55">+E286-G286</f>
        <v>0</v>
      </c>
      <c r="T286" t="s">
        <v>82</v>
      </c>
      <c r="U286">
        <v>0.99014770955660791</v>
      </c>
      <c r="V286">
        <v>2.6629147864951963E-2</v>
      </c>
      <c r="W286">
        <f t="shared" ref="W286:W302" si="56">MIN(U286:V286)</f>
        <v>2.6629147864951963E-2</v>
      </c>
      <c r="X286">
        <v>4.9999999999999378E-2</v>
      </c>
      <c r="Y286">
        <f t="shared" ref="Y286:Y302" si="57">MIN(W286:X286)</f>
        <v>2.6629147864951963E-2</v>
      </c>
      <c r="Z286">
        <f t="shared" ref="Z286:Z302" si="58">+W286-Y286</f>
        <v>0</v>
      </c>
    </row>
    <row r="287" spans="2:27">
      <c r="B287" t="s">
        <v>57</v>
      </c>
      <c r="C287">
        <v>0.5751406827697908</v>
      </c>
      <c r="D287">
        <v>9.1944596842470361E-2</v>
      </c>
      <c r="E287">
        <f t="shared" si="53"/>
        <v>9.1944596842470361E-2</v>
      </c>
      <c r="F287">
        <v>0.88706514596723429</v>
      </c>
      <c r="G287">
        <f t="shared" si="54"/>
        <v>9.1944596842470361E-2</v>
      </c>
      <c r="H287">
        <f t="shared" si="55"/>
        <v>0</v>
      </c>
      <c r="T287" t="s">
        <v>57</v>
      </c>
      <c r="U287">
        <v>0.5751406827697908</v>
      </c>
      <c r="V287">
        <v>9.1944596842470361E-2</v>
      </c>
      <c r="W287">
        <f t="shared" si="56"/>
        <v>9.1944596842470361E-2</v>
      </c>
      <c r="X287">
        <v>0.11293485403276571</v>
      </c>
      <c r="Y287">
        <f t="shared" si="57"/>
        <v>9.1944596842470361E-2</v>
      </c>
      <c r="Z287">
        <f t="shared" si="58"/>
        <v>0</v>
      </c>
    </row>
    <row r="288" spans="2:27">
      <c r="B288" t="s">
        <v>58</v>
      </c>
      <c r="C288">
        <v>0.16664045588368551</v>
      </c>
      <c r="D288">
        <v>9.1944596842470361E-2</v>
      </c>
      <c r="E288">
        <f t="shared" si="53"/>
        <v>9.1944596842470361E-2</v>
      </c>
      <c r="F288">
        <v>0.12314713802987559</v>
      </c>
      <c r="G288">
        <f t="shared" si="54"/>
        <v>9.1944596842470361E-2</v>
      </c>
      <c r="H288">
        <f t="shared" si="55"/>
        <v>0</v>
      </c>
      <c r="T288" t="s">
        <v>58</v>
      </c>
      <c r="U288">
        <v>0.16664045588368551</v>
      </c>
      <c r="V288">
        <v>9.1944596842470361E-2</v>
      </c>
      <c r="W288">
        <f t="shared" si="56"/>
        <v>9.1944596842470361E-2</v>
      </c>
      <c r="X288">
        <v>0.87685286197012435</v>
      </c>
      <c r="Y288">
        <f t="shared" si="57"/>
        <v>9.1944596842470361E-2</v>
      </c>
      <c r="Z288">
        <f t="shared" si="58"/>
        <v>0</v>
      </c>
    </row>
    <row r="289" spans="2:27">
      <c r="B289" t="s">
        <v>59</v>
      </c>
      <c r="C289">
        <v>0.58334185855093712</v>
      </c>
      <c r="D289">
        <v>0.4189318265415406</v>
      </c>
      <c r="E289">
        <f t="shared" si="53"/>
        <v>0.4189318265415406</v>
      </c>
      <c r="F289">
        <v>0.76454761353770129</v>
      </c>
      <c r="G289">
        <f t="shared" si="54"/>
        <v>0.4189318265415406</v>
      </c>
      <c r="H289">
        <f t="shared" si="55"/>
        <v>0</v>
      </c>
      <c r="T289" t="s">
        <v>59</v>
      </c>
      <c r="U289">
        <v>0.58334185855093712</v>
      </c>
      <c r="V289">
        <v>0.4189318265415406</v>
      </c>
      <c r="W289">
        <f t="shared" si="56"/>
        <v>0.4189318265415406</v>
      </c>
      <c r="X289" s="72">
        <v>0.23545238646229871</v>
      </c>
      <c r="Y289" s="72">
        <f t="shared" si="57"/>
        <v>0.23545238646229871</v>
      </c>
      <c r="Z289">
        <f t="shared" si="58"/>
        <v>0.18347944007924188</v>
      </c>
    </row>
    <row r="290" spans="2:27">
      <c r="B290" t="s">
        <v>60</v>
      </c>
      <c r="C290">
        <v>0.97448621929061496</v>
      </c>
      <c r="D290">
        <v>4.9999999999999378E-2</v>
      </c>
      <c r="E290">
        <f t="shared" si="53"/>
        <v>4.9999999999999378E-2</v>
      </c>
      <c r="F290">
        <v>0.95000000000000062</v>
      </c>
      <c r="G290">
        <f t="shared" si="54"/>
        <v>4.9999999999999378E-2</v>
      </c>
      <c r="H290">
        <f t="shared" si="55"/>
        <v>0</v>
      </c>
      <c r="T290" t="s">
        <v>60</v>
      </c>
      <c r="U290">
        <v>0.97448621929061496</v>
      </c>
      <c r="V290">
        <v>4.9999999999999378E-2</v>
      </c>
      <c r="W290">
        <f t="shared" si="56"/>
        <v>4.9999999999999378E-2</v>
      </c>
      <c r="X290">
        <v>4.9999999999999378E-2</v>
      </c>
      <c r="Y290">
        <f t="shared" si="57"/>
        <v>4.9999999999999378E-2</v>
      </c>
      <c r="Z290">
        <f t="shared" si="58"/>
        <v>0</v>
      </c>
    </row>
    <row r="291" spans="2:27">
      <c r="B291" t="s">
        <v>153</v>
      </c>
      <c r="C291">
        <v>0.88706514596723429</v>
      </c>
      <c r="D291">
        <v>0.69062200041456967</v>
      </c>
      <c r="E291" s="5">
        <f t="shared" si="53"/>
        <v>0.69062200041456967</v>
      </c>
      <c r="F291" s="72">
        <v>5.0000000000000017E-2</v>
      </c>
      <c r="G291" s="72">
        <f t="shared" si="54"/>
        <v>5.0000000000000017E-2</v>
      </c>
      <c r="H291">
        <f t="shared" si="55"/>
        <v>0.64062200041456963</v>
      </c>
      <c r="T291" t="s">
        <v>153</v>
      </c>
      <c r="U291">
        <v>0.88706514596723429</v>
      </c>
      <c r="V291">
        <v>0.69062200041456967</v>
      </c>
      <c r="W291" s="5">
        <f t="shared" si="56"/>
        <v>0.69062200041456967</v>
      </c>
      <c r="X291">
        <v>0.95</v>
      </c>
      <c r="Y291">
        <f t="shared" si="57"/>
        <v>0.69062200041456967</v>
      </c>
      <c r="Z291">
        <f t="shared" si="58"/>
        <v>0</v>
      </c>
    </row>
    <row r="292" spans="2:27">
      <c r="B292" t="s">
        <v>62</v>
      </c>
      <c r="C292">
        <v>4.1457904717496337E-2</v>
      </c>
      <c r="D292">
        <v>0.56652234414582181</v>
      </c>
      <c r="E292">
        <f t="shared" si="53"/>
        <v>4.1457904717496337E-2</v>
      </c>
      <c r="F292">
        <v>6.8034612531657782E-2</v>
      </c>
      <c r="G292">
        <f t="shared" si="54"/>
        <v>4.1457904717496337E-2</v>
      </c>
      <c r="H292">
        <f t="shared" si="55"/>
        <v>0</v>
      </c>
      <c r="T292" t="s">
        <v>62</v>
      </c>
      <c r="U292">
        <v>4.1457904717496337E-2</v>
      </c>
      <c r="V292">
        <v>0.56652234414582181</v>
      </c>
      <c r="W292">
        <f t="shared" si="56"/>
        <v>4.1457904717496337E-2</v>
      </c>
      <c r="X292">
        <v>0.93196538746834223</v>
      </c>
      <c r="Y292">
        <f t="shared" si="57"/>
        <v>4.1457904717496337E-2</v>
      </c>
      <c r="Z292">
        <f t="shared" si="58"/>
        <v>0</v>
      </c>
    </row>
    <row r="293" spans="2:27">
      <c r="B293" t="s">
        <v>63</v>
      </c>
      <c r="C293">
        <v>7.7749214326728627E-2</v>
      </c>
      <c r="D293">
        <v>0.86688972945692855</v>
      </c>
      <c r="E293">
        <f t="shared" si="53"/>
        <v>7.7749214326728627E-2</v>
      </c>
      <c r="F293">
        <v>0.41893182654154093</v>
      </c>
      <c r="G293">
        <f t="shared" si="54"/>
        <v>7.7749214326728627E-2</v>
      </c>
      <c r="H293">
        <f t="shared" si="55"/>
        <v>0</v>
      </c>
      <c r="T293" t="s">
        <v>63</v>
      </c>
      <c r="U293">
        <v>7.7749214326728627E-2</v>
      </c>
      <c r="V293">
        <v>0.86688972945692855</v>
      </c>
      <c r="W293">
        <f t="shared" si="56"/>
        <v>7.7749214326728627E-2</v>
      </c>
      <c r="X293">
        <v>0.58106817345845907</v>
      </c>
      <c r="Y293">
        <f t="shared" si="57"/>
        <v>7.7749214326728627E-2</v>
      </c>
      <c r="Z293">
        <f t="shared" si="58"/>
        <v>0</v>
      </c>
    </row>
    <row r="294" spans="2:27">
      <c r="B294" t="s">
        <v>64</v>
      </c>
      <c r="C294">
        <v>0.7195479643948034</v>
      </c>
      <c r="D294">
        <v>4.9999999999999378E-2</v>
      </c>
      <c r="E294">
        <f t="shared" si="53"/>
        <v>4.9999999999999378E-2</v>
      </c>
      <c r="F294">
        <v>0.91337445491190872</v>
      </c>
      <c r="G294">
        <f t="shared" si="54"/>
        <v>4.9999999999999378E-2</v>
      </c>
      <c r="H294">
        <f t="shared" si="55"/>
        <v>0</v>
      </c>
      <c r="T294" t="s">
        <v>64</v>
      </c>
      <c r="U294">
        <v>0.7195479643948034</v>
      </c>
      <c r="V294">
        <v>4.9999999999999378E-2</v>
      </c>
      <c r="W294">
        <f t="shared" si="56"/>
        <v>4.9999999999999378E-2</v>
      </c>
      <c r="X294">
        <v>8.6625545088091283E-2</v>
      </c>
      <c r="Y294">
        <f t="shared" si="57"/>
        <v>4.9999999999999378E-2</v>
      </c>
      <c r="Z294">
        <f t="shared" si="58"/>
        <v>0</v>
      </c>
    </row>
    <row r="295" spans="2:27">
      <c r="B295" t="s">
        <v>65</v>
      </c>
      <c r="C295">
        <v>0.34349075574430277</v>
      </c>
      <c r="D295">
        <v>0.4189318265415406</v>
      </c>
      <c r="E295">
        <f t="shared" si="53"/>
        <v>0.34349075574430277</v>
      </c>
      <c r="F295" s="72">
        <v>5.0000000000000017E-2</v>
      </c>
      <c r="G295" s="72">
        <f t="shared" si="54"/>
        <v>5.0000000000000017E-2</v>
      </c>
      <c r="H295">
        <f t="shared" si="55"/>
        <v>0.29349075574430272</v>
      </c>
      <c r="T295" t="s">
        <v>65</v>
      </c>
      <c r="U295">
        <v>0.34349075574430277</v>
      </c>
      <c r="V295">
        <v>0.4189318265415406</v>
      </c>
      <c r="W295">
        <f t="shared" si="56"/>
        <v>0.34349075574430277</v>
      </c>
      <c r="X295">
        <v>0.95</v>
      </c>
      <c r="Y295">
        <f t="shared" si="57"/>
        <v>0.34349075574430277</v>
      </c>
      <c r="Z295">
        <f t="shared" si="58"/>
        <v>0</v>
      </c>
    </row>
    <row r="296" spans="2:27">
      <c r="B296" t="s">
        <v>66</v>
      </c>
      <c r="C296">
        <v>0.97922495157396472</v>
      </c>
      <c r="D296">
        <v>7.337458070661218E-3</v>
      </c>
      <c r="E296">
        <f t="shared" si="53"/>
        <v>7.337458070661218E-3</v>
      </c>
      <c r="F296">
        <v>0.95000000000000062</v>
      </c>
      <c r="G296">
        <f t="shared" si="54"/>
        <v>7.337458070661218E-3</v>
      </c>
      <c r="H296">
        <f t="shared" si="55"/>
        <v>0</v>
      </c>
      <c r="T296" t="s">
        <v>66</v>
      </c>
      <c r="U296">
        <v>0.97922495157396472</v>
      </c>
      <c r="V296">
        <v>7.337458070661218E-3</v>
      </c>
      <c r="W296">
        <f t="shared" si="56"/>
        <v>7.337458070661218E-3</v>
      </c>
      <c r="X296">
        <v>4.9999999999999378E-2</v>
      </c>
      <c r="Y296">
        <f t="shared" si="57"/>
        <v>7.337458070661218E-3</v>
      </c>
      <c r="Z296">
        <f t="shared" si="58"/>
        <v>0</v>
      </c>
    </row>
    <row r="297" spans="2:27">
      <c r="B297" t="s">
        <v>94</v>
      </c>
      <c r="C297">
        <v>1.9342497699835055E-2</v>
      </c>
      <c r="D297">
        <v>0.99788493879901796</v>
      </c>
      <c r="E297">
        <f t="shared" si="53"/>
        <v>1.9342497699835055E-2</v>
      </c>
      <c r="F297">
        <v>0.12314713802987559</v>
      </c>
      <c r="G297">
        <f t="shared" si="54"/>
        <v>1.9342497699835055E-2</v>
      </c>
      <c r="H297">
        <f t="shared" si="55"/>
        <v>0</v>
      </c>
      <c r="I297" t="s">
        <v>71</v>
      </c>
      <c r="T297" t="s">
        <v>94</v>
      </c>
      <c r="U297">
        <v>1.9342497699835055E-2</v>
      </c>
      <c r="V297">
        <v>0.99788493879901796</v>
      </c>
      <c r="W297">
        <f t="shared" si="56"/>
        <v>1.9342497699835055E-2</v>
      </c>
      <c r="X297">
        <v>0.87685286197012435</v>
      </c>
      <c r="Y297">
        <f t="shared" si="57"/>
        <v>1.9342497699835055E-2</v>
      </c>
      <c r="Z297">
        <f t="shared" si="58"/>
        <v>0</v>
      </c>
      <c r="AA297" t="s">
        <v>71</v>
      </c>
    </row>
    <row r="298" spans="2:27">
      <c r="B298" t="s">
        <v>96</v>
      </c>
      <c r="C298">
        <v>1.0827211963947477E-2</v>
      </c>
      <c r="D298">
        <v>0.99385436828432017</v>
      </c>
      <c r="E298">
        <f t="shared" si="53"/>
        <v>1.0827211963947477E-2</v>
      </c>
      <c r="F298">
        <v>5.0000000000000017E-2</v>
      </c>
      <c r="G298">
        <f t="shared" si="54"/>
        <v>1.0827211963947477E-2</v>
      </c>
      <c r="H298">
        <f t="shared" si="55"/>
        <v>0</v>
      </c>
      <c r="T298" t="s">
        <v>96</v>
      </c>
      <c r="U298">
        <v>1.0827211963947477E-2</v>
      </c>
      <c r="V298">
        <v>0.99385436828432017</v>
      </c>
      <c r="W298">
        <f t="shared" si="56"/>
        <v>1.0827211963947477E-2</v>
      </c>
      <c r="X298">
        <v>0.95</v>
      </c>
      <c r="Y298">
        <f t="shared" si="57"/>
        <v>1.0827211963947477E-2</v>
      </c>
      <c r="Z298">
        <f t="shared" si="58"/>
        <v>0</v>
      </c>
    </row>
    <row r="299" spans="2:27">
      <c r="B299" t="s">
        <v>98</v>
      </c>
      <c r="C299">
        <v>1.3401706499242933E-2</v>
      </c>
      <c r="D299">
        <v>0.16303744515164842</v>
      </c>
      <c r="E299">
        <f t="shared" si="53"/>
        <v>1.3401706499242933E-2</v>
      </c>
      <c r="F299">
        <v>0.21271458630132001</v>
      </c>
      <c r="G299">
        <f t="shared" si="54"/>
        <v>1.3401706499242933E-2</v>
      </c>
      <c r="H299">
        <f t="shared" si="55"/>
        <v>0</v>
      </c>
      <c r="T299" t="s">
        <v>98</v>
      </c>
      <c r="U299">
        <v>1.3401706499242933E-2</v>
      </c>
      <c r="V299">
        <v>0.16303744515164842</v>
      </c>
      <c r="W299">
        <f t="shared" si="56"/>
        <v>1.3401706499242933E-2</v>
      </c>
      <c r="X299">
        <v>0.78728541369867999</v>
      </c>
      <c r="Y299">
        <f t="shared" si="57"/>
        <v>1.3401706499242933E-2</v>
      </c>
      <c r="Z299">
        <f t="shared" si="58"/>
        <v>0</v>
      </c>
    </row>
    <row r="300" spans="2:27">
      <c r="B300" t="s">
        <v>100</v>
      </c>
      <c r="C300">
        <v>2.6799274123128491E-2</v>
      </c>
      <c r="D300">
        <v>0.79222362970137516</v>
      </c>
      <c r="E300">
        <f t="shared" si="53"/>
        <v>2.6799274123128491E-2</v>
      </c>
      <c r="F300">
        <v>6.8034612531657782E-2</v>
      </c>
      <c r="G300">
        <f t="shared" si="54"/>
        <v>2.6799274123128491E-2</v>
      </c>
      <c r="H300">
        <f t="shared" si="55"/>
        <v>0</v>
      </c>
      <c r="T300" t="s">
        <v>100</v>
      </c>
      <c r="U300">
        <v>2.6799274123128491E-2</v>
      </c>
      <c r="V300">
        <v>0.79222362970137516</v>
      </c>
      <c r="W300">
        <f t="shared" si="56"/>
        <v>2.6799274123128491E-2</v>
      </c>
      <c r="X300">
        <v>0.93196538746834223</v>
      </c>
      <c r="Y300">
        <f t="shared" si="57"/>
        <v>2.6799274123128491E-2</v>
      </c>
      <c r="Z300">
        <f t="shared" si="58"/>
        <v>0</v>
      </c>
    </row>
    <row r="301" spans="2:27">
      <c r="B301" t="s">
        <v>102</v>
      </c>
      <c r="C301">
        <v>0.94878748639613142</v>
      </c>
      <c r="D301">
        <v>9.1944596842470361E-2</v>
      </c>
      <c r="E301">
        <f t="shared" si="53"/>
        <v>9.1944596842470361E-2</v>
      </c>
      <c r="F301">
        <v>0.95000000000000062</v>
      </c>
      <c r="G301">
        <f t="shared" si="54"/>
        <v>9.1944596842470361E-2</v>
      </c>
      <c r="H301">
        <f t="shared" si="55"/>
        <v>0</v>
      </c>
      <c r="T301" t="s">
        <v>102</v>
      </c>
      <c r="U301">
        <v>0.94878748639613142</v>
      </c>
      <c r="V301">
        <v>9.1944596842470361E-2</v>
      </c>
      <c r="W301">
        <f t="shared" si="56"/>
        <v>9.1944596842470361E-2</v>
      </c>
      <c r="X301" s="72">
        <v>4.9999999999999378E-2</v>
      </c>
      <c r="Y301" s="72">
        <f t="shared" si="57"/>
        <v>4.9999999999999378E-2</v>
      </c>
      <c r="Z301">
        <f t="shared" si="58"/>
        <v>4.1944596842470983E-2</v>
      </c>
    </row>
    <row r="302" spans="2:27">
      <c r="B302" t="s">
        <v>151</v>
      </c>
      <c r="C302">
        <v>0.98323802780201219</v>
      </c>
      <c r="D302">
        <v>2.6629147864951963E-2</v>
      </c>
      <c r="E302">
        <f t="shared" si="53"/>
        <v>2.6629147864951963E-2</v>
      </c>
      <c r="F302">
        <v>0.95000000000000062</v>
      </c>
      <c r="G302">
        <f t="shared" si="54"/>
        <v>2.6629147864951963E-2</v>
      </c>
      <c r="H302">
        <f t="shared" si="55"/>
        <v>0</v>
      </c>
      <c r="T302" t="s">
        <v>151</v>
      </c>
      <c r="U302">
        <v>0.98323802780201219</v>
      </c>
      <c r="V302">
        <v>2.6629147864951963E-2</v>
      </c>
      <c r="W302">
        <f t="shared" si="56"/>
        <v>2.6629147864951963E-2</v>
      </c>
      <c r="X302">
        <v>4.9999999999999378E-2</v>
      </c>
      <c r="Y302">
        <f t="shared" si="57"/>
        <v>2.6629147864951963E-2</v>
      </c>
      <c r="Z302">
        <f t="shared" si="58"/>
        <v>0</v>
      </c>
    </row>
    <row r="303" spans="2:27">
      <c r="E303">
        <f>SUM(E285:E302)</f>
        <v>2.6455742805045892</v>
      </c>
      <c r="G303">
        <f>SUM(G285:G302)</f>
        <v>1.1949391801998943</v>
      </c>
      <c r="H303">
        <f>+G303/E303</f>
        <v>0.45167477965199454</v>
      </c>
      <c r="I303" s="44" t="s">
        <v>555</v>
      </c>
      <c r="W303">
        <f>SUM(W285:W302)</f>
        <v>2.6455742805045892</v>
      </c>
      <c r="Y303">
        <f>SUM(Y285:Y302)</f>
        <v>2.4201502435828766</v>
      </c>
      <c r="Z303">
        <f>+Y303/W303</f>
        <v>0.91479202130785853</v>
      </c>
      <c r="AA303" s="44" t="s">
        <v>555</v>
      </c>
    </row>
    <row r="306" spans="2:26">
      <c r="B306" t="s">
        <v>549</v>
      </c>
      <c r="C306" t="s">
        <v>228</v>
      </c>
      <c r="D306" t="s">
        <v>234</v>
      </c>
      <c r="E306" t="s">
        <v>548</v>
      </c>
      <c r="F306" t="s">
        <v>224</v>
      </c>
      <c r="G306" t="s">
        <v>223</v>
      </c>
      <c r="T306" t="s">
        <v>549</v>
      </c>
      <c r="U306" t="s">
        <v>228</v>
      </c>
      <c r="V306" t="s">
        <v>234</v>
      </c>
      <c r="W306" t="s">
        <v>548</v>
      </c>
      <c r="X306" t="s">
        <v>236</v>
      </c>
      <c r="Y306" t="s">
        <v>223</v>
      </c>
    </row>
    <row r="307" spans="2:26">
      <c r="B307" t="s">
        <v>80</v>
      </c>
      <c r="C307">
        <v>0.19307436701260694</v>
      </c>
      <c r="D307">
        <v>0.56652234414582181</v>
      </c>
      <c r="E307">
        <f t="shared" ref="E307:E324" si="59">MIN(C307:D307)</f>
        <v>0.19307436701260694</v>
      </c>
      <c r="F307">
        <v>5.0000000000000017E-2</v>
      </c>
      <c r="G307">
        <f>MIN(E307:F307)</f>
        <v>5.0000000000000017E-2</v>
      </c>
      <c r="T307" t="s">
        <v>80</v>
      </c>
      <c r="U307">
        <v>0.19307436701260694</v>
      </c>
      <c r="V307">
        <v>0.56652234414582181</v>
      </c>
      <c r="W307">
        <f t="shared" ref="W307:W324" si="60">MIN(U307:V307)</f>
        <v>0.19307436701260694</v>
      </c>
      <c r="X307">
        <v>0.95</v>
      </c>
      <c r="Y307">
        <f>MIN(W307:X307)</f>
        <v>0.19307436701260694</v>
      </c>
      <c r="Z307">
        <f>+W307-Y307</f>
        <v>0</v>
      </c>
    </row>
    <row r="308" spans="2:26">
      <c r="B308" t="s">
        <v>82</v>
      </c>
      <c r="C308">
        <v>9.8522904433920866E-3</v>
      </c>
      <c r="D308">
        <v>2.6629147864951963E-2</v>
      </c>
      <c r="E308">
        <f t="shared" si="59"/>
        <v>9.8522904433920866E-3</v>
      </c>
      <c r="F308">
        <v>0.95000000000000062</v>
      </c>
      <c r="G308">
        <f t="shared" ref="G308:G324" si="61">MIN(E308:F308)</f>
        <v>9.8522904433920866E-3</v>
      </c>
      <c r="T308" t="s">
        <v>82</v>
      </c>
      <c r="U308">
        <v>9.8522904433920866E-3</v>
      </c>
      <c r="V308">
        <v>2.6629147864951963E-2</v>
      </c>
      <c r="W308">
        <f t="shared" si="60"/>
        <v>9.8522904433920866E-3</v>
      </c>
      <c r="X308">
        <v>4.9999999999999378E-2</v>
      </c>
      <c r="Y308">
        <f t="shared" ref="Y308:Y324" si="62">MIN(W308:X308)</f>
        <v>9.8522904433920866E-3</v>
      </c>
      <c r="Z308">
        <f t="shared" ref="Z308:Z324" si="63">+W308-Y308</f>
        <v>0</v>
      </c>
    </row>
    <row r="309" spans="2:26">
      <c r="B309" t="s">
        <v>57</v>
      </c>
      <c r="C309">
        <v>0.4248593172302092</v>
      </c>
      <c r="D309">
        <v>9.1944596842470361E-2</v>
      </c>
      <c r="E309">
        <f t="shared" si="59"/>
        <v>9.1944596842470361E-2</v>
      </c>
      <c r="F309">
        <v>0.88706514596723429</v>
      </c>
      <c r="G309">
        <f t="shared" si="61"/>
        <v>9.1944596842470361E-2</v>
      </c>
      <c r="T309" t="s">
        <v>57</v>
      </c>
      <c r="U309">
        <v>0.4248593172302092</v>
      </c>
      <c r="V309">
        <v>9.1944596842470361E-2</v>
      </c>
      <c r="W309">
        <f t="shared" si="60"/>
        <v>9.1944596842470361E-2</v>
      </c>
      <c r="X309">
        <v>0.11293485403276571</v>
      </c>
      <c r="Y309">
        <f t="shared" si="62"/>
        <v>9.1944596842470361E-2</v>
      </c>
      <c r="Z309">
        <f t="shared" si="63"/>
        <v>0</v>
      </c>
    </row>
    <row r="310" spans="2:26">
      <c r="B310" t="s">
        <v>58</v>
      </c>
      <c r="C310">
        <v>0.83335954411631452</v>
      </c>
      <c r="D310">
        <v>9.1944596842470361E-2</v>
      </c>
      <c r="E310">
        <f t="shared" si="59"/>
        <v>9.1944596842470361E-2</v>
      </c>
      <c r="F310">
        <v>0.12314713802987559</v>
      </c>
      <c r="G310">
        <f t="shared" si="61"/>
        <v>9.1944596842470361E-2</v>
      </c>
      <c r="T310" t="s">
        <v>58</v>
      </c>
      <c r="U310">
        <v>0.83335954411631452</v>
      </c>
      <c r="V310">
        <v>9.1944596842470361E-2</v>
      </c>
      <c r="W310">
        <f t="shared" si="60"/>
        <v>9.1944596842470361E-2</v>
      </c>
      <c r="X310">
        <v>0.87685286197012435</v>
      </c>
      <c r="Y310">
        <f t="shared" si="62"/>
        <v>9.1944596842470361E-2</v>
      </c>
      <c r="Z310">
        <f t="shared" si="63"/>
        <v>0</v>
      </c>
    </row>
    <row r="311" spans="2:26">
      <c r="B311" t="s">
        <v>59</v>
      </c>
      <c r="C311">
        <v>0.41665814144906288</v>
      </c>
      <c r="D311">
        <v>0.4189318265415406</v>
      </c>
      <c r="E311">
        <f t="shared" si="59"/>
        <v>0.41665814144906288</v>
      </c>
      <c r="F311">
        <v>0.76454761353770129</v>
      </c>
      <c r="G311">
        <f t="shared" si="61"/>
        <v>0.41665814144906288</v>
      </c>
      <c r="T311" t="s">
        <v>59</v>
      </c>
      <c r="U311">
        <v>0.41665814144906288</v>
      </c>
      <c r="V311">
        <v>0.4189318265415406</v>
      </c>
      <c r="W311">
        <f t="shared" si="60"/>
        <v>0.41665814144906288</v>
      </c>
      <c r="X311" s="72">
        <v>0.23545238646229871</v>
      </c>
      <c r="Y311" s="72">
        <f t="shared" si="62"/>
        <v>0.23545238646229871</v>
      </c>
      <c r="Z311">
        <f t="shared" si="63"/>
        <v>0.18120575498676417</v>
      </c>
    </row>
    <row r="312" spans="2:26">
      <c r="B312" t="s">
        <v>60</v>
      </c>
      <c r="C312">
        <v>2.5513780709385037E-2</v>
      </c>
      <c r="D312">
        <v>4.9999999999999378E-2</v>
      </c>
      <c r="E312">
        <f t="shared" si="59"/>
        <v>2.5513780709385037E-2</v>
      </c>
      <c r="F312">
        <v>0.95000000000000062</v>
      </c>
      <c r="G312">
        <f t="shared" si="61"/>
        <v>2.5513780709385037E-2</v>
      </c>
      <c r="T312" t="s">
        <v>60</v>
      </c>
      <c r="U312">
        <v>2.5513780709385037E-2</v>
      </c>
      <c r="V312">
        <v>4.9999999999999378E-2</v>
      </c>
      <c r="W312">
        <f t="shared" si="60"/>
        <v>2.5513780709385037E-2</v>
      </c>
      <c r="X312">
        <v>4.9999999999999378E-2</v>
      </c>
      <c r="Y312">
        <f t="shared" si="62"/>
        <v>2.5513780709385037E-2</v>
      </c>
      <c r="Z312">
        <f t="shared" si="63"/>
        <v>0</v>
      </c>
    </row>
    <row r="313" spans="2:26">
      <c r="B313" t="s">
        <v>153</v>
      </c>
      <c r="C313">
        <v>0.11293485403276571</v>
      </c>
      <c r="D313">
        <v>0.69062200041456967</v>
      </c>
      <c r="E313">
        <f t="shared" si="59"/>
        <v>0.11293485403276571</v>
      </c>
      <c r="F313">
        <v>5.0000000000000017E-2</v>
      </c>
      <c r="G313">
        <f t="shared" si="61"/>
        <v>5.0000000000000017E-2</v>
      </c>
      <c r="T313" t="s">
        <v>153</v>
      </c>
      <c r="U313">
        <v>0.11293485403276571</v>
      </c>
      <c r="V313">
        <v>0.69062200041456967</v>
      </c>
      <c r="W313">
        <f t="shared" si="60"/>
        <v>0.11293485403276571</v>
      </c>
      <c r="X313">
        <v>0.95</v>
      </c>
      <c r="Y313">
        <f t="shared" si="62"/>
        <v>0.11293485403276571</v>
      </c>
      <c r="Z313">
        <f t="shared" si="63"/>
        <v>0</v>
      </c>
    </row>
    <row r="314" spans="2:26">
      <c r="B314" t="s">
        <v>62</v>
      </c>
      <c r="C314">
        <v>0.95854209528250367</v>
      </c>
      <c r="D314">
        <v>0.56652234414582181</v>
      </c>
      <c r="E314" s="5">
        <f t="shared" si="59"/>
        <v>0.56652234414582181</v>
      </c>
      <c r="F314">
        <v>6.8034612531657782E-2</v>
      </c>
      <c r="G314">
        <f t="shared" si="61"/>
        <v>6.8034612531657782E-2</v>
      </c>
      <c r="T314" t="s">
        <v>62</v>
      </c>
      <c r="U314">
        <v>0.95854209528250367</v>
      </c>
      <c r="V314">
        <v>0.56652234414582181</v>
      </c>
      <c r="W314" s="5">
        <f t="shared" si="60"/>
        <v>0.56652234414582181</v>
      </c>
      <c r="X314">
        <v>0.93196538746834223</v>
      </c>
      <c r="Y314">
        <f t="shared" si="62"/>
        <v>0.56652234414582181</v>
      </c>
      <c r="Z314">
        <f t="shared" si="63"/>
        <v>0</v>
      </c>
    </row>
    <row r="315" spans="2:26">
      <c r="B315" t="s">
        <v>63</v>
      </c>
      <c r="C315">
        <v>0.92225078567327134</v>
      </c>
      <c r="D315">
        <v>0.86688972945692855</v>
      </c>
      <c r="E315" s="5">
        <f t="shared" si="59"/>
        <v>0.86688972945692855</v>
      </c>
      <c r="F315">
        <v>0.41893182654154093</v>
      </c>
      <c r="G315">
        <f t="shared" si="61"/>
        <v>0.41893182654154093</v>
      </c>
      <c r="T315" t="s">
        <v>63</v>
      </c>
      <c r="U315">
        <v>0.92225078567327134</v>
      </c>
      <c r="V315">
        <v>0.86688972945692855</v>
      </c>
      <c r="W315" s="5">
        <f t="shared" si="60"/>
        <v>0.86688972945692855</v>
      </c>
      <c r="X315" s="72">
        <v>0.58106817345845907</v>
      </c>
      <c r="Y315" s="72">
        <f t="shared" si="62"/>
        <v>0.58106817345845907</v>
      </c>
      <c r="Z315">
        <f t="shared" si="63"/>
        <v>0.28582155599846948</v>
      </c>
    </row>
    <row r="316" spans="2:26">
      <c r="B316" t="s">
        <v>64</v>
      </c>
      <c r="C316">
        <v>0.2804520356051966</v>
      </c>
      <c r="D316">
        <v>4.9999999999999378E-2</v>
      </c>
      <c r="E316">
        <f t="shared" si="59"/>
        <v>4.9999999999999378E-2</v>
      </c>
      <c r="F316">
        <v>0.91337445491190872</v>
      </c>
      <c r="G316">
        <f t="shared" si="61"/>
        <v>4.9999999999999378E-2</v>
      </c>
      <c r="T316" t="s">
        <v>64</v>
      </c>
      <c r="U316">
        <v>0.2804520356051966</v>
      </c>
      <c r="V316">
        <v>4.9999999999999378E-2</v>
      </c>
      <c r="W316">
        <f t="shared" si="60"/>
        <v>4.9999999999999378E-2</v>
      </c>
      <c r="X316">
        <v>8.6625545088091283E-2</v>
      </c>
      <c r="Y316">
        <f t="shared" si="62"/>
        <v>4.9999999999999378E-2</v>
      </c>
      <c r="Z316">
        <f t="shared" si="63"/>
        <v>0</v>
      </c>
    </row>
    <row r="317" spans="2:26">
      <c r="B317" t="s">
        <v>65</v>
      </c>
      <c r="C317">
        <v>0.65650924425569723</v>
      </c>
      <c r="D317">
        <v>0.4189318265415406</v>
      </c>
      <c r="E317">
        <f t="shared" si="59"/>
        <v>0.4189318265415406</v>
      </c>
      <c r="F317">
        <v>5.0000000000000017E-2</v>
      </c>
      <c r="G317">
        <f t="shared" si="61"/>
        <v>5.0000000000000017E-2</v>
      </c>
      <c r="T317" t="s">
        <v>65</v>
      </c>
      <c r="U317">
        <v>0.65650924425569723</v>
      </c>
      <c r="V317">
        <v>0.4189318265415406</v>
      </c>
      <c r="W317">
        <f t="shared" si="60"/>
        <v>0.4189318265415406</v>
      </c>
      <c r="X317">
        <v>0.95</v>
      </c>
      <c r="Y317">
        <f t="shared" si="62"/>
        <v>0.4189318265415406</v>
      </c>
      <c r="Z317">
        <f t="shared" si="63"/>
        <v>0</v>
      </c>
    </row>
    <row r="318" spans="2:26">
      <c r="B318" t="s">
        <v>66</v>
      </c>
      <c r="C318">
        <v>2.0775048426035281E-2</v>
      </c>
      <c r="D318">
        <v>7.337458070661218E-3</v>
      </c>
      <c r="E318">
        <f t="shared" si="59"/>
        <v>7.337458070661218E-3</v>
      </c>
      <c r="F318">
        <v>0.95000000000000062</v>
      </c>
      <c r="G318">
        <f t="shared" si="61"/>
        <v>7.337458070661218E-3</v>
      </c>
      <c r="T318" t="s">
        <v>66</v>
      </c>
      <c r="U318">
        <v>2.0775048426035281E-2</v>
      </c>
      <c r="V318">
        <v>7.337458070661218E-3</v>
      </c>
      <c r="W318">
        <f t="shared" si="60"/>
        <v>7.337458070661218E-3</v>
      </c>
      <c r="X318">
        <v>4.9999999999999378E-2</v>
      </c>
      <c r="Y318">
        <f t="shared" si="62"/>
        <v>7.337458070661218E-3</v>
      </c>
      <c r="Z318">
        <f t="shared" si="63"/>
        <v>0</v>
      </c>
    </row>
    <row r="319" spans="2:26">
      <c r="B319" t="s">
        <v>94</v>
      </c>
      <c r="C319">
        <v>0.98065750230016491</v>
      </c>
      <c r="D319">
        <v>0.99788493879901796</v>
      </c>
      <c r="E319" s="5">
        <f t="shared" si="59"/>
        <v>0.98065750230016491</v>
      </c>
      <c r="F319">
        <v>0.12314713802987559</v>
      </c>
      <c r="G319">
        <f t="shared" si="61"/>
        <v>0.12314713802987559</v>
      </c>
      <c r="T319" t="s">
        <v>94</v>
      </c>
      <c r="U319">
        <v>0.98065750230016491</v>
      </c>
      <c r="V319">
        <v>0.99788493879901796</v>
      </c>
      <c r="W319" s="5">
        <f t="shared" si="60"/>
        <v>0.98065750230016491</v>
      </c>
      <c r="X319" s="72">
        <v>0.87685286197012435</v>
      </c>
      <c r="Y319" s="72">
        <f t="shared" si="62"/>
        <v>0.87685286197012435</v>
      </c>
      <c r="Z319">
        <f t="shared" si="63"/>
        <v>0.10380464033004055</v>
      </c>
    </row>
    <row r="320" spans="2:26">
      <c r="B320" t="s">
        <v>96</v>
      </c>
      <c r="C320">
        <v>0.98917278803605257</v>
      </c>
      <c r="D320">
        <v>0.99385436828432017</v>
      </c>
      <c r="E320" s="5">
        <f t="shared" si="59"/>
        <v>0.98917278803605257</v>
      </c>
      <c r="F320">
        <v>5.0000000000000017E-2</v>
      </c>
      <c r="G320">
        <f t="shared" si="61"/>
        <v>5.0000000000000017E-2</v>
      </c>
      <c r="T320" t="s">
        <v>96</v>
      </c>
      <c r="U320">
        <v>0.98917278803605257</v>
      </c>
      <c r="V320">
        <v>0.99385436828432017</v>
      </c>
      <c r="W320" s="5">
        <f t="shared" si="60"/>
        <v>0.98917278803605257</v>
      </c>
      <c r="X320">
        <v>0.95</v>
      </c>
      <c r="Y320">
        <f t="shared" si="62"/>
        <v>0.95</v>
      </c>
      <c r="Z320">
        <f t="shared" si="63"/>
        <v>3.9172788036052619E-2</v>
      </c>
    </row>
    <row r="321" spans="2:27">
      <c r="B321" t="s">
        <v>98</v>
      </c>
      <c r="C321">
        <v>0.98659829350075712</v>
      </c>
      <c r="D321">
        <v>0.16303744515164842</v>
      </c>
      <c r="E321">
        <f t="shared" si="59"/>
        <v>0.16303744515164842</v>
      </c>
      <c r="F321">
        <v>0.21271458630132001</v>
      </c>
      <c r="G321">
        <f t="shared" si="61"/>
        <v>0.16303744515164842</v>
      </c>
      <c r="T321" t="s">
        <v>98</v>
      </c>
      <c r="U321">
        <v>0.98659829350075712</v>
      </c>
      <c r="V321">
        <v>0.16303744515164842</v>
      </c>
      <c r="W321">
        <f t="shared" si="60"/>
        <v>0.16303744515164842</v>
      </c>
      <c r="X321">
        <v>0.78728541369867999</v>
      </c>
      <c r="Y321">
        <f t="shared" si="62"/>
        <v>0.16303744515164842</v>
      </c>
      <c r="Z321">
        <f t="shared" si="63"/>
        <v>0</v>
      </c>
    </row>
    <row r="322" spans="2:27">
      <c r="B322" t="s">
        <v>100</v>
      </c>
      <c r="C322">
        <v>0.97320072587687156</v>
      </c>
      <c r="D322">
        <v>0.79222362970137516</v>
      </c>
      <c r="E322" s="5">
        <f t="shared" si="59"/>
        <v>0.79222362970137516</v>
      </c>
      <c r="F322">
        <v>6.8034612531657782E-2</v>
      </c>
      <c r="G322">
        <f t="shared" si="61"/>
        <v>6.8034612531657782E-2</v>
      </c>
      <c r="T322" t="s">
        <v>100</v>
      </c>
      <c r="U322">
        <v>0.97320072587687156</v>
      </c>
      <c r="V322">
        <v>0.79222362970137516</v>
      </c>
      <c r="W322" s="5">
        <f t="shared" si="60"/>
        <v>0.79222362970137516</v>
      </c>
      <c r="X322" s="72">
        <v>0.93196538746834223</v>
      </c>
      <c r="Y322" s="72">
        <f t="shared" si="62"/>
        <v>0.79222362970137516</v>
      </c>
      <c r="Z322">
        <f t="shared" si="63"/>
        <v>0</v>
      </c>
    </row>
    <row r="323" spans="2:27">
      <c r="B323" t="s">
        <v>102</v>
      </c>
      <c r="C323">
        <v>5.1212513603868581E-2</v>
      </c>
      <c r="D323">
        <v>9.1944596842470361E-2</v>
      </c>
      <c r="E323">
        <f t="shared" si="59"/>
        <v>5.1212513603868581E-2</v>
      </c>
      <c r="F323">
        <v>0.95000000000000062</v>
      </c>
      <c r="G323">
        <f t="shared" si="61"/>
        <v>5.1212513603868581E-2</v>
      </c>
      <c r="T323" t="s">
        <v>102</v>
      </c>
      <c r="U323">
        <v>5.1212513603868581E-2</v>
      </c>
      <c r="V323">
        <v>9.1944596842470361E-2</v>
      </c>
      <c r="W323">
        <f t="shared" si="60"/>
        <v>5.1212513603868581E-2</v>
      </c>
      <c r="X323">
        <v>4.9999999999999378E-2</v>
      </c>
      <c r="Y323">
        <f t="shared" si="62"/>
        <v>4.9999999999999378E-2</v>
      </c>
      <c r="Z323">
        <f t="shared" si="63"/>
        <v>1.212513603869203E-3</v>
      </c>
    </row>
    <row r="324" spans="2:27">
      <c r="B324" t="s">
        <v>151</v>
      </c>
      <c r="C324">
        <v>1.6761972197987807E-2</v>
      </c>
      <c r="D324">
        <v>2.6629147864951963E-2</v>
      </c>
      <c r="E324">
        <f t="shared" si="59"/>
        <v>1.6761972197987807E-2</v>
      </c>
      <c r="F324">
        <v>0.95000000000000062</v>
      </c>
      <c r="G324">
        <f t="shared" si="61"/>
        <v>1.6761972197987807E-2</v>
      </c>
      <c r="T324" t="s">
        <v>151</v>
      </c>
      <c r="U324">
        <v>1.6761972197987807E-2</v>
      </c>
      <c r="V324">
        <v>2.6629147864951963E-2</v>
      </c>
      <c r="W324">
        <f t="shared" si="60"/>
        <v>1.6761972197987807E-2</v>
      </c>
      <c r="X324">
        <v>4.9999999999999378E-2</v>
      </c>
      <c r="Y324">
        <f t="shared" si="62"/>
        <v>1.6761972197987807E-2</v>
      </c>
      <c r="Z324">
        <f t="shared" si="63"/>
        <v>0</v>
      </c>
    </row>
    <row r="325" spans="2:27">
      <c r="E325">
        <f>SUM(E307:E324)</f>
        <v>5.8446698365382019</v>
      </c>
      <c r="G325">
        <f>SUM(G307:G324)</f>
        <v>1.8024109849456789</v>
      </c>
      <c r="H325">
        <f>+G325/E325</f>
        <v>0.30838542387421614</v>
      </c>
      <c r="I325" s="44" t="s">
        <v>557</v>
      </c>
      <c r="W325">
        <f>SUM(W307:W324)</f>
        <v>5.8446698365382019</v>
      </c>
      <c r="Y325">
        <f>SUM(Y307:Y324)</f>
        <v>5.2334525835830066</v>
      </c>
      <c r="Z325">
        <f>+Y325/W325</f>
        <v>0.89542313423178421</v>
      </c>
      <c r="AA325" s="44" t="s">
        <v>557</v>
      </c>
    </row>
    <row r="327" spans="2:27">
      <c r="C327" t="s">
        <v>49</v>
      </c>
      <c r="D327" t="s">
        <v>50</v>
      </c>
      <c r="E327" t="s">
        <v>563</v>
      </c>
      <c r="F327" t="s">
        <v>77</v>
      </c>
      <c r="U327" t="s">
        <v>49</v>
      </c>
      <c r="V327" t="s">
        <v>50</v>
      </c>
      <c r="W327" t="s">
        <v>563</v>
      </c>
      <c r="X327" t="s">
        <v>77</v>
      </c>
    </row>
    <row r="328" spans="2:27">
      <c r="B328" t="s">
        <v>545</v>
      </c>
      <c r="C328">
        <v>1</v>
      </c>
      <c r="D328">
        <v>1</v>
      </c>
      <c r="E328">
        <v>0.86933791991631593</v>
      </c>
      <c r="F328" s="48" t="s">
        <v>550</v>
      </c>
      <c r="T328" t="s">
        <v>545</v>
      </c>
      <c r="U328">
        <v>1</v>
      </c>
      <c r="V328">
        <v>1</v>
      </c>
      <c r="W328">
        <v>0.26058851600112137</v>
      </c>
      <c r="X328" s="48" t="s">
        <v>550</v>
      </c>
    </row>
    <row r="329" spans="2:27">
      <c r="B329" t="s">
        <v>547</v>
      </c>
      <c r="C329">
        <v>1</v>
      </c>
      <c r="D329">
        <v>0</v>
      </c>
      <c r="E329">
        <v>0.45167477965199454</v>
      </c>
      <c r="F329" s="44" t="s">
        <v>554</v>
      </c>
      <c r="T329" t="s">
        <v>547</v>
      </c>
      <c r="U329">
        <v>1</v>
      </c>
      <c r="V329">
        <v>0</v>
      </c>
      <c r="W329">
        <v>0.91479202130785853</v>
      </c>
      <c r="X329" s="44" t="s">
        <v>554</v>
      </c>
    </row>
    <row r="330" spans="2:27">
      <c r="B330" t="s">
        <v>546</v>
      </c>
      <c r="C330">
        <v>0</v>
      </c>
      <c r="D330">
        <v>1</v>
      </c>
      <c r="E330">
        <v>0.43814631470627818</v>
      </c>
      <c r="F330" s="44" t="s">
        <v>552</v>
      </c>
      <c r="T330" t="s">
        <v>546</v>
      </c>
      <c r="U330">
        <v>0</v>
      </c>
      <c r="V330">
        <v>1</v>
      </c>
      <c r="W330">
        <v>0.83911279263130267</v>
      </c>
      <c r="X330" s="44" t="s">
        <v>552</v>
      </c>
    </row>
    <row r="331" spans="2:27">
      <c r="B331" t="s">
        <v>567</v>
      </c>
      <c r="C331">
        <v>1</v>
      </c>
      <c r="D331">
        <v>1</v>
      </c>
      <c r="E331">
        <v>0.30838542387421614</v>
      </c>
      <c r="F331" s="44" t="s">
        <v>556</v>
      </c>
      <c r="T331" t="s">
        <v>567</v>
      </c>
      <c r="U331">
        <v>1</v>
      </c>
      <c r="V331">
        <v>1</v>
      </c>
      <c r="W331">
        <v>0.89542313423178421</v>
      </c>
      <c r="X331" s="44" t="s">
        <v>556</v>
      </c>
    </row>
  </sheetData>
  <phoneticPr fontId="1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5E169-9AAB-4F43-8390-F68A39F5A33A}">
  <dimension ref="A1:Z114"/>
  <sheetViews>
    <sheetView topLeftCell="J103" workbookViewId="0">
      <selection activeCell="R110" sqref="R110:V114"/>
    </sheetView>
  </sheetViews>
  <sheetFormatPr defaultRowHeight="18.75"/>
  <sheetData>
    <row r="1" spans="1:7">
      <c r="A1" t="s">
        <v>71</v>
      </c>
    </row>
    <row r="2" spans="1:7">
      <c r="A2" t="s">
        <v>78</v>
      </c>
      <c r="B2" t="s">
        <v>51</v>
      </c>
      <c r="C2" t="s">
        <v>67</v>
      </c>
      <c r="D2" t="s">
        <v>224</v>
      </c>
      <c r="E2" t="s">
        <v>230</v>
      </c>
      <c r="F2" t="s">
        <v>232</v>
      </c>
      <c r="G2" t="s">
        <v>236</v>
      </c>
    </row>
    <row r="3" spans="1:7">
      <c r="A3" t="s">
        <v>80</v>
      </c>
      <c r="B3">
        <v>0.12399750635826204</v>
      </c>
      <c r="C3">
        <v>0.73127661508476538</v>
      </c>
      <c r="D3">
        <v>5.0000000000000017E-2</v>
      </c>
      <c r="E3">
        <v>0.87600249364173799</v>
      </c>
      <c r="F3">
        <v>0.26872338491523462</v>
      </c>
      <c r="G3">
        <v>0.95</v>
      </c>
    </row>
    <row r="4" spans="1:7">
      <c r="A4" t="s">
        <v>82</v>
      </c>
      <c r="B4">
        <v>0.88706514596723429</v>
      </c>
      <c r="C4">
        <v>0.99618498993660631</v>
      </c>
      <c r="D4">
        <v>0.95000000000000062</v>
      </c>
      <c r="E4">
        <v>0.11293485403276571</v>
      </c>
      <c r="F4">
        <v>3.8150100633936868E-3</v>
      </c>
      <c r="G4">
        <v>4.9999999999999378E-2</v>
      </c>
    </row>
    <row r="5" spans="1:7">
      <c r="A5" t="s">
        <v>57</v>
      </c>
      <c r="B5">
        <v>0.9765606976781106</v>
      </c>
      <c r="C5">
        <v>0.89833727306921107</v>
      </c>
      <c r="D5">
        <v>0.88706514596723429</v>
      </c>
      <c r="E5">
        <v>2.3439302321889399E-2</v>
      </c>
      <c r="F5">
        <v>0.10166272693078893</v>
      </c>
      <c r="G5">
        <v>0.11293485403276571</v>
      </c>
    </row>
    <row r="6" spans="1:7">
      <c r="A6" t="s">
        <v>58</v>
      </c>
      <c r="B6">
        <v>7.3630248921681532E-2</v>
      </c>
      <c r="C6">
        <v>8.91467030513334E-3</v>
      </c>
      <c r="D6">
        <v>0.12314713802987559</v>
      </c>
      <c r="E6">
        <v>0.92636975107831843</v>
      </c>
      <c r="F6">
        <v>0.99108532969486662</v>
      </c>
      <c r="G6">
        <v>0.87685286197012435</v>
      </c>
    </row>
    <row r="7" spans="1:7">
      <c r="A7" t="s">
        <v>59</v>
      </c>
      <c r="B7">
        <v>3.5647713715120419E-2</v>
      </c>
      <c r="C7">
        <v>8.6625545088092101E-2</v>
      </c>
      <c r="D7">
        <v>0.76454761353770129</v>
      </c>
      <c r="E7">
        <v>0.96435228628487957</v>
      </c>
      <c r="F7">
        <v>0.91337445491190794</v>
      </c>
      <c r="G7">
        <v>0.23545238646229871</v>
      </c>
    </row>
    <row r="8" spans="1:7">
      <c r="A8" t="s">
        <v>60</v>
      </c>
      <c r="B8">
        <v>3.2546620336274389E-2</v>
      </c>
      <c r="C8">
        <v>0.804290752573395</v>
      </c>
      <c r="D8">
        <v>0.95000000000000062</v>
      </c>
      <c r="E8">
        <v>0.96745337966372558</v>
      </c>
      <c r="F8">
        <v>0.195709247426605</v>
      </c>
      <c r="G8">
        <v>4.9999999999999378E-2</v>
      </c>
    </row>
    <row r="9" spans="1:7">
      <c r="A9" t="s">
        <v>153</v>
      </c>
      <c r="B9">
        <v>0.7817550768385364</v>
      </c>
      <c r="C9">
        <v>0.95530702874889595</v>
      </c>
      <c r="D9">
        <v>5.0000000000000017E-2</v>
      </c>
      <c r="E9">
        <v>0.2182449231614636</v>
      </c>
      <c r="F9">
        <v>4.4692971251104052E-2</v>
      </c>
      <c r="G9">
        <v>0.95</v>
      </c>
    </row>
    <row r="10" spans="1:7">
      <c r="A10" t="s">
        <v>62</v>
      </c>
      <c r="B10">
        <v>9.7440219668620015E-2</v>
      </c>
      <c r="C10">
        <v>0.36367625459897801</v>
      </c>
      <c r="D10">
        <v>6.8034612531657782E-2</v>
      </c>
      <c r="E10">
        <v>0.90255978033137996</v>
      </c>
      <c r="F10">
        <v>0.63632374540102199</v>
      </c>
      <c r="G10">
        <v>0.93196538746834223</v>
      </c>
    </row>
    <row r="11" spans="1:7">
      <c r="A11" t="s">
        <v>63</v>
      </c>
      <c r="B11">
        <v>0.16609597129911893</v>
      </c>
      <c r="C11">
        <v>7.7749214326728627E-2</v>
      </c>
      <c r="D11">
        <v>0.41893182654154093</v>
      </c>
      <c r="E11">
        <v>0.83390402870088109</v>
      </c>
      <c r="F11">
        <v>0.92225078567327134</v>
      </c>
      <c r="G11">
        <v>0.58106817345845907</v>
      </c>
    </row>
    <row r="12" spans="1:7">
      <c r="A12" t="s">
        <v>64</v>
      </c>
      <c r="B12">
        <v>5.0000000000000017E-2</v>
      </c>
      <c r="C12">
        <v>1.0314052138263039E-2</v>
      </c>
      <c r="D12">
        <v>0.91337445491190872</v>
      </c>
      <c r="E12">
        <v>0.95</v>
      </c>
      <c r="F12">
        <v>0.98968594786173691</v>
      </c>
      <c r="G12">
        <v>8.6625545088091283E-2</v>
      </c>
    </row>
    <row r="13" spans="1:7">
      <c r="A13" t="s">
        <v>65</v>
      </c>
      <c r="B13">
        <v>0.10059213000789764</v>
      </c>
      <c r="C13">
        <v>0.47058959967932112</v>
      </c>
      <c r="D13">
        <v>5.0000000000000017E-2</v>
      </c>
      <c r="E13">
        <v>0.89940786999210232</v>
      </c>
      <c r="F13">
        <v>0.52941040032067888</v>
      </c>
      <c r="G13">
        <v>0.95</v>
      </c>
    </row>
    <row r="14" spans="1:7">
      <c r="A14" t="s">
        <v>66</v>
      </c>
      <c r="B14">
        <v>0.99650640000375257</v>
      </c>
      <c r="C14">
        <v>0.93925077876486562</v>
      </c>
      <c r="D14">
        <v>0.95000000000000062</v>
      </c>
      <c r="E14">
        <v>3.4935999962474318E-3</v>
      </c>
      <c r="F14">
        <v>6.0749221235134376E-2</v>
      </c>
      <c r="G14">
        <v>4.9999999999999378E-2</v>
      </c>
    </row>
    <row r="15" spans="1:7">
      <c r="A15" t="s">
        <v>94</v>
      </c>
      <c r="B15">
        <v>0.17783159064496304</v>
      </c>
      <c r="C15">
        <v>3.928562952709329E-3</v>
      </c>
      <c r="D15">
        <v>0.12314713802987559</v>
      </c>
      <c r="E15">
        <v>0.82216840935503699</v>
      </c>
      <c r="F15">
        <v>0.99607143704729062</v>
      </c>
      <c r="G15">
        <v>0.87685286197012435</v>
      </c>
    </row>
    <row r="16" spans="1:7">
      <c r="A16" t="s">
        <v>96</v>
      </c>
      <c r="B16">
        <v>1.6514220781848499E-2</v>
      </c>
      <c r="C16">
        <v>0.11591839745337426</v>
      </c>
      <c r="D16">
        <v>5.0000000000000017E-2</v>
      </c>
      <c r="E16">
        <v>0.9834857792181515</v>
      </c>
      <c r="F16">
        <v>0.88408160254662571</v>
      </c>
      <c r="G16">
        <v>0.95</v>
      </c>
    </row>
    <row r="17" spans="1:24">
      <c r="A17" t="s">
        <v>98</v>
      </c>
      <c r="B17">
        <v>3.5245037242771449E-2</v>
      </c>
      <c r="C17">
        <v>5.2665391540200994E-3</v>
      </c>
      <c r="D17">
        <v>0.21271458630132001</v>
      </c>
      <c r="E17">
        <v>0.9647549627572285</v>
      </c>
      <c r="F17">
        <v>0.99473346084597991</v>
      </c>
      <c r="G17">
        <v>0.78728541369867999</v>
      </c>
    </row>
    <row r="18" spans="1:24">
      <c r="A18" t="s">
        <v>100</v>
      </c>
      <c r="B18">
        <v>0.30482136725650155</v>
      </c>
      <c r="C18">
        <v>0.20998803456657261</v>
      </c>
      <c r="D18">
        <v>6.8034612531657782E-2</v>
      </c>
      <c r="E18">
        <v>0.69517863274349845</v>
      </c>
      <c r="F18">
        <v>0.79001196543342744</v>
      </c>
      <c r="G18">
        <v>0.93196538746834223</v>
      </c>
    </row>
    <row r="19" spans="1:24">
      <c r="A19" t="s">
        <v>102</v>
      </c>
      <c r="B19">
        <v>0.13187960949253491</v>
      </c>
      <c r="C19">
        <v>0.66311816366696186</v>
      </c>
      <c r="D19">
        <v>0.95000000000000062</v>
      </c>
      <c r="E19">
        <v>0.86812039050746503</v>
      </c>
      <c r="F19">
        <v>0.33688183633303814</v>
      </c>
      <c r="G19">
        <v>4.9999999999999378E-2</v>
      </c>
    </row>
    <row r="20" spans="1:24">
      <c r="A20" t="s">
        <v>151</v>
      </c>
      <c r="B20">
        <v>0.99108532969486685</v>
      </c>
      <c r="C20">
        <v>0.99715525647836656</v>
      </c>
      <c r="D20">
        <v>0.95000000000000062</v>
      </c>
      <c r="E20">
        <v>8.9146703051331544E-3</v>
      </c>
      <c r="F20">
        <v>2.8447435216334416E-3</v>
      </c>
      <c r="G20">
        <v>4.9999999999999378E-2</v>
      </c>
    </row>
    <row r="22" spans="1:24">
      <c r="A22" t="s">
        <v>569</v>
      </c>
      <c r="R22" t="s">
        <v>569</v>
      </c>
    </row>
    <row r="23" spans="1:24">
      <c r="A23" t="s">
        <v>78</v>
      </c>
      <c r="B23" t="s">
        <v>51</v>
      </c>
      <c r="C23" t="s">
        <v>67</v>
      </c>
      <c r="D23" t="s">
        <v>569</v>
      </c>
      <c r="E23" t="s">
        <v>224</v>
      </c>
      <c r="F23" t="s">
        <v>216</v>
      </c>
      <c r="R23" t="s">
        <v>78</v>
      </c>
      <c r="S23" t="s">
        <v>51</v>
      </c>
      <c r="T23" t="s">
        <v>67</v>
      </c>
      <c r="U23" t="s">
        <v>569</v>
      </c>
      <c r="V23" t="s">
        <v>236</v>
      </c>
      <c r="W23" t="s">
        <v>216</v>
      </c>
    </row>
    <row r="24" spans="1:24">
      <c r="A24" t="s">
        <v>80</v>
      </c>
      <c r="B24">
        <v>0.12399750635826204</v>
      </c>
      <c r="C24">
        <v>0.73127661508476538</v>
      </c>
      <c r="D24">
        <f>MIN(B24:C24)</f>
        <v>0.12399750635826204</v>
      </c>
      <c r="E24" s="72">
        <v>5.0000000000000017E-2</v>
      </c>
      <c r="F24" s="72">
        <f>MIN(D24:E24)</f>
        <v>5.0000000000000017E-2</v>
      </c>
      <c r="G24">
        <f>+D24-F24</f>
        <v>7.3997506358262022E-2</v>
      </c>
      <c r="R24" t="s">
        <v>80</v>
      </c>
      <c r="S24">
        <v>0.12399750635826204</v>
      </c>
      <c r="T24">
        <v>0.73127661508476538</v>
      </c>
      <c r="U24">
        <f>MIN(S24:T24)</f>
        <v>0.12399750635826204</v>
      </c>
      <c r="V24">
        <v>0.95</v>
      </c>
      <c r="W24">
        <f>MIN(U24:V24)</f>
        <v>0.12399750635826204</v>
      </c>
      <c r="X24">
        <f>+U24-W24</f>
        <v>0</v>
      </c>
    </row>
    <row r="25" spans="1:24">
      <c r="A25" t="s">
        <v>82</v>
      </c>
      <c r="B25">
        <v>0.88706514596723429</v>
      </c>
      <c r="C25">
        <v>0.99618498993660631</v>
      </c>
      <c r="D25" s="5">
        <f t="shared" ref="D25:D41" si="0">MIN(B25:C25)</f>
        <v>0.88706514596723429</v>
      </c>
      <c r="E25">
        <v>0.95000000000000062</v>
      </c>
      <c r="F25">
        <f t="shared" ref="F25:F41" si="1">MIN(D25:E25)</f>
        <v>0.88706514596723429</v>
      </c>
      <c r="G25">
        <f t="shared" ref="G25:G41" si="2">+D25-F25</f>
        <v>0</v>
      </c>
      <c r="R25" t="s">
        <v>82</v>
      </c>
      <c r="S25">
        <v>0.88706514596723429</v>
      </c>
      <c r="T25">
        <v>0.99618498993660631</v>
      </c>
      <c r="U25" s="5">
        <f t="shared" ref="U25:U41" si="3">MIN(S25:T25)</f>
        <v>0.88706514596723429</v>
      </c>
      <c r="V25" s="24">
        <v>4.9999999999999378E-2</v>
      </c>
      <c r="W25" s="24">
        <f t="shared" ref="W25:W41" si="4">MIN(U25:V25)</f>
        <v>4.9999999999999378E-2</v>
      </c>
      <c r="X25">
        <f t="shared" ref="X25:X41" si="5">+U25-W25</f>
        <v>0.83706514596723491</v>
      </c>
    </row>
    <row r="26" spans="1:24">
      <c r="A26" t="s">
        <v>57</v>
      </c>
      <c r="B26">
        <v>0.9765606976781106</v>
      </c>
      <c r="C26">
        <v>0.89833727306921107</v>
      </c>
      <c r="D26" s="5">
        <f t="shared" si="0"/>
        <v>0.89833727306921107</v>
      </c>
      <c r="E26" s="72">
        <v>0.88706514596723429</v>
      </c>
      <c r="F26" s="72">
        <f t="shared" si="1"/>
        <v>0.88706514596723429</v>
      </c>
      <c r="G26">
        <f t="shared" si="2"/>
        <v>1.1272127101976781E-2</v>
      </c>
      <c r="R26" t="s">
        <v>57</v>
      </c>
      <c r="S26">
        <v>0.9765606976781106</v>
      </c>
      <c r="T26">
        <v>0.89833727306921107</v>
      </c>
      <c r="U26" s="5">
        <f t="shared" si="3"/>
        <v>0.89833727306921107</v>
      </c>
      <c r="V26" s="24">
        <v>0.11293485403276571</v>
      </c>
      <c r="W26" s="24">
        <f t="shared" si="4"/>
        <v>0.11293485403276571</v>
      </c>
      <c r="X26">
        <f t="shared" si="5"/>
        <v>0.78540241903644537</v>
      </c>
    </row>
    <row r="27" spans="1:24">
      <c r="A27" t="s">
        <v>58</v>
      </c>
      <c r="B27">
        <v>7.3630248921681532E-2</v>
      </c>
      <c r="C27">
        <v>8.91467030513334E-3</v>
      </c>
      <c r="D27">
        <f t="shared" si="0"/>
        <v>8.91467030513334E-3</v>
      </c>
      <c r="E27">
        <v>0.12314713802987559</v>
      </c>
      <c r="F27">
        <f t="shared" si="1"/>
        <v>8.91467030513334E-3</v>
      </c>
      <c r="G27">
        <f t="shared" si="2"/>
        <v>0</v>
      </c>
      <c r="R27" t="s">
        <v>58</v>
      </c>
      <c r="S27">
        <v>7.3630248921681532E-2</v>
      </c>
      <c r="T27">
        <v>8.91467030513334E-3</v>
      </c>
      <c r="U27">
        <f t="shared" si="3"/>
        <v>8.91467030513334E-3</v>
      </c>
      <c r="V27">
        <v>0.87685286197012435</v>
      </c>
      <c r="W27">
        <f t="shared" si="4"/>
        <v>8.91467030513334E-3</v>
      </c>
      <c r="X27">
        <f t="shared" si="5"/>
        <v>0</v>
      </c>
    </row>
    <row r="28" spans="1:24">
      <c r="A28" t="s">
        <v>59</v>
      </c>
      <c r="B28">
        <v>3.5647713715120419E-2</v>
      </c>
      <c r="C28">
        <v>8.6625545088092101E-2</v>
      </c>
      <c r="D28">
        <f t="shared" si="0"/>
        <v>3.5647713715120419E-2</v>
      </c>
      <c r="E28">
        <v>0.76454761353770129</v>
      </c>
      <c r="F28">
        <f t="shared" si="1"/>
        <v>3.5647713715120419E-2</v>
      </c>
      <c r="G28">
        <f t="shared" si="2"/>
        <v>0</v>
      </c>
      <c r="R28" t="s">
        <v>59</v>
      </c>
      <c r="S28">
        <v>3.5647713715120419E-2</v>
      </c>
      <c r="T28">
        <v>8.6625545088092101E-2</v>
      </c>
      <c r="U28">
        <f t="shared" si="3"/>
        <v>3.5647713715120419E-2</v>
      </c>
      <c r="V28">
        <v>0.23545238646229871</v>
      </c>
      <c r="W28">
        <f t="shared" si="4"/>
        <v>3.5647713715120419E-2</v>
      </c>
      <c r="X28">
        <f t="shared" si="5"/>
        <v>0</v>
      </c>
    </row>
    <row r="29" spans="1:24">
      <c r="A29" t="s">
        <v>60</v>
      </c>
      <c r="B29">
        <v>3.2546620336274389E-2</v>
      </c>
      <c r="C29">
        <v>0.804290752573395</v>
      </c>
      <c r="D29">
        <f t="shared" si="0"/>
        <v>3.2546620336274389E-2</v>
      </c>
      <c r="E29">
        <v>0.95000000000000062</v>
      </c>
      <c r="F29">
        <f t="shared" si="1"/>
        <v>3.2546620336274389E-2</v>
      </c>
      <c r="G29">
        <f t="shared" si="2"/>
        <v>0</v>
      </c>
      <c r="R29" t="s">
        <v>60</v>
      </c>
      <c r="S29">
        <v>3.2546620336274389E-2</v>
      </c>
      <c r="T29">
        <v>0.804290752573395</v>
      </c>
      <c r="U29">
        <f t="shared" si="3"/>
        <v>3.2546620336274389E-2</v>
      </c>
      <c r="V29">
        <v>4.9999999999999378E-2</v>
      </c>
      <c r="W29">
        <f t="shared" si="4"/>
        <v>3.2546620336274389E-2</v>
      </c>
      <c r="X29">
        <f t="shared" si="5"/>
        <v>0</v>
      </c>
    </row>
    <row r="30" spans="1:24">
      <c r="A30" t="s">
        <v>153</v>
      </c>
      <c r="B30">
        <v>0.7817550768385364</v>
      </c>
      <c r="C30">
        <v>0.95530702874889595</v>
      </c>
      <c r="D30" s="5">
        <f t="shared" si="0"/>
        <v>0.7817550768385364</v>
      </c>
      <c r="E30" s="72">
        <v>5.0000000000000017E-2</v>
      </c>
      <c r="F30" s="72">
        <f t="shared" si="1"/>
        <v>5.0000000000000017E-2</v>
      </c>
      <c r="G30">
        <f t="shared" si="2"/>
        <v>0.73175507683853636</v>
      </c>
      <c r="R30" t="s">
        <v>153</v>
      </c>
      <c r="S30">
        <v>0.7817550768385364</v>
      </c>
      <c r="T30">
        <v>0.95530702874889595</v>
      </c>
      <c r="U30" s="5">
        <f t="shared" si="3"/>
        <v>0.7817550768385364</v>
      </c>
      <c r="V30">
        <v>0.95</v>
      </c>
      <c r="W30">
        <f t="shared" si="4"/>
        <v>0.7817550768385364</v>
      </c>
      <c r="X30">
        <f t="shared" si="5"/>
        <v>0</v>
      </c>
    </row>
    <row r="31" spans="1:24">
      <c r="A31" t="s">
        <v>62</v>
      </c>
      <c r="B31">
        <v>9.7440219668620015E-2</v>
      </c>
      <c r="C31">
        <v>0.36367625459897801</v>
      </c>
      <c r="D31">
        <f t="shared" si="0"/>
        <v>9.7440219668620015E-2</v>
      </c>
      <c r="E31" s="72">
        <v>6.8034612531657782E-2</v>
      </c>
      <c r="F31" s="72">
        <f t="shared" si="1"/>
        <v>6.8034612531657782E-2</v>
      </c>
      <c r="G31">
        <f t="shared" si="2"/>
        <v>2.9405607136962233E-2</v>
      </c>
      <c r="R31" t="s">
        <v>62</v>
      </c>
      <c r="S31">
        <v>9.7440219668620015E-2</v>
      </c>
      <c r="T31">
        <v>0.36367625459897801</v>
      </c>
      <c r="U31">
        <f t="shared" si="3"/>
        <v>9.7440219668620015E-2</v>
      </c>
      <c r="V31">
        <v>0.93196538746834223</v>
      </c>
      <c r="W31">
        <f t="shared" si="4"/>
        <v>9.7440219668620015E-2</v>
      </c>
      <c r="X31">
        <f t="shared" si="5"/>
        <v>0</v>
      </c>
    </row>
    <row r="32" spans="1:24">
      <c r="A32" t="s">
        <v>63</v>
      </c>
      <c r="B32">
        <v>0.16609597129911893</v>
      </c>
      <c r="C32">
        <v>7.7749214326728627E-2</v>
      </c>
      <c r="D32">
        <f t="shared" si="0"/>
        <v>7.7749214326728627E-2</v>
      </c>
      <c r="E32">
        <v>0.41893182654154093</v>
      </c>
      <c r="F32">
        <f t="shared" si="1"/>
        <v>7.7749214326728627E-2</v>
      </c>
      <c r="G32">
        <f t="shared" si="2"/>
        <v>0</v>
      </c>
      <c r="R32" t="s">
        <v>63</v>
      </c>
      <c r="S32">
        <v>0.16609597129911893</v>
      </c>
      <c r="T32">
        <v>7.7749214326728627E-2</v>
      </c>
      <c r="U32">
        <f t="shared" si="3"/>
        <v>7.7749214326728627E-2</v>
      </c>
      <c r="V32">
        <v>0.58106817345845907</v>
      </c>
      <c r="W32">
        <f t="shared" si="4"/>
        <v>7.7749214326728627E-2</v>
      </c>
      <c r="X32">
        <f t="shared" si="5"/>
        <v>0</v>
      </c>
    </row>
    <row r="33" spans="1:26">
      <c r="A33" t="s">
        <v>64</v>
      </c>
      <c r="B33">
        <v>5.0000000000000017E-2</v>
      </c>
      <c r="C33">
        <v>1.0314052138263039E-2</v>
      </c>
      <c r="D33">
        <f t="shared" si="0"/>
        <v>1.0314052138263039E-2</v>
      </c>
      <c r="E33">
        <v>0.91337445491190872</v>
      </c>
      <c r="F33">
        <f t="shared" si="1"/>
        <v>1.0314052138263039E-2</v>
      </c>
      <c r="G33">
        <f t="shared" si="2"/>
        <v>0</v>
      </c>
      <c r="R33" t="s">
        <v>64</v>
      </c>
      <c r="S33">
        <v>5.0000000000000017E-2</v>
      </c>
      <c r="T33">
        <v>1.0314052138263039E-2</v>
      </c>
      <c r="U33">
        <f t="shared" si="3"/>
        <v>1.0314052138263039E-2</v>
      </c>
      <c r="V33">
        <v>8.6625545088091283E-2</v>
      </c>
      <c r="W33">
        <f t="shared" si="4"/>
        <v>1.0314052138263039E-2</v>
      </c>
      <c r="X33">
        <f t="shared" si="5"/>
        <v>0</v>
      </c>
    </row>
    <row r="34" spans="1:26">
      <c r="A34" t="s">
        <v>65</v>
      </c>
      <c r="B34">
        <v>0.10059213000789764</v>
      </c>
      <c r="C34">
        <v>0.47058959967932112</v>
      </c>
      <c r="D34">
        <f t="shared" si="0"/>
        <v>0.10059213000789764</v>
      </c>
      <c r="E34" s="72">
        <v>5.0000000000000017E-2</v>
      </c>
      <c r="F34" s="72">
        <f t="shared" si="1"/>
        <v>5.0000000000000017E-2</v>
      </c>
      <c r="G34">
        <f t="shared" si="2"/>
        <v>5.0592130007897626E-2</v>
      </c>
      <c r="R34" t="s">
        <v>65</v>
      </c>
      <c r="S34">
        <v>0.10059213000789764</v>
      </c>
      <c r="T34">
        <v>0.47058959967932112</v>
      </c>
      <c r="U34">
        <f t="shared" si="3"/>
        <v>0.10059213000789764</v>
      </c>
      <c r="V34">
        <v>0.95</v>
      </c>
      <c r="W34">
        <f t="shared" si="4"/>
        <v>0.10059213000789764</v>
      </c>
      <c r="X34">
        <f t="shared" si="5"/>
        <v>0</v>
      </c>
    </row>
    <row r="35" spans="1:26">
      <c r="A35" t="s">
        <v>66</v>
      </c>
      <c r="B35">
        <v>0.99650640000375257</v>
      </c>
      <c r="C35">
        <v>0.93925077876486562</v>
      </c>
      <c r="D35" s="5">
        <f t="shared" si="0"/>
        <v>0.93925077876486562</v>
      </c>
      <c r="E35">
        <v>0.95000000000000062</v>
      </c>
      <c r="F35">
        <f t="shared" si="1"/>
        <v>0.93925077876486562</v>
      </c>
      <c r="G35">
        <f t="shared" si="2"/>
        <v>0</v>
      </c>
      <c r="R35" t="s">
        <v>66</v>
      </c>
      <c r="S35">
        <v>0.99650640000375257</v>
      </c>
      <c r="T35">
        <v>0.93925077876486562</v>
      </c>
      <c r="U35" s="5">
        <f t="shared" si="3"/>
        <v>0.93925077876486562</v>
      </c>
      <c r="V35" s="24">
        <v>4.9999999999999378E-2</v>
      </c>
      <c r="W35" s="24">
        <f t="shared" si="4"/>
        <v>4.9999999999999378E-2</v>
      </c>
      <c r="X35">
        <f t="shared" si="5"/>
        <v>0.88925077876486625</v>
      </c>
    </row>
    <row r="36" spans="1:26">
      <c r="A36" t="s">
        <v>94</v>
      </c>
      <c r="B36">
        <v>0.17783159064496304</v>
      </c>
      <c r="C36">
        <v>3.928562952709329E-3</v>
      </c>
      <c r="D36">
        <f t="shared" si="0"/>
        <v>3.928562952709329E-3</v>
      </c>
      <c r="E36">
        <v>0.12314713802987559</v>
      </c>
      <c r="F36">
        <f t="shared" si="1"/>
        <v>3.928562952709329E-3</v>
      </c>
      <c r="G36">
        <f t="shared" si="2"/>
        <v>0</v>
      </c>
      <c r="R36" t="s">
        <v>94</v>
      </c>
      <c r="S36">
        <v>0.17783159064496304</v>
      </c>
      <c r="T36">
        <v>3.928562952709329E-3</v>
      </c>
      <c r="U36">
        <f t="shared" si="3"/>
        <v>3.928562952709329E-3</v>
      </c>
      <c r="V36">
        <v>0.87685286197012435</v>
      </c>
      <c r="W36">
        <f t="shared" si="4"/>
        <v>3.928562952709329E-3</v>
      </c>
      <c r="X36">
        <f t="shared" si="5"/>
        <v>0</v>
      </c>
    </row>
    <row r="37" spans="1:26">
      <c r="A37" t="s">
        <v>96</v>
      </c>
      <c r="B37">
        <v>1.6514220781848499E-2</v>
      </c>
      <c r="C37">
        <v>0.11591839745337426</v>
      </c>
      <c r="D37">
        <f t="shared" si="0"/>
        <v>1.6514220781848499E-2</v>
      </c>
      <c r="E37">
        <v>5.0000000000000017E-2</v>
      </c>
      <c r="F37">
        <f t="shared" si="1"/>
        <v>1.6514220781848499E-2</v>
      </c>
      <c r="G37">
        <f t="shared" si="2"/>
        <v>0</v>
      </c>
      <c r="R37" t="s">
        <v>96</v>
      </c>
      <c r="S37">
        <v>1.6514220781848499E-2</v>
      </c>
      <c r="T37">
        <v>0.11591839745337426</v>
      </c>
      <c r="U37">
        <f t="shared" si="3"/>
        <v>1.6514220781848499E-2</v>
      </c>
      <c r="V37">
        <v>0.95</v>
      </c>
      <c r="W37">
        <f t="shared" si="4"/>
        <v>1.6514220781848499E-2</v>
      </c>
      <c r="X37">
        <f t="shared" si="5"/>
        <v>0</v>
      </c>
    </row>
    <row r="38" spans="1:26">
      <c r="A38" t="s">
        <v>98</v>
      </c>
      <c r="B38">
        <v>3.5245037242771449E-2</v>
      </c>
      <c r="C38">
        <v>5.2665391540200994E-3</v>
      </c>
      <c r="D38">
        <f t="shared" si="0"/>
        <v>5.2665391540200994E-3</v>
      </c>
      <c r="E38">
        <v>0.21271458630132001</v>
      </c>
      <c r="F38">
        <f t="shared" si="1"/>
        <v>5.2665391540200994E-3</v>
      </c>
      <c r="G38">
        <f t="shared" si="2"/>
        <v>0</v>
      </c>
      <c r="R38" t="s">
        <v>98</v>
      </c>
      <c r="S38">
        <v>3.5245037242771449E-2</v>
      </c>
      <c r="T38">
        <v>5.2665391540200994E-3</v>
      </c>
      <c r="U38">
        <f t="shared" si="3"/>
        <v>5.2665391540200994E-3</v>
      </c>
      <c r="V38">
        <v>0.78728541369867999</v>
      </c>
      <c r="W38">
        <f t="shared" si="4"/>
        <v>5.2665391540200994E-3</v>
      </c>
      <c r="X38">
        <f t="shared" si="5"/>
        <v>0</v>
      </c>
    </row>
    <row r="39" spans="1:26">
      <c r="A39" t="s">
        <v>100</v>
      </c>
      <c r="B39">
        <v>0.30482136725650155</v>
      </c>
      <c r="C39">
        <v>0.20998803456657261</v>
      </c>
      <c r="D39">
        <f t="shared" si="0"/>
        <v>0.20998803456657261</v>
      </c>
      <c r="E39" s="72">
        <v>6.8034612531657782E-2</v>
      </c>
      <c r="F39" s="72">
        <f t="shared" si="1"/>
        <v>6.8034612531657782E-2</v>
      </c>
      <c r="G39">
        <f t="shared" si="2"/>
        <v>0.14195342203491484</v>
      </c>
      <c r="R39" t="s">
        <v>100</v>
      </c>
      <c r="S39">
        <v>0.30482136725650155</v>
      </c>
      <c r="T39">
        <v>0.20998803456657261</v>
      </c>
      <c r="U39">
        <f t="shared" si="3"/>
        <v>0.20998803456657261</v>
      </c>
      <c r="V39">
        <v>0.93196538746834223</v>
      </c>
      <c r="W39">
        <f t="shared" si="4"/>
        <v>0.20998803456657261</v>
      </c>
      <c r="X39">
        <f t="shared" si="5"/>
        <v>0</v>
      </c>
    </row>
    <row r="40" spans="1:26">
      <c r="A40" t="s">
        <v>102</v>
      </c>
      <c r="B40">
        <v>0.13187960949253491</v>
      </c>
      <c r="C40">
        <v>0.66311816366696186</v>
      </c>
      <c r="D40">
        <f t="shared" si="0"/>
        <v>0.13187960949253491</v>
      </c>
      <c r="E40">
        <v>0.95000000000000062</v>
      </c>
      <c r="F40">
        <f t="shared" si="1"/>
        <v>0.13187960949253491</v>
      </c>
      <c r="G40">
        <f t="shared" si="2"/>
        <v>0</v>
      </c>
      <c r="R40" t="s">
        <v>102</v>
      </c>
      <c r="S40">
        <v>0.13187960949253491</v>
      </c>
      <c r="T40">
        <v>0.66311816366696186</v>
      </c>
      <c r="U40">
        <f t="shared" si="3"/>
        <v>0.13187960949253491</v>
      </c>
      <c r="V40" s="24">
        <v>4.9999999999999378E-2</v>
      </c>
      <c r="W40" s="24">
        <f t="shared" si="4"/>
        <v>4.9999999999999378E-2</v>
      </c>
      <c r="X40">
        <f t="shared" si="5"/>
        <v>8.1879609492535532E-2</v>
      </c>
    </row>
    <row r="41" spans="1:26">
      <c r="A41" t="s">
        <v>151</v>
      </c>
      <c r="B41">
        <v>0.99108532969486685</v>
      </c>
      <c r="C41">
        <v>0.99715525647836656</v>
      </c>
      <c r="D41" s="5">
        <f t="shared" si="0"/>
        <v>0.99108532969486685</v>
      </c>
      <c r="E41">
        <v>0.95000000000000062</v>
      </c>
      <c r="F41">
        <f t="shared" si="1"/>
        <v>0.95000000000000062</v>
      </c>
      <c r="G41">
        <f t="shared" si="2"/>
        <v>4.1085329694866224E-2</v>
      </c>
      <c r="R41" t="s">
        <v>151</v>
      </c>
      <c r="S41">
        <v>0.99108532969486685</v>
      </c>
      <c r="T41">
        <v>0.99715525647836656</v>
      </c>
      <c r="U41" s="5">
        <f t="shared" si="3"/>
        <v>0.99108532969486685</v>
      </c>
      <c r="V41" s="24">
        <v>4.9999999999999378E-2</v>
      </c>
      <c r="W41" s="24">
        <f t="shared" si="4"/>
        <v>4.9999999999999378E-2</v>
      </c>
      <c r="X41">
        <f t="shared" si="5"/>
        <v>0.94108532969486747</v>
      </c>
    </row>
    <row r="42" spans="1:26">
      <c r="D42">
        <f>SUM(D24:D41)</f>
        <v>5.3522726981386999</v>
      </c>
      <c r="F42">
        <f>SUM(F24:F41)</f>
        <v>4.2722114989652837</v>
      </c>
      <c r="G42">
        <f>+F42/D42</f>
        <v>0.79820512517065567</v>
      </c>
      <c r="H42" s="18" t="s">
        <v>573</v>
      </c>
      <c r="I42" s="17"/>
      <c r="U42">
        <f>SUM(U24:U41)</f>
        <v>5.3522726981386999</v>
      </c>
      <c r="W42">
        <f>SUM(W24:W41)</f>
        <v>1.8175894151827492</v>
      </c>
      <c r="X42">
        <f>+W42/U42</f>
        <v>0.33959207941980085</v>
      </c>
      <c r="Y42" s="18" t="s">
        <v>573</v>
      </c>
      <c r="Z42" s="17"/>
    </row>
    <row r="44" spans="1:26">
      <c r="A44" t="s">
        <v>570</v>
      </c>
      <c r="R44" t="s">
        <v>570</v>
      </c>
    </row>
    <row r="45" spans="1:26">
      <c r="A45" t="s">
        <v>78</v>
      </c>
      <c r="B45" t="s">
        <v>51</v>
      </c>
      <c r="C45" t="s">
        <v>232</v>
      </c>
      <c r="D45" t="s">
        <v>570</v>
      </c>
      <c r="E45" t="s">
        <v>224</v>
      </c>
      <c r="F45" t="s">
        <v>216</v>
      </c>
      <c r="R45" t="s">
        <v>78</v>
      </c>
      <c r="S45" t="s">
        <v>51</v>
      </c>
      <c r="T45" t="s">
        <v>232</v>
      </c>
      <c r="U45" t="s">
        <v>570</v>
      </c>
      <c r="V45" t="s">
        <v>236</v>
      </c>
      <c r="W45" t="s">
        <v>216</v>
      </c>
    </row>
    <row r="46" spans="1:26">
      <c r="A46" t="s">
        <v>80</v>
      </c>
      <c r="B46">
        <v>0.12399750635826204</v>
      </c>
      <c r="C46">
        <v>0.26872338491523462</v>
      </c>
      <c r="D46">
        <f>MIN(B46:C46)</f>
        <v>0.12399750635826204</v>
      </c>
      <c r="E46" s="24">
        <v>5.0000000000000017E-2</v>
      </c>
      <c r="F46" s="24">
        <f>MIN(D46:E46)</f>
        <v>5.0000000000000017E-2</v>
      </c>
      <c r="G46">
        <f>+D46-F46</f>
        <v>7.3997506358262022E-2</v>
      </c>
      <c r="R46" t="s">
        <v>80</v>
      </c>
      <c r="S46">
        <v>0.12399750635826204</v>
      </c>
      <c r="T46">
        <v>0.26872338491523462</v>
      </c>
      <c r="U46">
        <f>MIN(S46:T46)</f>
        <v>0.12399750635826204</v>
      </c>
      <c r="V46">
        <v>0.95</v>
      </c>
      <c r="W46">
        <f>MIN(U46:V46)</f>
        <v>0.12399750635826204</v>
      </c>
      <c r="X46">
        <f>+U46-W46</f>
        <v>0</v>
      </c>
    </row>
    <row r="47" spans="1:26">
      <c r="A47" t="s">
        <v>82</v>
      </c>
      <c r="B47">
        <v>0.88706514596723429</v>
      </c>
      <c r="C47">
        <v>3.8150100633936868E-3</v>
      </c>
      <c r="D47">
        <f t="shared" ref="D47:D63" si="6">MIN(B47:C47)</f>
        <v>3.8150100633936868E-3</v>
      </c>
      <c r="E47">
        <v>0.95000000000000062</v>
      </c>
      <c r="F47">
        <f t="shared" ref="F47:F63" si="7">MIN(D47:E47)</f>
        <v>3.8150100633936868E-3</v>
      </c>
      <c r="G47">
        <f t="shared" ref="G47:G63" si="8">+D47-F47</f>
        <v>0</v>
      </c>
      <c r="R47" t="s">
        <v>82</v>
      </c>
      <c r="S47">
        <v>0.88706514596723429</v>
      </c>
      <c r="T47">
        <v>3.8150100633936868E-3</v>
      </c>
      <c r="U47">
        <f t="shared" ref="U47:U63" si="9">MIN(S47:T47)</f>
        <v>3.8150100633936868E-3</v>
      </c>
      <c r="V47">
        <v>4.9999999999999378E-2</v>
      </c>
      <c r="W47">
        <f t="shared" ref="W47:W63" si="10">MIN(U47:V47)</f>
        <v>3.8150100633936868E-3</v>
      </c>
      <c r="X47">
        <f t="shared" ref="X47:X63" si="11">+U47-W47</f>
        <v>0</v>
      </c>
    </row>
    <row r="48" spans="1:26">
      <c r="A48" t="s">
        <v>57</v>
      </c>
      <c r="B48">
        <v>0.9765606976781106</v>
      </c>
      <c r="C48">
        <v>0.10166272693078893</v>
      </c>
      <c r="D48">
        <f t="shared" si="6"/>
        <v>0.10166272693078893</v>
      </c>
      <c r="E48">
        <v>0.88706514596723429</v>
      </c>
      <c r="F48">
        <f t="shared" si="7"/>
        <v>0.10166272693078893</v>
      </c>
      <c r="G48">
        <f t="shared" si="8"/>
        <v>0</v>
      </c>
      <c r="R48" t="s">
        <v>57</v>
      </c>
      <c r="S48">
        <v>0.9765606976781106</v>
      </c>
      <c r="T48">
        <v>0.10166272693078893</v>
      </c>
      <c r="U48">
        <f t="shared" si="9"/>
        <v>0.10166272693078893</v>
      </c>
      <c r="V48">
        <v>0.11293485403276571</v>
      </c>
      <c r="W48">
        <f t="shared" si="10"/>
        <v>0.10166272693078893</v>
      </c>
      <c r="X48">
        <f t="shared" si="11"/>
        <v>0</v>
      </c>
    </row>
    <row r="49" spans="1:25">
      <c r="A49" t="s">
        <v>58</v>
      </c>
      <c r="B49">
        <v>7.3630248921681532E-2</v>
      </c>
      <c r="C49">
        <v>0.99108532969486662</v>
      </c>
      <c r="D49">
        <f t="shared" si="6"/>
        <v>7.3630248921681532E-2</v>
      </c>
      <c r="E49">
        <v>0.12314713802987559</v>
      </c>
      <c r="F49">
        <f t="shared" si="7"/>
        <v>7.3630248921681532E-2</v>
      </c>
      <c r="G49">
        <f t="shared" si="8"/>
        <v>0</v>
      </c>
      <c r="R49" t="s">
        <v>58</v>
      </c>
      <c r="S49">
        <v>7.3630248921681532E-2</v>
      </c>
      <c r="T49">
        <v>0.99108532969486662</v>
      </c>
      <c r="U49">
        <f t="shared" si="9"/>
        <v>7.3630248921681532E-2</v>
      </c>
      <c r="V49">
        <v>0.87685286197012435</v>
      </c>
      <c r="W49">
        <f t="shared" si="10"/>
        <v>7.3630248921681532E-2</v>
      </c>
      <c r="X49">
        <f t="shared" si="11"/>
        <v>0</v>
      </c>
    </row>
    <row r="50" spans="1:25">
      <c r="A50" t="s">
        <v>59</v>
      </c>
      <c r="B50">
        <v>3.5647713715120419E-2</v>
      </c>
      <c r="C50">
        <v>0.91337445491190794</v>
      </c>
      <c r="D50">
        <f t="shared" si="6"/>
        <v>3.5647713715120419E-2</v>
      </c>
      <c r="E50">
        <v>0.76454761353770129</v>
      </c>
      <c r="F50">
        <f t="shared" si="7"/>
        <v>3.5647713715120419E-2</v>
      </c>
      <c r="G50">
        <f t="shared" si="8"/>
        <v>0</v>
      </c>
      <c r="R50" t="s">
        <v>59</v>
      </c>
      <c r="S50">
        <v>3.5647713715120419E-2</v>
      </c>
      <c r="T50">
        <v>0.91337445491190794</v>
      </c>
      <c r="U50">
        <f t="shared" si="9"/>
        <v>3.5647713715120419E-2</v>
      </c>
      <c r="V50">
        <v>0.23545238646229871</v>
      </c>
      <c r="W50">
        <f t="shared" si="10"/>
        <v>3.5647713715120419E-2</v>
      </c>
      <c r="X50">
        <f t="shared" si="11"/>
        <v>0</v>
      </c>
    </row>
    <row r="51" spans="1:25">
      <c r="A51" t="s">
        <v>60</v>
      </c>
      <c r="B51">
        <v>3.2546620336274389E-2</v>
      </c>
      <c r="C51">
        <v>0.195709247426605</v>
      </c>
      <c r="D51">
        <f t="shared" si="6"/>
        <v>3.2546620336274389E-2</v>
      </c>
      <c r="E51">
        <v>0.95000000000000062</v>
      </c>
      <c r="F51">
        <f t="shared" si="7"/>
        <v>3.2546620336274389E-2</v>
      </c>
      <c r="G51">
        <f t="shared" si="8"/>
        <v>0</v>
      </c>
      <c r="R51" t="s">
        <v>60</v>
      </c>
      <c r="S51">
        <v>3.2546620336274389E-2</v>
      </c>
      <c r="T51">
        <v>0.195709247426605</v>
      </c>
      <c r="U51">
        <f t="shared" si="9"/>
        <v>3.2546620336274389E-2</v>
      </c>
      <c r="V51">
        <v>4.9999999999999378E-2</v>
      </c>
      <c r="W51">
        <f t="shared" si="10"/>
        <v>3.2546620336274389E-2</v>
      </c>
      <c r="X51">
        <f t="shared" si="11"/>
        <v>0</v>
      </c>
    </row>
    <row r="52" spans="1:25">
      <c r="A52" t="s">
        <v>153</v>
      </c>
      <c r="B52">
        <v>0.7817550768385364</v>
      </c>
      <c r="C52">
        <v>4.4692971251104052E-2</v>
      </c>
      <c r="D52">
        <f t="shared" si="6"/>
        <v>4.4692971251104052E-2</v>
      </c>
      <c r="E52">
        <v>5.0000000000000017E-2</v>
      </c>
      <c r="F52">
        <f t="shared" si="7"/>
        <v>4.4692971251104052E-2</v>
      </c>
      <c r="G52">
        <f t="shared" si="8"/>
        <v>0</v>
      </c>
      <c r="R52" t="s">
        <v>153</v>
      </c>
      <c r="S52">
        <v>0.7817550768385364</v>
      </c>
      <c r="T52">
        <v>4.4692971251104052E-2</v>
      </c>
      <c r="U52">
        <f t="shared" si="9"/>
        <v>4.4692971251104052E-2</v>
      </c>
      <c r="V52">
        <v>0.95</v>
      </c>
      <c r="W52">
        <f t="shared" si="10"/>
        <v>4.4692971251104052E-2</v>
      </c>
      <c r="X52">
        <f t="shared" si="11"/>
        <v>0</v>
      </c>
    </row>
    <row r="53" spans="1:25">
      <c r="A53" t="s">
        <v>62</v>
      </c>
      <c r="B53">
        <v>9.7440219668620015E-2</v>
      </c>
      <c r="C53">
        <v>0.63632374540102199</v>
      </c>
      <c r="D53">
        <f t="shared" si="6"/>
        <v>9.7440219668620015E-2</v>
      </c>
      <c r="E53" s="24">
        <v>6.8034612531657782E-2</v>
      </c>
      <c r="F53" s="24">
        <f t="shared" si="7"/>
        <v>6.8034612531657782E-2</v>
      </c>
      <c r="G53">
        <f t="shared" si="8"/>
        <v>2.9405607136962233E-2</v>
      </c>
      <c r="R53" t="s">
        <v>62</v>
      </c>
      <c r="S53">
        <v>9.7440219668620015E-2</v>
      </c>
      <c r="T53">
        <v>0.63632374540102199</v>
      </c>
      <c r="U53">
        <f t="shared" si="9"/>
        <v>9.7440219668620015E-2</v>
      </c>
      <c r="V53">
        <v>0.93196538746834223</v>
      </c>
      <c r="W53">
        <f t="shared" si="10"/>
        <v>9.7440219668620015E-2</v>
      </c>
      <c r="X53">
        <f t="shared" si="11"/>
        <v>0</v>
      </c>
    </row>
    <row r="54" spans="1:25">
      <c r="A54" t="s">
        <v>63</v>
      </c>
      <c r="B54">
        <v>0.16609597129911893</v>
      </c>
      <c r="C54">
        <v>0.92225078567327134</v>
      </c>
      <c r="D54">
        <f t="shared" si="6"/>
        <v>0.16609597129911893</v>
      </c>
      <c r="E54">
        <v>0.41893182654154093</v>
      </c>
      <c r="F54">
        <f t="shared" si="7"/>
        <v>0.16609597129911893</v>
      </c>
      <c r="G54">
        <f t="shared" si="8"/>
        <v>0</v>
      </c>
      <c r="R54" t="s">
        <v>63</v>
      </c>
      <c r="S54">
        <v>0.16609597129911893</v>
      </c>
      <c r="T54">
        <v>0.92225078567327134</v>
      </c>
      <c r="U54">
        <f t="shared" si="9"/>
        <v>0.16609597129911893</v>
      </c>
      <c r="V54">
        <v>0.58106817345845907</v>
      </c>
      <c r="W54">
        <f t="shared" si="10"/>
        <v>0.16609597129911893</v>
      </c>
      <c r="X54">
        <f t="shared" si="11"/>
        <v>0</v>
      </c>
    </row>
    <row r="55" spans="1:25">
      <c r="A55" t="s">
        <v>64</v>
      </c>
      <c r="B55">
        <v>5.0000000000000017E-2</v>
      </c>
      <c r="C55">
        <v>0.98968594786173691</v>
      </c>
      <c r="D55">
        <f t="shared" si="6"/>
        <v>5.0000000000000017E-2</v>
      </c>
      <c r="E55">
        <v>0.91337445491190872</v>
      </c>
      <c r="F55">
        <f t="shared" si="7"/>
        <v>5.0000000000000017E-2</v>
      </c>
      <c r="G55">
        <f t="shared" si="8"/>
        <v>0</v>
      </c>
      <c r="R55" t="s">
        <v>64</v>
      </c>
      <c r="S55">
        <v>5.0000000000000017E-2</v>
      </c>
      <c r="T55">
        <v>0.98968594786173691</v>
      </c>
      <c r="U55">
        <f t="shared" si="9"/>
        <v>5.0000000000000017E-2</v>
      </c>
      <c r="V55">
        <v>8.6625545088091283E-2</v>
      </c>
      <c r="W55">
        <f t="shared" si="10"/>
        <v>5.0000000000000017E-2</v>
      </c>
      <c r="X55">
        <f t="shared" si="11"/>
        <v>0</v>
      </c>
    </row>
    <row r="56" spans="1:25">
      <c r="A56" t="s">
        <v>65</v>
      </c>
      <c r="B56">
        <v>0.10059213000789764</v>
      </c>
      <c r="C56">
        <v>0.52941040032067888</v>
      </c>
      <c r="D56">
        <f t="shared" si="6"/>
        <v>0.10059213000789764</v>
      </c>
      <c r="E56" s="24">
        <v>5.0000000000000017E-2</v>
      </c>
      <c r="F56" s="24">
        <f t="shared" si="7"/>
        <v>5.0000000000000017E-2</v>
      </c>
      <c r="G56">
        <f t="shared" si="8"/>
        <v>5.0592130007897626E-2</v>
      </c>
      <c r="R56" t="s">
        <v>65</v>
      </c>
      <c r="S56">
        <v>0.10059213000789764</v>
      </c>
      <c r="T56">
        <v>0.52941040032067888</v>
      </c>
      <c r="U56">
        <f t="shared" si="9"/>
        <v>0.10059213000789764</v>
      </c>
      <c r="V56">
        <v>0.95</v>
      </c>
      <c r="W56">
        <f t="shared" si="10"/>
        <v>0.10059213000789764</v>
      </c>
      <c r="X56">
        <f t="shared" si="11"/>
        <v>0</v>
      </c>
    </row>
    <row r="57" spans="1:25">
      <c r="A57" t="s">
        <v>66</v>
      </c>
      <c r="B57">
        <v>0.99650640000375257</v>
      </c>
      <c r="C57">
        <v>6.0749221235134376E-2</v>
      </c>
      <c r="D57">
        <f t="shared" si="6"/>
        <v>6.0749221235134376E-2</v>
      </c>
      <c r="E57">
        <v>0.95000000000000062</v>
      </c>
      <c r="F57">
        <f t="shared" si="7"/>
        <v>6.0749221235134376E-2</v>
      </c>
      <c r="G57">
        <f t="shared" si="8"/>
        <v>0</v>
      </c>
      <c r="R57" t="s">
        <v>66</v>
      </c>
      <c r="S57">
        <v>0.99650640000375257</v>
      </c>
      <c r="T57">
        <v>6.0749221235134376E-2</v>
      </c>
      <c r="U57">
        <f t="shared" si="9"/>
        <v>6.0749221235134376E-2</v>
      </c>
      <c r="V57" s="24">
        <v>4.9999999999999378E-2</v>
      </c>
      <c r="W57" s="24">
        <f t="shared" si="10"/>
        <v>4.9999999999999378E-2</v>
      </c>
      <c r="X57">
        <f t="shared" si="11"/>
        <v>1.0749221235134998E-2</v>
      </c>
    </row>
    <row r="58" spans="1:25">
      <c r="A58" t="s">
        <v>94</v>
      </c>
      <c r="B58">
        <v>0.17783159064496304</v>
      </c>
      <c r="C58">
        <v>0.99607143704729062</v>
      </c>
      <c r="D58">
        <f t="shared" si="6"/>
        <v>0.17783159064496304</v>
      </c>
      <c r="E58" s="24">
        <v>0.12314713802987559</v>
      </c>
      <c r="F58" s="24">
        <f t="shared" si="7"/>
        <v>0.12314713802987559</v>
      </c>
      <c r="G58">
        <f t="shared" si="8"/>
        <v>5.4684452615087448E-2</v>
      </c>
      <c r="R58" t="s">
        <v>94</v>
      </c>
      <c r="S58">
        <v>0.17783159064496304</v>
      </c>
      <c r="T58">
        <v>0.99607143704729062</v>
      </c>
      <c r="U58">
        <f t="shared" si="9"/>
        <v>0.17783159064496304</v>
      </c>
      <c r="V58">
        <v>0.87685286197012435</v>
      </c>
      <c r="W58">
        <f t="shared" si="10"/>
        <v>0.17783159064496304</v>
      </c>
      <c r="X58">
        <f t="shared" si="11"/>
        <v>0</v>
      </c>
    </row>
    <row r="59" spans="1:25">
      <c r="A59" t="s">
        <v>96</v>
      </c>
      <c r="B59">
        <v>1.6514220781848499E-2</v>
      </c>
      <c r="C59">
        <v>0.88408160254662571</v>
      </c>
      <c r="D59">
        <f t="shared" si="6"/>
        <v>1.6514220781848499E-2</v>
      </c>
      <c r="E59">
        <v>5.0000000000000017E-2</v>
      </c>
      <c r="F59">
        <f t="shared" si="7"/>
        <v>1.6514220781848499E-2</v>
      </c>
      <c r="G59">
        <f t="shared" si="8"/>
        <v>0</v>
      </c>
      <c r="R59" t="s">
        <v>96</v>
      </c>
      <c r="S59">
        <v>1.6514220781848499E-2</v>
      </c>
      <c r="T59">
        <v>0.88408160254662571</v>
      </c>
      <c r="U59">
        <f t="shared" si="9"/>
        <v>1.6514220781848499E-2</v>
      </c>
      <c r="V59">
        <v>0.95</v>
      </c>
      <c r="W59">
        <f t="shared" si="10"/>
        <v>1.6514220781848499E-2</v>
      </c>
      <c r="X59">
        <f t="shared" si="11"/>
        <v>0</v>
      </c>
    </row>
    <row r="60" spans="1:25">
      <c r="A60" t="s">
        <v>98</v>
      </c>
      <c r="B60">
        <v>3.5245037242771449E-2</v>
      </c>
      <c r="C60">
        <v>0.99473346084597991</v>
      </c>
      <c r="D60">
        <f t="shared" si="6"/>
        <v>3.5245037242771449E-2</v>
      </c>
      <c r="E60">
        <v>0.21271458630132001</v>
      </c>
      <c r="F60">
        <f t="shared" si="7"/>
        <v>3.5245037242771449E-2</v>
      </c>
      <c r="G60">
        <f t="shared" si="8"/>
        <v>0</v>
      </c>
      <c r="R60" t="s">
        <v>98</v>
      </c>
      <c r="S60">
        <v>3.5245037242771449E-2</v>
      </c>
      <c r="T60">
        <v>0.99473346084597991</v>
      </c>
      <c r="U60">
        <f t="shared" si="9"/>
        <v>3.5245037242771449E-2</v>
      </c>
      <c r="V60">
        <v>0.78728541369867999</v>
      </c>
      <c r="W60">
        <f t="shared" si="10"/>
        <v>3.5245037242771449E-2</v>
      </c>
      <c r="X60">
        <f t="shared" si="11"/>
        <v>0</v>
      </c>
    </row>
    <row r="61" spans="1:25">
      <c r="A61" t="s">
        <v>100</v>
      </c>
      <c r="B61">
        <v>0.30482136725650155</v>
      </c>
      <c r="C61">
        <v>0.79001196543342744</v>
      </c>
      <c r="D61">
        <f t="shared" si="6"/>
        <v>0.30482136725650155</v>
      </c>
      <c r="E61" s="24">
        <v>6.8034612531657782E-2</v>
      </c>
      <c r="F61" s="24">
        <f t="shared" si="7"/>
        <v>6.8034612531657782E-2</v>
      </c>
      <c r="G61">
        <f t="shared" si="8"/>
        <v>0.23678675472484378</v>
      </c>
      <c r="R61" t="s">
        <v>100</v>
      </c>
      <c r="S61">
        <v>0.30482136725650155</v>
      </c>
      <c r="T61">
        <v>0.79001196543342744</v>
      </c>
      <c r="U61">
        <f t="shared" si="9"/>
        <v>0.30482136725650155</v>
      </c>
      <c r="V61">
        <v>0.93196538746834223</v>
      </c>
      <c r="W61">
        <f t="shared" si="10"/>
        <v>0.30482136725650155</v>
      </c>
      <c r="X61">
        <f t="shared" si="11"/>
        <v>0</v>
      </c>
    </row>
    <row r="62" spans="1:25">
      <c r="A62" t="s">
        <v>102</v>
      </c>
      <c r="B62">
        <v>0.13187960949253491</v>
      </c>
      <c r="C62">
        <v>0.33688183633303814</v>
      </c>
      <c r="D62">
        <f t="shared" si="6"/>
        <v>0.13187960949253491</v>
      </c>
      <c r="E62">
        <v>0.95000000000000062</v>
      </c>
      <c r="F62">
        <f t="shared" si="7"/>
        <v>0.13187960949253491</v>
      </c>
      <c r="G62">
        <f t="shared" si="8"/>
        <v>0</v>
      </c>
      <c r="R62" t="s">
        <v>102</v>
      </c>
      <c r="S62">
        <v>0.13187960949253491</v>
      </c>
      <c r="T62">
        <v>0.33688183633303814</v>
      </c>
      <c r="U62">
        <f t="shared" si="9"/>
        <v>0.13187960949253491</v>
      </c>
      <c r="V62" s="24">
        <v>4.9999999999999378E-2</v>
      </c>
      <c r="W62" s="24">
        <f t="shared" si="10"/>
        <v>4.9999999999999378E-2</v>
      </c>
      <c r="X62">
        <f t="shared" si="11"/>
        <v>8.1879609492535532E-2</v>
      </c>
    </row>
    <row r="63" spans="1:25">
      <c r="A63" t="s">
        <v>151</v>
      </c>
      <c r="B63">
        <v>0.99108532969486685</v>
      </c>
      <c r="C63">
        <v>2.8447435216334416E-3</v>
      </c>
      <c r="D63">
        <f t="shared" si="6"/>
        <v>2.8447435216334416E-3</v>
      </c>
      <c r="E63">
        <v>0.95000000000000062</v>
      </c>
      <c r="F63">
        <f t="shared" si="7"/>
        <v>2.8447435216334416E-3</v>
      </c>
      <c r="G63">
        <f t="shared" si="8"/>
        <v>0</v>
      </c>
      <c r="R63" t="s">
        <v>151</v>
      </c>
      <c r="S63">
        <v>0.99108532969486685</v>
      </c>
      <c r="T63">
        <v>2.8447435216334416E-3</v>
      </c>
      <c r="U63">
        <f t="shared" si="9"/>
        <v>2.8447435216334416E-3</v>
      </c>
      <c r="V63">
        <v>4.9999999999999378E-2</v>
      </c>
      <c r="W63">
        <f t="shared" si="10"/>
        <v>2.8447435216334416E-3</v>
      </c>
      <c r="X63">
        <f t="shared" si="11"/>
        <v>0</v>
      </c>
    </row>
    <row r="64" spans="1:25">
      <c r="D64">
        <f>SUM(D46:D63)</f>
        <v>1.5600069087276491</v>
      </c>
      <c r="F64">
        <f>SUM(F46:F63)</f>
        <v>1.1145404578845959</v>
      </c>
      <c r="G64">
        <f>+F64/D64</f>
        <v>0.71444584741847184</v>
      </c>
      <c r="H64" s="31" t="s">
        <v>227</v>
      </c>
      <c r="U64">
        <f>SUM(U46:U63)</f>
        <v>1.5600069087276491</v>
      </c>
      <c r="W64">
        <f>SUM(W46:W63)</f>
        <v>1.4673780779999783</v>
      </c>
      <c r="X64">
        <f>+W64/U64</f>
        <v>0.9406228073674241</v>
      </c>
      <c r="Y64" s="31" t="s">
        <v>227</v>
      </c>
    </row>
    <row r="66" spans="1:24">
      <c r="A66" t="s">
        <v>571</v>
      </c>
      <c r="R66" t="s">
        <v>571</v>
      </c>
    </row>
    <row r="67" spans="1:24">
      <c r="A67" t="s">
        <v>78</v>
      </c>
      <c r="B67" t="s">
        <v>230</v>
      </c>
      <c r="C67" t="s">
        <v>67</v>
      </c>
      <c r="D67" t="s">
        <v>569</v>
      </c>
      <c r="E67" t="s">
        <v>224</v>
      </c>
      <c r="F67" t="s">
        <v>216</v>
      </c>
      <c r="R67" t="s">
        <v>78</v>
      </c>
      <c r="S67" t="s">
        <v>230</v>
      </c>
      <c r="T67" t="s">
        <v>67</v>
      </c>
      <c r="U67" t="s">
        <v>569</v>
      </c>
      <c r="V67" t="s">
        <v>236</v>
      </c>
      <c r="W67" t="s">
        <v>216</v>
      </c>
    </row>
    <row r="68" spans="1:24">
      <c r="A68" t="s">
        <v>80</v>
      </c>
      <c r="B68">
        <v>0.87600249364173799</v>
      </c>
      <c r="C68">
        <v>0.73127661508476538</v>
      </c>
      <c r="D68" s="5">
        <f>MIN(B68:C68)</f>
        <v>0.73127661508476538</v>
      </c>
      <c r="E68" s="24">
        <v>5.0000000000000017E-2</v>
      </c>
      <c r="F68" s="24">
        <f>MIN(D68:E68)</f>
        <v>5.0000000000000017E-2</v>
      </c>
      <c r="G68">
        <f>+D68-F68</f>
        <v>0.68127661508476534</v>
      </c>
      <c r="R68" t="s">
        <v>80</v>
      </c>
      <c r="S68">
        <v>0.87600249364173799</v>
      </c>
      <c r="T68">
        <v>0.73127661508476538</v>
      </c>
      <c r="U68" s="5">
        <f>MIN(S68:T68)</f>
        <v>0.73127661508476538</v>
      </c>
      <c r="V68">
        <v>0.95</v>
      </c>
      <c r="W68">
        <f>MIN(U68:V68)</f>
        <v>0.73127661508476538</v>
      </c>
      <c r="X68">
        <f>+U68-W68</f>
        <v>0</v>
      </c>
    </row>
    <row r="69" spans="1:24">
      <c r="A69" t="s">
        <v>82</v>
      </c>
      <c r="B69">
        <v>0.11293485403276571</v>
      </c>
      <c r="C69">
        <v>0.99618498993660631</v>
      </c>
      <c r="D69">
        <f t="shared" ref="D69:D85" si="12">MIN(B69:C69)</f>
        <v>0.11293485403276571</v>
      </c>
      <c r="E69">
        <v>0.95000000000000062</v>
      </c>
      <c r="F69">
        <f t="shared" ref="F69:F85" si="13">MIN(D69:E69)</f>
        <v>0.11293485403276571</v>
      </c>
      <c r="G69">
        <f t="shared" ref="G69:G85" si="14">+D69-F69</f>
        <v>0</v>
      </c>
      <c r="R69" t="s">
        <v>82</v>
      </c>
      <c r="S69">
        <v>0.11293485403276571</v>
      </c>
      <c r="T69">
        <v>0.99618498993660631</v>
      </c>
      <c r="U69">
        <f t="shared" ref="U69:U85" si="15">MIN(S69:T69)</f>
        <v>0.11293485403276571</v>
      </c>
      <c r="V69" s="24">
        <v>4.9999999999999378E-2</v>
      </c>
      <c r="W69" s="24">
        <f t="shared" ref="W69:W85" si="16">MIN(U69:V69)</f>
        <v>4.9999999999999378E-2</v>
      </c>
      <c r="X69">
        <f t="shared" ref="X69:X85" si="17">+U69-W69</f>
        <v>6.293485403276633E-2</v>
      </c>
    </row>
    <row r="70" spans="1:24">
      <c r="A70" t="s">
        <v>57</v>
      </c>
      <c r="B70">
        <v>2.3439302321889399E-2</v>
      </c>
      <c r="C70">
        <v>0.89833727306921107</v>
      </c>
      <c r="D70">
        <f t="shared" si="12"/>
        <v>2.3439302321889399E-2</v>
      </c>
      <c r="E70">
        <v>0.88706514596723429</v>
      </c>
      <c r="F70">
        <f t="shared" si="13"/>
        <v>2.3439302321889399E-2</v>
      </c>
      <c r="G70">
        <f t="shared" si="14"/>
        <v>0</v>
      </c>
      <c r="R70" t="s">
        <v>57</v>
      </c>
      <c r="S70">
        <v>2.3439302321889399E-2</v>
      </c>
      <c r="T70">
        <v>0.89833727306921107</v>
      </c>
      <c r="U70">
        <f t="shared" si="15"/>
        <v>2.3439302321889399E-2</v>
      </c>
      <c r="V70">
        <v>0.11293485403276571</v>
      </c>
      <c r="W70">
        <f t="shared" si="16"/>
        <v>2.3439302321889399E-2</v>
      </c>
      <c r="X70">
        <f t="shared" si="17"/>
        <v>0</v>
      </c>
    </row>
    <row r="71" spans="1:24">
      <c r="A71" t="s">
        <v>58</v>
      </c>
      <c r="B71">
        <v>0.92636975107831843</v>
      </c>
      <c r="C71">
        <v>8.91467030513334E-3</v>
      </c>
      <c r="D71">
        <f t="shared" si="12"/>
        <v>8.91467030513334E-3</v>
      </c>
      <c r="E71">
        <v>0.12314713802987559</v>
      </c>
      <c r="F71">
        <f t="shared" si="13"/>
        <v>8.91467030513334E-3</v>
      </c>
      <c r="G71">
        <f t="shared" si="14"/>
        <v>0</v>
      </c>
      <c r="R71" t="s">
        <v>58</v>
      </c>
      <c r="S71">
        <v>0.92636975107831843</v>
      </c>
      <c r="T71">
        <v>8.91467030513334E-3</v>
      </c>
      <c r="U71">
        <f t="shared" si="15"/>
        <v>8.91467030513334E-3</v>
      </c>
      <c r="V71">
        <v>0.87685286197012435</v>
      </c>
      <c r="W71">
        <f t="shared" si="16"/>
        <v>8.91467030513334E-3</v>
      </c>
      <c r="X71">
        <f t="shared" si="17"/>
        <v>0</v>
      </c>
    </row>
    <row r="72" spans="1:24">
      <c r="A72" t="s">
        <v>59</v>
      </c>
      <c r="B72">
        <v>0.96435228628487957</v>
      </c>
      <c r="C72">
        <v>8.6625545088092101E-2</v>
      </c>
      <c r="D72">
        <f t="shared" si="12"/>
        <v>8.6625545088092101E-2</v>
      </c>
      <c r="E72">
        <v>0.76454761353770129</v>
      </c>
      <c r="F72">
        <f t="shared" si="13"/>
        <v>8.6625545088092101E-2</v>
      </c>
      <c r="G72">
        <f t="shared" si="14"/>
        <v>0</v>
      </c>
      <c r="R72" t="s">
        <v>59</v>
      </c>
      <c r="S72">
        <v>0.96435228628487957</v>
      </c>
      <c r="T72">
        <v>8.6625545088092101E-2</v>
      </c>
      <c r="U72">
        <f t="shared" si="15"/>
        <v>8.6625545088092101E-2</v>
      </c>
      <c r="V72">
        <v>0.23545238646229871</v>
      </c>
      <c r="W72">
        <f t="shared" si="16"/>
        <v>8.6625545088092101E-2</v>
      </c>
      <c r="X72">
        <f t="shared" si="17"/>
        <v>0</v>
      </c>
    </row>
    <row r="73" spans="1:24">
      <c r="A73" t="s">
        <v>60</v>
      </c>
      <c r="B73">
        <v>0.96745337966372558</v>
      </c>
      <c r="C73">
        <v>0.804290752573395</v>
      </c>
      <c r="D73" s="5">
        <f t="shared" si="12"/>
        <v>0.804290752573395</v>
      </c>
      <c r="E73">
        <v>0.95000000000000062</v>
      </c>
      <c r="F73">
        <f t="shared" si="13"/>
        <v>0.804290752573395</v>
      </c>
      <c r="G73">
        <f t="shared" si="14"/>
        <v>0</v>
      </c>
      <c r="R73" t="s">
        <v>60</v>
      </c>
      <c r="S73">
        <v>0.96745337966372558</v>
      </c>
      <c r="T73">
        <v>0.804290752573395</v>
      </c>
      <c r="U73" s="5">
        <f t="shared" si="15"/>
        <v>0.804290752573395</v>
      </c>
      <c r="V73" s="24">
        <v>4.9999999999999378E-2</v>
      </c>
      <c r="W73" s="24">
        <f t="shared" si="16"/>
        <v>4.9999999999999378E-2</v>
      </c>
      <c r="X73">
        <f t="shared" si="17"/>
        <v>0.75429075257339562</v>
      </c>
    </row>
    <row r="74" spans="1:24">
      <c r="A74" t="s">
        <v>153</v>
      </c>
      <c r="B74">
        <v>0.2182449231614636</v>
      </c>
      <c r="C74">
        <v>0.95530702874889595</v>
      </c>
      <c r="D74">
        <f t="shared" si="12"/>
        <v>0.2182449231614636</v>
      </c>
      <c r="E74" s="24">
        <v>5.0000000000000017E-2</v>
      </c>
      <c r="F74" s="24">
        <f t="shared" si="13"/>
        <v>5.0000000000000017E-2</v>
      </c>
      <c r="G74">
        <f t="shared" si="14"/>
        <v>0.16824492316146358</v>
      </c>
      <c r="R74" t="s">
        <v>153</v>
      </c>
      <c r="S74">
        <v>0.2182449231614636</v>
      </c>
      <c r="T74">
        <v>0.95530702874889595</v>
      </c>
      <c r="U74">
        <f t="shared" si="15"/>
        <v>0.2182449231614636</v>
      </c>
      <c r="V74">
        <v>0.95</v>
      </c>
      <c r="W74">
        <f t="shared" si="16"/>
        <v>0.2182449231614636</v>
      </c>
      <c r="X74">
        <f t="shared" si="17"/>
        <v>0</v>
      </c>
    </row>
    <row r="75" spans="1:24">
      <c r="A75" t="s">
        <v>62</v>
      </c>
      <c r="B75">
        <v>0.90255978033137996</v>
      </c>
      <c r="C75">
        <v>0.36367625459897801</v>
      </c>
      <c r="D75">
        <f t="shared" si="12"/>
        <v>0.36367625459897801</v>
      </c>
      <c r="E75" s="24">
        <v>6.8034612531657782E-2</v>
      </c>
      <c r="F75" s="24">
        <f t="shared" si="13"/>
        <v>6.8034612531657782E-2</v>
      </c>
      <c r="G75">
        <f t="shared" si="14"/>
        <v>0.29564164206732024</v>
      </c>
      <c r="R75" t="s">
        <v>62</v>
      </c>
      <c r="S75">
        <v>0.90255978033137996</v>
      </c>
      <c r="T75">
        <v>0.36367625459897801</v>
      </c>
      <c r="U75">
        <f t="shared" si="15"/>
        <v>0.36367625459897801</v>
      </c>
      <c r="V75">
        <v>0.93196538746834223</v>
      </c>
      <c r="W75">
        <f t="shared" si="16"/>
        <v>0.36367625459897801</v>
      </c>
      <c r="X75">
        <f t="shared" si="17"/>
        <v>0</v>
      </c>
    </row>
    <row r="76" spans="1:24">
      <c r="A76" t="s">
        <v>63</v>
      </c>
      <c r="B76">
        <v>0.83390402870088109</v>
      </c>
      <c r="C76">
        <v>7.7749214326728627E-2</v>
      </c>
      <c r="D76">
        <f t="shared" si="12"/>
        <v>7.7749214326728627E-2</v>
      </c>
      <c r="E76">
        <v>0.41893182654154093</v>
      </c>
      <c r="F76">
        <f t="shared" si="13"/>
        <v>7.7749214326728627E-2</v>
      </c>
      <c r="G76">
        <f t="shared" si="14"/>
        <v>0</v>
      </c>
      <c r="R76" t="s">
        <v>63</v>
      </c>
      <c r="S76">
        <v>0.83390402870088109</v>
      </c>
      <c r="T76">
        <v>7.7749214326728627E-2</v>
      </c>
      <c r="U76">
        <f t="shared" si="15"/>
        <v>7.7749214326728627E-2</v>
      </c>
      <c r="V76">
        <v>0.58106817345845907</v>
      </c>
      <c r="W76">
        <f t="shared" si="16"/>
        <v>7.7749214326728627E-2</v>
      </c>
      <c r="X76">
        <f t="shared" si="17"/>
        <v>0</v>
      </c>
    </row>
    <row r="77" spans="1:24">
      <c r="A77" t="s">
        <v>64</v>
      </c>
      <c r="B77">
        <v>0.95</v>
      </c>
      <c r="C77">
        <v>1.0314052138263039E-2</v>
      </c>
      <c r="D77">
        <f t="shared" si="12"/>
        <v>1.0314052138263039E-2</v>
      </c>
      <c r="E77">
        <v>0.91337445491190872</v>
      </c>
      <c r="F77">
        <f t="shared" si="13"/>
        <v>1.0314052138263039E-2</v>
      </c>
      <c r="G77">
        <f t="shared" si="14"/>
        <v>0</v>
      </c>
      <c r="R77" t="s">
        <v>64</v>
      </c>
      <c r="S77">
        <v>0.95</v>
      </c>
      <c r="T77">
        <v>1.0314052138263039E-2</v>
      </c>
      <c r="U77">
        <f t="shared" si="15"/>
        <v>1.0314052138263039E-2</v>
      </c>
      <c r="V77">
        <v>8.6625545088091283E-2</v>
      </c>
      <c r="W77">
        <f t="shared" si="16"/>
        <v>1.0314052138263039E-2</v>
      </c>
      <c r="X77">
        <f t="shared" si="17"/>
        <v>0</v>
      </c>
    </row>
    <row r="78" spans="1:24">
      <c r="A78" t="s">
        <v>65</v>
      </c>
      <c r="B78">
        <v>0.89940786999210232</v>
      </c>
      <c r="C78">
        <v>0.47058959967932112</v>
      </c>
      <c r="D78">
        <f t="shared" si="12"/>
        <v>0.47058959967932112</v>
      </c>
      <c r="E78" s="24">
        <v>5.0000000000000017E-2</v>
      </c>
      <c r="F78" s="24">
        <f t="shared" si="13"/>
        <v>5.0000000000000017E-2</v>
      </c>
      <c r="G78">
        <f t="shared" si="14"/>
        <v>0.42058959967932108</v>
      </c>
      <c r="R78" t="s">
        <v>65</v>
      </c>
      <c r="S78">
        <v>0.89940786999210232</v>
      </c>
      <c r="T78">
        <v>0.47058959967932112</v>
      </c>
      <c r="U78">
        <f t="shared" si="15"/>
        <v>0.47058959967932112</v>
      </c>
      <c r="V78">
        <v>0.95</v>
      </c>
      <c r="W78">
        <f t="shared" si="16"/>
        <v>0.47058959967932112</v>
      </c>
      <c r="X78">
        <f t="shared" si="17"/>
        <v>0</v>
      </c>
    </row>
    <row r="79" spans="1:24">
      <c r="A79" t="s">
        <v>66</v>
      </c>
      <c r="B79">
        <v>3.4935999962474318E-3</v>
      </c>
      <c r="C79">
        <v>0.93925077876486562</v>
      </c>
      <c r="D79">
        <f t="shared" si="12"/>
        <v>3.4935999962474318E-3</v>
      </c>
      <c r="E79">
        <v>0.95000000000000062</v>
      </c>
      <c r="F79">
        <f t="shared" si="13"/>
        <v>3.4935999962474318E-3</v>
      </c>
      <c r="G79">
        <f t="shared" si="14"/>
        <v>0</v>
      </c>
      <c r="R79" t="s">
        <v>66</v>
      </c>
      <c r="S79">
        <v>3.4935999962474318E-3</v>
      </c>
      <c r="T79">
        <v>0.93925077876486562</v>
      </c>
      <c r="U79">
        <f t="shared" si="15"/>
        <v>3.4935999962474318E-3</v>
      </c>
      <c r="V79">
        <v>4.9999999999999378E-2</v>
      </c>
      <c r="W79">
        <f t="shared" si="16"/>
        <v>3.4935999962474318E-3</v>
      </c>
      <c r="X79">
        <f t="shared" si="17"/>
        <v>0</v>
      </c>
    </row>
    <row r="80" spans="1:24">
      <c r="A80" t="s">
        <v>94</v>
      </c>
      <c r="B80">
        <v>0.82216840935503699</v>
      </c>
      <c r="C80">
        <v>3.928562952709329E-3</v>
      </c>
      <c r="D80">
        <f t="shared" si="12"/>
        <v>3.928562952709329E-3</v>
      </c>
      <c r="E80">
        <v>0.12314713802987559</v>
      </c>
      <c r="F80">
        <f t="shared" si="13"/>
        <v>3.928562952709329E-3</v>
      </c>
      <c r="G80">
        <f t="shared" si="14"/>
        <v>0</v>
      </c>
      <c r="R80" t="s">
        <v>94</v>
      </c>
      <c r="S80">
        <v>0.82216840935503699</v>
      </c>
      <c r="T80">
        <v>3.928562952709329E-3</v>
      </c>
      <c r="U80">
        <f t="shared" si="15"/>
        <v>3.928562952709329E-3</v>
      </c>
      <c r="V80">
        <v>0.87685286197012435</v>
      </c>
      <c r="W80">
        <f t="shared" si="16"/>
        <v>3.928562952709329E-3</v>
      </c>
      <c r="X80">
        <f t="shared" si="17"/>
        <v>0</v>
      </c>
    </row>
    <row r="81" spans="1:25">
      <c r="A81" t="s">
        <v>96</v>
      </c>
      <c r="B81">
        <v>0.9834857792181515</v>
      </c>
      <c r="C81">
        <v>0.11591839745337426</v>
      </c>
      <c r="D81">
        <f t="shared" si="12"/>
        <v>0.11591839745337426</v>
      </c>
      <c r="E81" s="24">
        <v>5.0000000000000017E-2</v>
      </c>
      <c r="F81" s="24">
        <f t="shared" si="13"/>
        <v>5.0000000000000017E-2</v>
      </c>
      <c r="G81">
        <f t="shared" si="14"/>
        <v>6.5918397453374244E-2</v>
      </c>
      <c r="R81" t="s">
        <v>96</v>
      </c>
      <c r="S81">
        <v>0.9834857792181515</v>
      </c>
      <c r="T81">
        <v>0.11591839745337426</v>
      </c>
      <c r="U81">
        <f t="shared" si="15"/>
        <v>0.11591839745337426</v>
      </c>
      <c r="V81">
        <v>0.95</v>
      </c>
      <c r="W81">
        <f t="shared" si="16"/>
        <v>0.11591839745337426</v>
      </c>
      <c r="X81">
        <f t="shared" si="17"/>
        <v>0</v>
      </c>
    </row>
    <row r="82" spans="1:25">
      <c r="A82" t="s">
        <v>98</v>
      </c>
      <c r="B82">
        <v>0.9647549627572285</v>
      </c>
      <c r="C82">
        <v>5.2665391540200994E-3</v>
      </c>
      <c r="D82">
        <f t="shared" si="12"/>
        <v>5.2665391540200994E-3</v>
      </c>
      <c r="E82">
        <v>0.21271458630132001</v>
      </c>
      <c r="F82">
        <f t="shared" si="13"/>
        <v>5.2665391540200994E-3</v>
      </c>
      <c r="G82">
        <f t="shared" si="14"/>
        <v>0</v>
      </c>
      <c r="R82" t="s">
        <v>98</v>
      </c>
      <c r="S82">
        <v>0.9647549627572285</v>
      </c>
      <c r="T82">
        <v>5.2665391540200994E-3</v>
      </c>
      <c r="U82">
        <f t="shared" si="15"/>
        <v>5.2665391540200994E-3</v>
      </c>
      <c r="V82">
        <v>0.78728541369867999</v>
      </c>
      <c r="W82">
        <f t="shared" si="16"/>
        <v>5.2665391540200994E-3</v>
      </c>
      <c r="X82">
        <f t="shared" si="17"/>
        <v>0</v>
      </c>
    </row>
    <row r="83" spans="1:25">
      <c r="A83" t="s">
        <v>100</v>
      </c>
      <c r="B83">
        <v>0.69517863274349845</v>
      </c>
      <c r="C83">
        <v>0.20998803456657261</v>
      </c>
      <c r="D83">
        <f t="shared" si="12"/>
        <v>0.20998803456657261</v>
      </c>
      <c r="E83">
        <v>6.8034612531657782E-2</v>
      </c>
      <c r="F83">
        <f t="shared" si="13"/>
        <v>6.8034612531657782E-2</v>
      </c>
      <c r="G83">
        <f t="shared" si="14"/>
        <v>0.14195342203491484</v>
      </c>
      <c r="R83" t="s">
        <v>100</v>
      </c>
      <c r="S83">
        <v>0.69517863274349845</v>
      </c>
      <c r="T83">
        <v>0.20998803456657261</v>
      </c>
      <c r="U83">
        <f t="shared" si="15"/>
        <v>0.20998803456657261</v>
      </c>
      <c r="V83">
        <v>0.93196538746834223</v>
      </c>
      <c r="W83">
        <f t="shared" si="16"/>
        <v>0.20998803456657261</v>
      </c>
      <c r="X83">
        <f t="shared" si="17"/>
        <v>0</v>
      </c>
    </row>
    <row r="84" spans="1:25">
      <c r="A84" t="s">
        <v>102</v>
      </c>
      <c r="B84">
        <v>0.86812039050746503</v>
      </c>
      <c r="C84">
        <v>0.66311816366696186</v>
      </c>
      <c r="D84" s="5">
        <f t="shared" si="12"/>
        <v>0.66311816366696186</v>
      </c>
      <c r="E84" s="24">
        <v>0.95000000000000062</v>
      </c>
      <c r="F84" s="24">
        <f t="shared" si="13"/>
        <v>0.66311816366696186</v>
      </c>
      <c r="G84">
        <f t="shared" si="14"/>
        <v>0</v>
      </c>
      <c r="R84" t="s">
        <v>102</v>
      </c>
      <c r="S84">
        <v>0.86812039050746503</v>
      </c>
      <c r="T84">
        <v>0.66311816366696186</v>
      </c>
      <c r="U84" s="5">
        <f t="shared" si="15"/>
        <v>0.66311816366696186</v>
      </c>
      <c r="V84" s="24">
        <v>4.9999999999999378E-2</v>
      </c>
      <c r="W84" s="24">
        <f t="shared" si="16"/>
        <v>4.9999999999999378E-2</v>
      </c>
      <c r="X84">
        <f t="shared" si="17"/>
        <v>0.61311816366696248</v>
      </c>
    </row>
    <row r="85" spans="1:25">
      <c r="A85" t="s">
        <v>151</v>
      </c>
      <c r="B85">
        <v>8.9146703051331544E-3</v>
      </c>
      <c r="C85">
        <v>0.99715525647836656</v>
      </c>
      <c r="D85">
        <f t="shared" si="12"/>
        <v>8.9146703051331544E-3</v>
      </c>
      <c r="E85">
        <v>0.95000000000000062</v>
      </c>
      <c r="F85">
        <f t="shared" si="13"/>
        <v>8.9146703051331544E-3</v>
      </c>
      <c r="G85">
        <f t="shared" si="14"/>
        <v>0</v>
      </c>
      <c r="R85" t="s">
        <v>151</v>
      </c>
      <c r="S85">
        <v>8.9146703051331544E-3</v>
      </c>
      <c r="T85">
        <v>0.99715525647836656</v>
      </c>
      <c r="U85">
        <f t="shared" si="15"/>
        <v>8.9146703051331544E-3</v>
      </c>
      <c r="V85">
        <v>4.9999999999999378E-2</v>
      </c>
      <c r="W85">
        <f t="shared" si="16"/>
        <v>8.9146703051331544E-3</v>
      </c>
      <c r="X85">
        <f t="shared" si="17"/>
        <v>0</v>
      </c>
    </row>
    <row r="86" spans="1:25">
      <c r="D86">
        <f>SUM(D68:D85)</f>
        <v>3.9186837514058155</v>
      </c>
      <c r="F86">
        <f>SUM(F68:F85)</f>
        <v>2.1450591519246545</v>
      </c>
      <c r="G86">
        <f>+F86/D86</f>
        <v>0.54739276961431793</v>
      </c>
      <c r="H86" s="58" t="s">
        <v>574</v>
      </c>
      <c r="U86">
        <f>SUM(U68:U85)</f>
        <v>3.9186837514058155</v>
      </c>
      <c r="W86">
        <f>SUM(W68:W85)</f>
        <v>2.4883399811326905</v>
      </c>
      <c r="X86">
        <f>+W86/U86</f>
        <v>0.63499382419926242</v>
      </c>
      <c r="Y86" s="58" t="s">
        <v>574</v>
      </c>
    </row>
    <row r="88" spans="1:25">
      <c r="A88" t="s">
        <v>572</v>
      </c>
      <c r="R88" t="s">
        <v>572</v>
      </c>
    </row>
    <row r="89" spans="1:25">
      <c r="A89" t="s">
        <v>78</v>
      </c>
      <c r="B89" t="s">
        <v>230</v>
      </c>
      <c r="C89" t="s">
        <v>232</v>
      </c>
      <c r="D89" t="s">
        <v>572</v>
      </c>
      <c r="E89" t="s">
        <v>224</v>
      </c>
      <c r="F89" t="s">
        <v>216</v>
      </c>
      <c r="R89" t="s">
        <v>78</v>
      </c>
      <c r="S89" t="s">
        <v>230</v>
      </c>
      <c r="T89" t="s">
        <v>232</v>
      </c>
      <c r="U89" t="s">
        <v>572</v>
      </c>
      <c r="V89" t="s">
        <v>236</v>
      </c>
      <c r="W89" t="s">
        <v>216</v>
      </c>
    </row>
    <row r="90" spans="1:25">
      <c r="A90" t="s">
        <v>80</v>
      </c>
      <c r="B90">
        <v>0.87600249364173799</v>
      </c>
      <c r="C90">
        <v>0.26872338491523462</v>
      </c>
      <c r="D90">
        <f>MIN(B90:C90)</f>
        <v>0.26872338491523462</v>
      </c>
      <c r="E90" s="24">
        <v>5.0000000000000017E-2</v>
      </c>
      <c r="F90" s="24">
        <f>MIN(D90:E90)</f>
        <v>5.0000000000000017E-2</v>
      </c>
      <c r="G90">
        <f>+D90-F90</f>
        <v>0.2187233849152346</v>
      </c>
      <c r="R90" t="s">
        <v>80</v>
      </c>
      <c r="S90">
        <v>0.87600249364173799</v>
      </c>
      <c r="T90">
        <v>0.26872338491523462</v>
      </c>
      <c r="U90">
        <f>MIN(S90:T90)</f>
        <v>0.26872338491523462</v>
      </c>
      <c r="V90" s="24">
        <v>0.95</v>
      </c>
      <c r="W90" s="24">
        <f>MIN(U90:V90)</f>
        <v>0.26872338491523462</v>
      </c>
      <c r="X90">
        <f>+U90-W90</f>
        <v>0</v>
      </c>
    </row>
    <row r="91" spans="1:25">
      <c r="A91" t="s">
        <v>82</v>
      </c>
      <c r="B91">
        <v>0.11293485403276571</v>
      </c>
      <c r="C91">
        <v>3.8150100633936868E-3</v>
      </c>
      <c r="D91">
        <f t="shared" ref="D91:D107" si="18">MIN(B91:C91)</f>
        <v>3.8150100633936868E-3</v>
      </c>
      <c r="E91">
        <v>0.95000000000000062</v>
      </c>
      <c r="F91">
        <f t="shared" ref="F91:F107" si="19">MIN(D91:E91)</f>
        <v>3.8150100633936868E-3</v>
      </c>
      <c r="G91">
        <f t="shared" ref="G91:G107" si="20">+D91-F91</f>
        <v>0</v>
      </c>
      <c r="R91" t="s">
        <v>82</v>
      </c>
      <c r="S91">
        <v>0.11293485403276571</v>
      </c>
      <c r="T91">
        <v>3.8150100633936868E-3</v>
      </c>
      <c r="U91">
        <f t="shared" ref="U91:U107" si="21">MIN(S91:T91)</f>
        <v>3.8150100633936868E-3</v>
      </c>
      <c r="V91">
        <v>4.9999999999999378E-2</v>
      </c>
      <c r="W91">
        <f t="shared" ref="W91:W107" si="22">MIN(U91:V91)</f>
        <v>3.8150100633936868E-3</v>
      </c>
      <c r="X91">
        <f t="shared" ref="X91:X107" si="23">+U91-W91</f>
        <v>0</v>
      </c>
    </row>
    <row r="92" spans="1:25">
      <c r="A92" t="s">
        <v>57</v>
      </c>
      <c r="B92">
        <v>2.3439302321889399E-2</v>
      </c>
      <c r="C92">
        <v>0.10166272693078893</v>
      </c>
      <c r="D92">
        <f t="shared" si="18"/>
        <v>2.3439302321889399E-2</v>
      </c>
      <c r="E92">
        <v>0.88706514596723429</v>
      </c>
      <c r="F92">
        <f t="shared" si="19"/>
        <v>2.3439302321889399E-2</v>
      </c>
      <c r="G92">
        <f t="shared" si="20"/>
        <v>0</v>
      </c>
      <c r="R92" t="s">
        <v>57</v>
      </c>
      <c r="S92">
        <v>2.3439302321889399E-2</v>
      </c>
      <c r="T92">
        <v>0.10166272693078893</v>
      </c>
      <c r="U92">
        <f t="shared" si="21"/>
        <v>2.3439302321889399E-2</v>
      </c>
      <c r="V92">
        <v>0.11293485403276571</v>
      </c>
      <c r="W92">
        <f t="shared" si="22"/>
        <v>2.3439302321889399E-2</v>
      </c>
      <c r="X92">
        <f t="shared" si="23"/>
        <v>0</v>
      </c>
    </row>
    <row r="93" spans="1:25">
      <c r="A93" t="s">
        <v>58</v>
      </c>
      <c r="B93">
        <v>0.92636975107831843</v>
      </c>
      <c r="C93">
        <v>0.99108532969486662</v>
      </c>
      <c r="D93" s="5">
        <f t="shared" si="18"/>
        <v>0.92636975107831843</v>
      </c>
      <c r="E93" s="24">
        <v>0.12314713802987559</v>
      </c>
      <c r="F93" s="24">
        <f t="shared" si="19"/>
        <v>0.12314713802987559</v>
      </c>
      <c r="G93">
        <f t="shared" si="20"/>
        <v>0.80322261304844278</v>
      </c>
      <c r="R93" t="s">
        <v>58</v>
      </c>
      <c r="S93">
        <v>0.92636975107831843</v>
      </c>
      <c r="T93">
        <v>0.99108532969486662</v>
      </c>
      <c r="U93" s="5">
        <f t="shared" si="21"/>
        <v>0.92636975107831843</v>
      </c>
      <c r="V93" s="24">
        <v>0.87685286197012435</v>
      </c>
      <c r="W93" s="24">
        <f t="shared" si="22"/>
        <v>0.87685286197012435</v>
      </c>
      <c r="X93">
        <f t="shared" si="23"/>
        <v>4.9516889108194073E-2</v>
      </c>
    </row>
    <row r="94" spans="1:25">
      <c r="A94" t="s">
        <v>59</v>
      </c>
      <c r="B94">
        <v>0.96435228628487957</v>
      </c>
      <c r="C94">
        <v>0.91337445491190794</v>
      </c>
      <c r="D94" s="5">
        <f t="shared" si="18"/>
        <v>0.91337445491190794</v>
      </c>
      <c r="E94" s="24">
        <v>0.76454761353770129</v>
      </c>
      <c r="F94" s="24">
        <f t="shared" si="19"/>
        <v>0.76454761353770129</v>
      </c>
      <c r="G94">
        <f t="shared" si="20"/>
        <v>0.14882684137420665</v>
      </c>
      <c r="R94" t="s">
        <v>59</v>
      </c>
      <c r="S94">
        <v>0.96435228628487957</v>
      </c>
      <c r="T94">
        <v>0.91337445491190794</v>
      </c>
      <c r="U94" s="5">
        <f t="shared" si="21"/>
        <v>0.91337445491190794</v>
      </c>
      <c r="V94" s="24">
        <v>0.23545238646229871</v>
      </c>
      <c r="W94" s="24">
        <f t="shared" si="22"/>
        <v>0.23545238646229871</v>
      </c>
      <c r="X94">
        <f t="shared" si="23"/>
        <v>0.67792206844960923</v>
      </c>
    </row>
    <row r="95" spans="1:25">
      <c r="A95" t="s">
        <v>60</v>
      </c>
      <c r="B95">
        <v>0.96745337966372558</v>
      </c>
      <c r="C95">
        <v>0.195709247426605</v>
      </c>
      <c r="D95">
        <f t="shared" si="18"/>
        <v>0.195709247426605</v>
      </c>
      <c r="E95">
        <v>0.95000000000000062</v>
      </c>
      <c r="F95">
        <f t="shared" si="19"/>
        <v>0.195709247426605</v>
      </c>
      <c r="G95">
        <f t="shared" si="20"/>
        <v>0</v>
      </c>
      <c r="R95" t="s">
        <v>60</v>
      </c>
      <c r="S95">
        <v>0.96745337966372558</v>
      </c>
      <c r="T95">
        <v>0.195709247426605</v>
      </c>
      <c r="U95">
        <f t="shared" si="21"/>
        <v>0.195709247426605</v>
      </c>
      <c r="V95" s="24">
        <v>4.9999999999999378E-2</v>
      </c>
      <c r="W95" s="24">
        <f t="shared" si="22"/>
        <v>4.9999999999999378E-2</v>
      </c>
      <c r="X95">
        <f t="shared" si="23"/>
        <v>0.14570924742660563</v>
      </c>
    </row>
    <row r="96" spans="1:25">
      <c r="A96" t="s">
        <v>153</v>
      </c>
      <c r="B96">
        <v>0.2182449231614636</v>
      </c>
      <c r="C96">
        <v>4.4692971251104052E-2</v>
      </c>
      <c r="D96">
        <f t="shared" si="18"/>
        <v>4.4692971251104052E-2</v>
      </c>
      <c r="E96">
        <v>5.0000000000000017E-2</v>
      </c>
      <c r="F96">
        <f t="shared" si="19"/>
        <v>4.4692971251104052E-2</v>
      </c>
      <c r="G96">
        <f t="shared" si="20"/>
        <v>0</v>
      </c>
      <c r="R96" t="s">
        <v>153</v>
      </c>
      <c r="S96">
        <v>0.2182449231614636</v>
      </c>
      <c r="T96">
        <v>4.4692971251104052E-2</v>
      </c>
      <c r="U96">
        <f t="shared" si="21"/>
        <v>4.4692971251104052E-2</v>
      </c>
      <c r="V96">
        <v>0.95</v>
      </c>
      <c r="W96">
        <f t="shared" si="22"/>
        <v>4.4692971251104052E-2</v>
      </c>
      <c r="X96">
        <f t="shared" si="23"/>
        <v>0</v>
      </c>
    </row>
    <row r="97" spans="1:25">
      <c r="A97" t="s">
        <v>62</v>
      </c>
      <c r="B97">
        <v>0.90255978033137996</v>
      </c>
      <c r="C97">
        <v>0.63632374540102199</v>
      </c>
      <c r="D97" s="5">
        <f t="shared" si="18"/>
        <v>0.63632374540102199</v>
      </c>
      <c r="E97" s="24">
        <v>6.8034612531657782E-2</v>
      </c>
      <c r="F97" s="24">
        <f t="shared" si="19"/>
        <v>6.8034612531657782E-2</v>
      </c>
      <c r="G97">
        <f t="shared" si="20"/>
        <v>0.56828913286936422</v>
      </c>
      <c r="R97" t="s">
        <v>62</v>
      </c>
      <c r="S97">
        <v>0.90255978033137996</v>
      </c>
      <c r="T97">
        <v>0.63632374540102199</v>
      </c>
      <c r="U97" s="5">
        <f t="shared" si="21"/>
        <v>0.63632374540102199</v>
      </c>
      <c r="V97">
        <v>0.93196538746834223</v>
      </c>
      <c r="W97">
        <f t="shared" si="22"/>
        <v>0.63632374540102199</v>
      </c>
      <c r="X97">
        <f t="shared" si="23"/>
        <v>0</v>
      </c>
    </row>
    <row r="98" spans="1:25">
      <c r="A98" t="s">
        <v>63</v>
      </c>
      <c r="B98">
        <v>0.83390402870088109</v>
      </c>
      <c r="C98">
        <v>0.92225078567327134</v>
      </c>
      <c r="D98" s="5">
        <f t="shared" si="18"/>
        <v>0.83390402870088109</v>
      </c>
      <c r="E98" s="24">
        <v>0.41893182654154093</v>
      </c>
      <c r="F98" s="24">
        <f t="shared" si="19"/>
        <v>0.41893182654154093</v>
      </c>
      <c r="G98">
        <f t="shared" si="20"/>
        <v>0.41497220215934016</v>
      </c>
      <c r="R98" t="s">
        <v>63</v>
      </c>
      <c r="S98">
        <v>0.83390402870088109</v>
      </c>
      <c r="T98">
        <v>0.92225078567327134</v>
      </c>
      <c r="U98" s="5">
        <f t="shared" si="21"/>
        <v>0.83390402870088109</v>
      </c>
      <c r="V98" s="24">
        <v>0.58106817345845907</v>
      </c>
      <c r="W98" s="24">
        <f t="shared" si="22"/>
        <v>0.58106817345845907</v>
      </c>
      <c r="X98">
        <f t="shared" si="23"/>
        <v>0.25283585524242203</v>
      </c>
    </row>
    <row r="99" spans="1:25">
      <c r="A99" t="s">
        <v>64</v>
      </c>
      <c r="B99">
        <v>0.95</v>
      </c>
      <c r="C99">
        <v>0.98968594786173691</v>
      </c>
      <c r="D99" s="5">
        <f t="shared" si="18"/>
        <v>0.95</v>
      </c>
      <c r="E99" s="24">
        <v>0.91337445491190872</v>
      </c>
      <c r="F99" s="24">
        <f t="shared" si="19"/>
        <v>0.91337445491190872</v>
      </c>
      <c r="G99">
        <f t="shared" si="20"/>
        <v>3.6625545088091238E-2</v>
      </c>
      <c r="R99" t="s">
        <v>64</v>
      </c>
      <c r="S99">
        <v>0.95</v>
      </c>
      <c r="T99">
        <v>0.98968594786173691</v>
      </c>
      <c r="U99" s="5">
        <f t="shared" si="21"/>
        <v>0.95</v>
      </c>
      <c r="V99" s="24">
        <v>8.6625545088091283E-2</v>
      </c>
      <c r="W99" s="24">
        <f t="shared" si="22"/>
        <v>8.6625545088091283E-2</v>
      </c>
      <c r="X99">
        <f t="shared" si="23"/>
        <v>0.86337445491190867</v>
      </c>
    </row>
    <row r="100" spans="1:25">
      <c r="A100" t="s">
        <v>65</v>
      </c>
      <c r="B100">
        <v>0.89940786999210232</v>
      </c>
      <c r="C100">
        <v>0.52941040032067888</v>
      </c>
      <c r="D100" s="5">
        <f t="shared" si="18"/>
        <v>0.52941040032067888</v>
      </c>
      <c r="E100" s="24">
        <v>5.0000000000000017E-2</v>
      </c>
      <c r="F100" s="24">
        <f t="shared" si="19"/>
        <v>5.0000000000000017E-2</v>
      </c>
      <c r="G100">
        <f t="shared" si="20"/>
        <v>0.47941040032067883</v>
      </c>
      <c r="R100" t="s">
        <v>65</v>
      </c>
      <c r="S100">
        <v>0.89940786999210232</v>
      </c>
      <c r="T100">
        <v>0.52941040032067888</v>
      </c>
      <c r="U100" s="5">
        <f t="shared" si="21"/>
        <v>0.52941040032067888</v>
      </c>
      <c r="V100">
        <v>0.95</v>
      </c>
      <c r="W100">
        <f t="shared" si="22"/>
        <v>0.52941040032067888</v>
      </c>
      <c r="X100">
        <f t="shared" si="23"/>
        <v>0</v>
      </c>
    </row>
    <row r="101" spans="1:25">
      <c r="A101" t="s">
        <v>66</v>
      </c>
      <c r="B101">
        <v>3.4935999962474318E-3</v>
      </c>
      <c r="C101">
        <v>6.0749221235134376E-2</v>
      </c>
      <c r="D101">
        <f t="shared" si="18"/>
        <v>3.4935999962474318E-3</v>
      </c>
      <c r="E101">
        <v>0.95000000000000062</v>
      </c>
      <c r="F101">
        <f t="shared" si="19"/>
        <v>3.4935999962474318E-3</v>
      </c>
      <c r="G101">
        <f t="shared" si="20"/>
        <v>0</v>
      </c>
      <c r="R101" t="s">
        <v>66</v>
      </c>
      <c r="S101">
        <v>3.4935999962474318E-3</v>
      </c>
      <c r="T101">
        <v>6.0749221235134376E-2</v>
      </c>
      <c r="U101">
        <f t="shared" si="21"/>
        <v>3.4935999962474318E-3</v>
      </c>
      <c r="V101">
        <v>4.9999999999999378E-2</v>
      </c>
      <c r="W101">
        <f t="shared" si="22"/>
        <v>3.4935999962474318E-3</v>
      </c>
      <c r="X101">
        <f t="shared" si="23"/>
        <v>0</v>
      </c>
    </row>
    <row r="102" spans="1:25">
      <c r="A102" t="s">
        <v>94</v>
      </c>
      <c r="B102">
        <v>0.82216840935503699</v>
      </c>
      <c r="C102">
        <v>0.99607143704729062</v>
      </c>
      <c r="D102" s="5">
        <f t="shared" si="18"/>
        <v>0.82216840935503699</v>
      </c>
      <c r="E102" s="24">
        <v>0.12314713802987559</v>
      </c>
      <c r="F102" s="24">
        <f t="shared" si="19"/>
        <v>0.12314713802987559</v>
      </c>
      <c r="G102">
        <f t="shared" si="20"/>
        <v>0.69902127132516134</v>
      </c>
      <c r="R102" t="s">
        <v>94</v>
      </c>
      <c r="S102">
        <v>0.82216840935503699</v>
      </c>
      <c r="T102">
        <v>0.99607143704729062</v>
      </c>
      <c r="U102" s="5">
        <f t="shared" si="21"/>
        <v>0.82216840935503699</v>
      </c>
      <c r="V102">
        <v>0.87685286197012435</v>
      </c>
      <c r="W102">
        <f t="shared" si="22"/>
        <v>0.82216840935503699</v>
      </c>
      <c r="X102">
        <f t="shared" si="23"/>
        <v>0</v>
      </c>
    </row>
    <row r="103" spans="1:25">
      <c r="A103" t="s">
        <v>96</v>
      </c>
      <c r="B103">
        <v>0.9834857792181515</v>
      </c>
      <c r="C103">
        <v>0.88408160254662571</v>
      </c>
      <c r="D103" s="5">
        <f t="shared" si="18"/>
        <v>0.88408160254662571</v>
      </c>
      <c r="E103" s="24">
        <v>5.0000000000000017E-2</v>
      </c>
      <c r="F103" s="24">
        <f t="shared" si="19"/>
        <v>5.0000000000000017E-2</v>
      </c>
      <c r="G103">
        <f t="shared" si="20"/>
        <v>0.83408160254662567</v>
      </c>
      <c r="R103" t="s">
        <v>96</v>
      </c>
      <c r="S103">
        <v>0.9834857792181515</v>
      </c>
      <c r="T103">
        <v>0.88408160254662571</v>
      </c>
      <c r="U103" s="5">
        <f t="shared" si="21"/>
        <v>0.88408160254662571</v>
      </c>
      <c r="V103">
        <v>0.95</v>
      </c>
      <c r="W103">
        <f t="shared" si="22"/>
        <v>0.88408160254662571</v>
      </c>
      <c r="X103">
        <f t="shared" si="23"/>
        <v>0</v>
      </c>
    </row>
    <row r="104" spans="1:25">
      <c r="A104" t="s">
        <v>98</v>
      </c>
      <c r="B104">
        <v>0.9647549627572285</v>
      </c>
      <c r="C104">
        <v>0.99473346084597991</v>
      </c>
      <c r="D104" s="5">
        <f t="shared" si="18"/>
        <v>0.9647549627572285</v>
      </c>
      <c r="E104" s="24">
        <v>0.21271458630132001</v>
      </c>
      <c r="F104" s="24">
        <f t="shared" si="19"/>
        <v>0.21271458630132001</v>
      </c>
      <c r="G104">
        <f t="shared" si="20"/>
        <v>0.75204037645590849</v>
      </c>
      <c r="R104" t="s">
        <v>98</v>
      </c>
      <c r="S104">
        <v>0.9647549627572285</v>
      </c>
      <c r="T104">
        <v>0.99473346084597991</v>
      </c>
      <c r="U104" s="5">
        <f t="shared" si="21"/>
        <v>0.9647549627572285</v>
      </c>
      <c r="V104" s="24">
        <v>0.78728541369867999</v>
      </c>
      <c r="W104" s="24">
        <f t="shared" si="22"/>
        <v>0.78728541369867999</v>
      </c>
      <c r="X104">
        <f t="shared" si="23"/>
        <v>0.1774695490585485</v>
      </c>
    </row>
    <row r="105" spans="1:25">
      <c r="A105" t="s">
        <v>100</v>
      </c>
      <c r="B105">
        <v>0.69517863274349845</v>
      </c>
      <c r="C105">
        <v>0.79001196543342744</v>
      </c>
      <c r="D105" s="5">
        <f t="shared" si="18"/>
        <v>0.69517863274349845</v>
      </c>
      <c r="E105" s="24">
        <v>6.8034612531657782E-2</v>
      </c>
      <c r="F105" s="24">
        <f t="shared" si="19"/>
        <v>6.8034612531657782E-2</v>
      </c>
      <c r="G105">
        <f t="shared" si="20"/>
        <v>0.62714402021184068</v>
      </c>
      <c r="R105" t="s">
        <v>100</v>
      </c>
      <c r="S105">
        <v>0.69517863274349845</v>
      </c>
      <c r="T105">
        <v>0.79001196543342744</v>
      </c>
      <c r="U105" s="5">
        <f t="shared" si="21"/>
        <v>0.69517863274349845</v>
      </c>
      <c r="V105">
        <v>0.93196538746834223</v>
      </c>
      <c r="W105">
        <f t="shared" si="22"/>
        <v>0.69517863274349845</v>
      </c>
      <c r="X105">
        <f t="shared" si="23"/>
        <v>0</v>
      </c>
    </row>
    <row r="106" spans="1:25">
      <c r="A106" t="s">
        <v>102</v>
      </c>
      <c r="B106">
        <v>0.86812039050746503</v>
      </c>
      <c r="C106">
        <v>0.33688183633303814</v>
      </c>
      <c r="D106">
        <f t="shared" si="18"/>
        <v>0.33688183633303814</v>
      </c>
      <c r="E106">
        <v>0.95000000000000062</v>
      </c>
      <c r="F106">
        <f t="shared" si="19"/>
        <v>0.33688183633303814</v>
      </c>
      <c r="G106">
        <f t="shared" si="20"/>
        <v>0</v>
      </c>
      <c r="R106" t="s">
        <v>102</v>
      </c>
      <c r="S106">
        <v>0.86812039050746503</v>
      </c>
      <c r="T106">
        <v>0.33688183633303814</v>
      </c>
      <c r="U106">
        <f t="shared" si="21"/>
        <v>0.33688183633303814</v>
      </c>
      <c r="V106" s="24">
        <v>4.9999999999999378E-2</v>
      </c>
      <c r="W106" s="24">
        <f t="shared" si="22"/>
        <v>4.9999999999999378E-2</v>
      </c>
      <c r="X106">
        <f t="shared" si="23"/>
        <v>0.28688183633303876</v>
      </c>
    </row>
    <row r="107" spans="1:25">
      <c r="A107" t="s">
        <v>151</v>
      </c>
      <c r="B107">
        <v>8.9146703051331544E-3</v>
      </c>
      <c r="C107">
        <v>2.8447435216334416E-3</v>
      </c>
      <c r="D107">
        <f t="shared" si="18"/>
        <v>2.8447435216334416E-3</v>
      </c>
      <c r="E107">
        <v>0.95000000000000062</v>
      </c>
      <c r="F107">
        <f t="shared" si="19"/>
        <v>2.8447435216334416E-3</v>
      </c>
      <c r="G107">
        <f t="shared" si="20"/>
        <v>0</v>
      </c>
      <c r="R107" t="s">
        <v>151</v>
      </c>
      <c r="S107">
        <v>8.9146703051331544E-3</v>
      </c>
      <c r="T107">
        <v>2.8447435216334416E-3</v>
      </c>
      <c r="U107">
        <f t="shared" si="21"/>
        <v>2.8447435216334416E-3</v>
      </c>
      <c r="V107">
        <v>4.9999999999999378E-2</v>
      </c>
      <c r="W107">
        <f t="shared" si="22"/>
        <v>2.8447435216334416E-3</v>
      </c>
      <c r="X107">
        <f t="shared" si="23"/>
        <v>0</v>
      </c>
    </row>
    <row r="108" spans="1:25">
      <c r="D108">
        <f>SUM(D90:D107)</f>
        <v>9.0351660836443433</v>
      </c>
      <c r="F108">
        <f>SUM(F90:F107)</f>
        <v>3.4528086933294482</v>
      </c>
      <c r="G108">
        <f>+F108/D108</f>
        <v>0.38215221074682826</v>
      </c>
      <c r="H108" s="31" t="s">
        <v>575</v>
      </c>
      <c r="U108">
        <f>SUM(U90:U107)</f>
        <v>9.0351660836443433</v>
      </c>
      <c r="W108">
        <f>SUM(W90:W107)</f>
        <v>6.5814561831140175</v>
      </c>
      <c r="X108">
        <f>+W108/U108</f>
        <v>0.72842669655269698</v>
      </c>
      <c r="Y108" s="31" t="s">
        <v>575</v>
      </c>
    </row>
    <row r="110" spans="1:25">
      <c r="B110" t="s">
        <v>52</v>
      </c>
      <c r="C110" t="s">
        <v>68</v>
      </c>
      <c r="S110" t="s">
        <v>52</v>
      </c>
      <c r="T110" t="s">
        <v>68</v>
      </c>
    </row>
    <row r="111" spans="1:25">
      <c r="A111" t="s">
        <v>569</v>
      </c>
      <c r="B111">
        <v>1</v>
      </c>
      <c r="C111">
        <v>1</v>
      </c>
      <c r="D111">
        <v>0.79820512517065567</v>
      </c>
      <c r="E111" s="18" t="s">
        <v>573</v>
      </c>
      <c r="R111" t="s">
        <v>569</v>
      </c>
      <c r="S111">
        <v>1</v>
      </c>
      <c r="T111">
        <v>1</v>
      </c>
      <c r="U111">
        <v>0.33959207941980085</v>
      </c>
      <c r="V111" s="18" t="s">
        <v>573</v>
      </c>
    </row>
    <row r="112" spans="1:25">
      <c r="A112" t="s">
        <v>570</v>
      </c>
      <c r="B112">
        <v>1</v>
      </c>
      <c r="C112">
        <v>0</v>
      </c>
      <c r="D112">
        <v>0.71444584741847184</v>
      </c>
      <c r="E112" t="s">
        <v>226</v>
      </c>
      <c r="R112" t="s">
        <v>570</v>
      </c>
      <c r="S112">
        <v>1</v>
      </c>
      <c r="T112">
        <v>0</v>
      </c>
      <c r="U112">
        <v>0.9406228073674241</v>
      </c>
      <c r="V112" t="s">
        <v>226</v>
      </c>
    </row>
    <row r="113" spans="1:22">
      <c r="A113" t="s">
        <v>571</v>
      </c>
      <c r="B113">
        <v>0</v>
      </c>
      <c r="C113">
        <v>1</v>
      </c>
      <c r="D113" s="58">
        <v>0.54739276961431793</v>
      </c>
      <c r="E113" s="58" t="s">
        <v>574</v>
      </c>
      <c r="R113" t="s">
        <v>571</v>
      </c>
      <c r="S113">
        <v>0</v>
      </c>
      <c r="T113">
        <v>1</v>
      </c>
      <c r="U113">
        <v>0.63499382419926242</v>
      </c>
      <c r="V113" s="58" t="s">
        <v>574</v>
      </c>
    </row>
    <row r="114" spans="1:22">
      <c r="A114" t="s">
        <v>572</v>
      </c>
      <c r="B114">
        <v>0</v>
      </c>
      <c r="C114">
        <v>0</v>
      </c>
      <c r="D114">
        <v>0.38215221074682826</v>
      </c>
      <c r="E114" s="31" t="s">
        <v>575</v>
      </c>
      <c r="R114" t="s">
        <v>572</v>
      </c>
      <c r="S114">
        <v>0</v>
      </c>
      <c r="T114">
        <v>0</v>
      </c>
      <c r="U114">
        <v>0.72842669655269698</v>
      </c>
      <c r="V114" s="31" t="s">
        <v>575</v>
      </c>
    </row>
  </sheetData>
  <phoneticPr fontId="1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BFAA0-D03A-40D7-B24F-33E5EF278D15}">
  <dimension ref="A2:AC200"/>
  <sheetViews>
    <sheetView topLeftCell="B13" workbookViewId="0">
      <selection activeCell="M42" sqref="M42"/>
    </sheetView>
  </sheetViews>
  <sheetFormatPr defaultRowHeight="18.75"/>
  <sheetData>
    <row r="2" spans="2:10">
      <c r="B2" t="s">
        <v>78</v>
      </c>
      <c r="C2" t="s">
        <v>48</v>
      </c>
      <c r="D2" t="s">
        <v>54</v>
      </c>
      <c r="E2" t="s">
        <v>50</v>
      </c>
      <c r="F2" t="s">
        <v>224</v>
      </c>
      <c r="G2" t="s">
        <v>228</v>
      </c>
      <c r="H2" t="s">
        <v>223</v>
      </c>
      <c r="I2" t="s">
        <v>234</v>
      </c>
      <c r="J2" t="s">
        <v>236</v>
      </c>
    </row>
    <row r="3" spans="2:10">
      <c r="B3" t="s">
        <v>80</v>
      </c>
      <c r="C3">
        <v>0.80692563298739306</v>
      </c>
      <c r="D3">
        <v>0.9891727880360528</v>
      </c>
      <c r="E3">
        <v>0.43347765585417825</v>
      </c>
      <c r="F3">
        <v>5.0000000000000017E-2</v>
      </c>
      <c r="G3">
        <v>0.19307436701260694</v>
      </c>
      <c r="H3">
        <v>1.0827211963947203E-2</v>
      </c>
      <c r="I3">
        <v>0.56652234414582181</v>
      </c>
      <c r="J3">
        <v>0.95</v>
      </c>
    </row>
    <row r="4" spans="2:10">
      <c r="B4" t="s">
        <v>82</v>
      </c>
      <c r="C4">
        <v>0.99014770955660791</v>
      </c>
      <c r="D4">
        <v>0.97829229183248267</v>
      </c>
      <c r="E4">
        <v>0.97337085213504804</v>
      </c>
      <c r="F4">
        <v>0.95000000000000062</v>
      </c>
      <c r="G4">
        <v>9.8522904433920866E-3</v>
      </c>
      <c r="H4">
        <v>2.1707708167517326E-2</v>
      </c>
      <c r="I4">
        <v>2.6629147864951963E-2</v>
      </c>
      <c r="J4">
        <v>4.9999999999999378E-2</v>
      </c>
    </row>
    <row r="5" spans="2:10">
      <c r="B5" t="s">
        <v>57</v>
      </c>
      <c r="C5">
        <v>0.5751406827697908</v>
      </c>
      <c r="D5">
        <v>0.98373890342061887</v>
      </c>
      <c r="E5">
        <v>0.90805540315752964</v>
      </c>
      <c r="F5">
        <v>0.88706514596723429</v>
      </c>
      <c r="G5">
        <v>0.4248593172302092</v>
      </c>
      <c r="H5">
        <v>1.6261096579381129E-2</v>
      </c>
      <c r="I5">
        <v>9.1944596842470361E-2</v>
      </c>
      <c r="J5">
        <v>0.11293485403276571</v>
      </c>
    </row>
    <row r="6" spans="2:10">
      <c r="B6" t="s">
        <v>58</v>
      </c>
      <c r="C6">
        <v>0.16664045588368551</v>
      </c>
      <c r="D6">
        <v>0.98065750230016524</v>
      </c>
      <c r="E6">
        <v>0.90805540315752964</v>
      </c>
      <c r="F6">
        <v>0.12314713802987559</v>
      </c>
      <c r="G6">
        <v>0.83335954411631452</v>
      </c>
      <c r="H6">
        <v>1.934249769983476E-2</v>
      </c>
      <c r="I6">
        <v>9.1944596842470361E-2</v>
      </c>
      <c r="J6">
        <v>0.87685286197012435</v>
      </c>
    </row>
    <row r="7" spans="2:10">
      <c r="B7" t="s">
        <v>59</v>
      </c>
      <c r="C7">
        <v>0.58334185855093712</v>
      </c>
      <c r="D7">
        <v>0.99125709971119624</v>
      </c>
      <c r="E7">
        <v>0.5810681734584594</v>
      </c>
      <c r="F7">
        <v>0.76454761353770129</v>
      </c>
      <c r="G7">
        <v>0.41665814144906288</v>
      </c>
      <c r="H7">
        <v>8.7429002888037566E-3</v>
      </c>
      <c r="I7">
        <v>0.4189318265415406</v>
      </c>
      <c r="J7">
        <v>0.23545238646229871</v>
      </c>
    </row>
    <row r="8" spans="2:10">
      <c r="B8" t="s">
        <v>60</v>
      </c>
      <c r="C8">
        <v>0.97448621929061496</v>
      </c>
      <c r="D8">
        <v>0.98465457872973283</v>
      </c>
      <c r="E8">
        <v>0.95000000000000062</v>
      </c>
      <c r="F8">
        <v>0.95000000000000062</v>
      </c>
      <c r="G8">
        <v>2.5513780709385037E-2</v>
      </c>
      <c r="H8">
        <v>1.5345421270267168E-2</v>
      </c>
      <c r="I8">
        <v>4.9999999999999378E-2</v>
      </c>
      <c r="J8">
        <v>4.9999999999999378E-2</v>
      </c>
    </row>
    <row r="9" spans="2:10">
      <c r="B9" t="s">
        <v>153</v>
      </c>
      <c r="C9">
        <v>0.88706514596723429</v>
      </c>
      <c r="D9">
        <v>0.9891727880360528</v>
      </c>
      <c r="E9">
        <v>0.30937799958543033</v>
      </c>
      <c r="F9">
        <v>5.0000000000000017E-2</v>
      </c>
      <c r="G9">
        <v>0.11293485403276571</v>
      </c>
      <c r="H9">
        <v>1.0827211963947203E-2</v>
      </c>
      <c r="I9">
        <v>0.69062200041456967</v>
      </c>
      <c r="J9">
        <v>0.95</v>
      </c>
    </row>
    <row r="10" spans="2:10">
      <c r="B10" t="s">
        <v>62</v>
      </c>
      <c r="C10">
        <v>4.1457904717496337E-2</v>
      </c>
      <c r="D10">
        <v>0.13459988069214252</v>
      </c>
      <c r="E10">
        <v>0.43347765585417825</v>
      </c>
      <c r="F10">
        <v>6.8034612531657782E-2</v>
      </c>
      <c r="G10">
        <v>0.95854209528250367</v>
      </c>
      <c r="H10">
        <v>0.86540011930785754</v>
      </c>
      <c r="I10">
        <v>0.56652234414582181</v>
      </c>
      <c r="J10">
        <v>0.93196538746834223</v>
      </c>
    </row>
    <row r="11" spans="2:10">
      <c r="B11" t="s">
        <v>63</v>
      </c>
      <c r="C11">
        <v>7.7749214326728627E-2</v>
      </c>
      <c r="D11">
        <v>0.87685286197012535</v>
      </c>
      <c r="E11">
        <v>0.13311027054307142</v>
      </c>
      <c r="F11">
        <v>0.41893182654154093</v>
      </c>
      <c r="G11">
        <v>0.92225078567327134</v>
      </c>
      <c r="H11">
        <v>0.12314713802987465</v>
      </c>
      <c r="I11">
        <v>0.86688972945692855</v>
      </c>
      <c r="J11">
        <v>0.58106817345845907</v>
      </c>
    </row>
    <row r="12" spans="2:10">
      <c r="B12" t="s">
        <v>64</v>
      </c>
      <c r="C12">
        <v>0.7195479643948034</v>
      </c>
      <c r="D12">
        <v>0.98065750230016524</v>
      </c>
      <c r="E12">
        <v>0.95000000000000062</v>
      </c>
      <c r="F12">
        <v>0.91337445491190872</v>
      </c>
      <c r="G12">
        <v>0.2804520356051966</v>
      </c>
      <c r="H12">
        <v>1.934249769983476E-2</v>
      </c>
      <c r="I12">
        <v>4.9999999999999378E-2</v>
      </c>
      <c r="J12">
        <v>8.6625545088091283E-2</v>
      </c>
    </row>
    <row r="13" spans="2:10">
      <c r="B13" t="s">
        <v>65</v>
      </c>
      <c r="C13">
        <v>0.34349075574430277</v>
      </c>
      <c r="D13">
        <v>0.41543181753697367</v>
      </c>
      <c r="E13">
        <v>0.5810681734584594</v>
      </c>
      <c r="F13">
        <v>5.0000000000000017E-2</v>
      </c>
      <c r="G13">
        <v>0.65650924425569723</v>
      </c>
      <c r="H13">
        <v>0.58456818246302633</v>
      </c>
      <c r="I13">
        <v>0.4189318265415406</v>
      </c>
      <c r="J13">
        <v>0.95</v>
      </c>
    </row>
    <row r="14" spans="2:10">
      <c r="B14" t="s">
        <v>66</v>
      </c>
      <c r="C14">
        <v>0.97922495157396472</v>
      </c>
      <c r="D14">
        <v>0.99251817594207581</v>
      </c>
      <c r="E14">
        <v>0.99266254192933878</v>
      </c>
      <c r="F14">
        <v>0.95000000000000062</v>
      </c>
      <c r="G14">
        <v>2.0775048426035281E-2</v>
      </c>
      <c r="H14">
        <v>7.4818240579241913E-3</v>
      </c>
      <c r="I14">
        <v>7.337458070661218E-3</v>
      </c>
      <c r="J14">
        <v>4.9999999999999378E-2</v>
      </c>
    </row>
    <row r="15" spans="2:10">
      <c r="B15" t="s">
        <v>94</v>
      </c>
      <c r="C15">
        <v>1.9342497699835055E-2</v>
      </c>
      <c r="D15">
        <v>0.59217457307153254</v>
      </c>
      <c r="E15">
        <v>2.1150612009820224E-3</v>
      </c>
      <c r="F15">
        <v>0.12314713802987559</v>
      </c>
      <c r="G15">
        <v>0.98065750230016491</v>
      </c>
      <c r="H15">
        <v>0.40782542692846746</v>
      </c>
      <c r="I15">
        <v>0.99788493879901796</v>
      </c>
      <c r="J15">
        <v>0.87685286197012435</v>
      </c>
    </row>
    <row r="16" spans="2:10">
      <c r="B16" t="s">
        <v>96</v>
      </c>
      <c r="C16">
        <v>1.0827211963947477E-2</v>
      </c>
      <c r="D16">
        <v>1.2644976044386462E-2</v>
      </c>
      <c r="E16">
        <v>6.1456317156798447E-3</v>
      </c>
      <c r="F16">
        <v>5.0000000000000017E-2</v>
      </c>
      <c r="G16">
        <v>0.98917278803605257</v>
      </c>
      <c r="H16">
        <v>0.98735502395561359</v>
      </c>
      <c r="I16">
        <v>0.99385436828432017</v>
      </c>
      <c r="J16">
        <v>0.95</v>
      </c>
    </row>
    <row r="17" spans="2:11">
      <c r="B17" t="s">
        <v>98</v>
      </c>
      <c r="C17">
        <v>1.3401706499242933E-2</v>
      </c>
      <c r="D17">
        <v>0.17441369368761367</v>
      </c>
      <c r="E17">
        <v>0.83696255484835158</v>
      </c>
      <c r="F17">
        <v>0.21271458630132001</v>
      </c>
      <c r="G17">
        <v>0.98659829350075712</v>
      </c>
      <c r="H17">
        <v>0.82558630631238628</v>
      </c>
      <c r="I17">
        <v>0.16303744515164842</v>
      </c>
      <c r="J17">
        <v>0.78728541369867999</v>
      </c>
    </row>
    <row r="18" spans="2:11">
      <c r="B18" t="s">
        <v>100</v>
      </c>
      <c r="C18">
        <v>2.6799274123128491E-2</v>
      </c>
      <c r="D18">
        <v>9.2382568733355805E-2</v>
      </c>
      <c r="E18">
        <v>0.20777637029862486</v>
      </c>
      <c r="F18">
        <v>6.8034612531657782E-2</v>
      </c>
      <c r="G18">
        <v>0.97320072587687156</v>
      </c>
      <c r="H18">
        <v>0.90761743126664418</v>
      </c>
      <c r="I18">
        <v>0.79222362970137516</v>
      </c>
      <c r="J18">
        <v>0.93196538746834223</v>
      </c>
    </row>
    <row r="19" spans="2:11">
      <c r="B19" t="s">
        <v>102</v>
      </c>
      <c r="C19">
        <v>0.94878748639613142</v>
      </c>
      <c r="D19">
        <v>0.99251817594207581</v>
      </c>
      <c r="E19">
        <v>0.90805540315752964</v>
      </c>
      <c r="F19">
        <v>0.95000000000000062</v>
      </c>
      <c r="G19">
        <v>5.1212513603868581E-2</v>
      </c>
      <c r="H19">
        <v>7.4818240579241913E-3</v>
      </c>
      <c r="I19">
        <v>9.1944596842470361E-2</v>
      </c>
      <c r="J19">
        <v>4.9999999999999378E-2</v>
      </c>
    </row>
    <row r="20" spans="2:11">
      <c r="B20" t="s">
        <v>151</v>
      </c>
      <c r="C20">
        <v>0.98323802780201219</v>
      </c>
      <c r="D20">
        <v>0.99251817594207581</v>
      </c>
      <c r="E20">
        <v>0.97337085213504804</v>
      </c>
      <c r="F20">
        <v>0.95000000000000062</v>
      </c>
      <c r="G20">
        <v>1.6761972197987807E-2</v>
      </c>
      <c r="H20">
        <v>7.4818240579241913E-3</v>
      </c>
      <c r="I20">
        <v>2.6629147864951963E-2</v>
      </c>
      <c r="J20">
        <v>4.9999999999999378E-2</v>
      </c>
    </row>
    <row r="23" spans="2:11">
      <c r="B23" t="s">
        <v>78</v>
      </c>
      <c r="C23" t="s">
        <v>48</v>
      </c>
      <c r="D23" t="s">
        <v>224</v>
      </c>
      <c r="E23" t="s">
        <v>363</v>
      </c>
      <c r="H23" t="s">
        <v>78</v>
      </c>
      <c r="I23" t="s">
        <v>228</v>
      </c>
      <c r="J23" t="s">
        <v>236</v>
      </c>
      <c r="K23" t="s">
        <v>362</v>
      </c>
    </row>
    <row r="24" spans="2:11">
      <c r="B24" s="16" t="s">
        <v>80</v>
      </c>
      <c r="C24" s="5">
        <v>0.80692563298739306</v>
      </c>
      <c r="D24">
        <v>5.0000000000000017E-2</v>
      </c>
      <c r="E24">
        <f>MIN(C24:D24)</f>
        <v>5.0000000000000017E-2</v>
      </c>
      <c r="H24" t="s">
        <v>80</v>
      </c>
      <c r="I24">
        <v>0.19307436701260694</v>
      </c>
      <c r="J24">
        <v>0.95</v>
      </c>
      <c r="K24">
        <f>MIN(I24:J24)</f>
        <v>0.19307436701260694</v>
      </c>
    </row>
    <row r="25" spans="2:11">
      <c r="B25" s="18" t="s">
        <v>82</v>
      </c>
      <c r="C25" s="5">
        <v>0.99014770955660791</v>
      </c>
      <c r="D25">
        <v>0.95000000000000062</v>
      </c>
      <c r="E25">
        <f t="shared" ref="E25:E41" si="0">MIN(C25:D25)</f>
        <v>0.95000000000000062</v>
      </c>
      <c r="H25" t="s">
        <v>82</v>
      </c>
      <c r="I25">
        <v>9.8522904433920866E-3</v>
      </c>
      <c r="J25">
        <v>4.9999999999999378E-2</v>
      </c>
      <c r="K25">
        <f t="shared" ref="K25:K41" si="1">MIN(I25:J25)</f>
        <v>9.8522904433920866E-3</v>
      </c>
    </row>
    <row r="26" spans="2:11">
      <c r="B26" s="17" t="s">
        <v>57</v>
      </c>
      <c r="C26" s="5">
        <v>0.5751406827697908</v>
      </c>
      <c r="D26">
        <v>0.88706514596723429</v>
      </c>
      <c r="E26">
        <f t="shared" si="0"/>
        <v>0.5751406827697908</v>
      </c>
      <c r="H26" t="s">
        <v>57</v>
      </c>
      <c r="I26">
        <v>0.4248593172302092</v>
      </c>
      <c r="J26">
        <v>0.11293485403276571</v>
      </c>
      <c r="K26">
        <f t="shared" si="1"/>
        <v>0.11293485403276571</v>
      </c>
    </row>
    <row r="27" spans="2:11">
      <c r="B27" s="44" t="s">
        <v>58</v>
      </c>
      <c r="C27">
        <v>0.16664045588368551</v>
      </c>
      <c r="D27">
        <v>0.12314713802987559</v>
      </c>
      <c r="E27">
        <f t="shared" si="0"/>
        <v>0.12314713802987559</v>
      </c>
      <c r="H27" t="s">
        <v>58</v>
      </c>
      <c r="I27" s="64">
        <v>0.83335954411631452</v>
      </c>
      <c r="J27">
        <v>0.87685286197012435</v>
      </c>
      <c r="K27">
        <f t="shared" si="1"/>
        <v>0.83335954411631452</v>
      </c>
    </row>
    <row r="28" spans="2:11">
      <c r="B28" t="s">
        <v>59</v>
      </c>
      <c r="C28" s="5">
        <v>0.58334185855093712</v>
      </c>
      <c r="D28">
        <v>0.76454761353770129</v>
      </c>
      <c r="E28">
        <f t="shared" si="0"/>
        <v>0.58334185855093712</v>
      </c>
      <c r="H28" t="s">
        <v>59</v>
      </c>
      <c r="I28">
        <v>0.41665814144906288</v>
      </c>
      <c r="J28">
        <v>0.23545238646229871</v>
      </c>
      <c r="K28">
        <f t="shared" si="1"/>
        <v>0.23545238646229871</v>
      </c>
    </row>
    <row r="29" spans="2:11">
      <c r="B29" t="s">
        <v>60</v>
      </c>
      <c r="C29" s="5">
        <v>0.97448621929061496</v>
      </c>
      <c r="D29">
        <v>0.95000000000000062</v>
      </c>
      <c r="E29">
        <f t="shared" si="0"/>
        <v>0.95000000000000062</v>
      </c>
      <c r="H29" t="s">
        <v>60</v>
      </c>
      <c r="I29">
        <v>2.5513780709385037E-2</v>
      </c>
      <c r="J29">
        <v>4.9999999999999378E-2</v>
      </c>
      <c r="K29">
        <f t="shared" si="1"/>
        <v>2.5513780709385037E-2</v>
      </c>
    </row>
    <row r="30" spans="2:11">
      <c r="B30" t="s">
        <v>153</v>
      </c>
      <c r="C30" s="5">
        <v>0.88706514596723429</v>
      </c>
      <c r="D30">
        <v>5.0000000000000017E-2</v>
      </c>
      <c r="E30">
        <f t="shared" si="0"/>
        <v>5.0000000000000017E-2</v>
      </c>
      <c r="H30" t="s">
        <v>153</v>
      </c>
      <c r="I30">
        <v>0.11293485403276571</v>
      </c>
      <c r="J30">
        <v>0.95</v>
      </c>
      <c r="K30">
        <f t="shared" si="1"/>
        <v>0.11293485403276571</v>
      </c>
    </row>
    <row r="31" spans="2:11">
      <c r="B31" t="s">
        <v>62</v>
      </c>
      <c r="C31">
        <v>4.1457904717496337E-2</v>
      </c>
      <c r="D31">
        <v>6.8034612531657782E-2</v>
      </c>
      <c r="E31">
        <f t="shared" si="0"/>
        <v>4.1457904717496337E-2</v>
      </c>
      <c r="H31" t="s">
        <v>62</v>
      </c>
      <c r="I31" s="5">
        <v>0.95854209528250367</v>
      </c>
      <c r="J31">
        <v>0.93196538746834223</v>
      </c>
      <c r="K31">
        <f t="shared" si="1"/>
        <v>0.93196538746834223</v>
      </c>
    </row>
    <row r="32" spans="2:11">
      <c r="B32" t="s">
        <v>63</v>
      </c>
      <c r="C32">
        <v>7.7749214326728627E-2</v>
      </c>
      <c r="D32">
        <v>0.41893182654154093</v>
      </c>
      <c r="E32">
        <f t="shared" si="0"/>
        <v>7.7749214326728627E-2</v>
      </c>
      <c r="H32" t="s">
        <v>63</v>
      </c>
      <c r="I32" s="5">
        <v>0.92225078567327134</v>
      </c>
      <c r="J32">
        <v>0.58106817345845907</v>
      </c>
      <c r="K32">
        <f t="shared" si="1"/>
        <v>0.58106817345845907</v>
      </c>
    </row>
    <row r="33" spans="2:13">
      <c r="B33" t="s">
        <v>64</v>
      </c>
      <c r="C33" s="5">
        <v>0.7195479643948034</v>
      </c>
      <c r="D33">
        <v>0.91337445491190872</v>
      </c>
      <c r="E33">
        <f t="shared" si="0"/>
        <v>0.7195479643948034</v>
      </c>
      <c r="H33" t="s">
        <v>64</v>
      </c>
      <c r="I33">
        <v>0.2804520356051966</v>
      </c>
      <c r="J33">
        <v>8.6625545088091283E-2</v>
      </c>
      <c r="K33">
        <f t="shared" si="1"/>
        <v>8.6625545088091283E-2</v>
      </c>
    </row>
    <row r="34" spans="2:13">
      <c r="B34" t="s">
        <v>65</v>
      </c>
      <c r="C34">
        <v>0.34349075574430277</v>
      </c>
      <c r="D34">
        <v>5.0000000000000017E-2</v>
      </c>
      <c r="E34">
        <f t="shared" si="0"/>
        <v>5.0000000000000017E-2</v>
      </c>
      <c r="H34" t="s">
        <v>65</v>
      </c>
      <c r="I34" s="5">
        <v>0.65650924425569723</v>
      </c>
      <c r="J34">
        <v>0.95</v>
      </c>
      <c r="K34">
        <f t="shared" si="1"/>
        <v>0.65650924425569723</v>
      </c>
    </row>
    <row r="35" spans="2:13">
      <c r="B35" t="s">
        <v>66</v>
      </c>
      <c r="C35" s="5">
        <v>0.97922495157396472</v>
      </c>
      <c r="D35">
        <v>0.95000000000000062</v>
      </c>
      <c r="E35">
        <f t="shared" si="0"/>
        <v>0.95000000000000062</v>
      </c>
      <c r="H35" t="s">
        <v>66</v>
      </c>
      <c r="I35">
        <v>2.0775048426035281E-2</v>
      </c>
      <c r="J35">
        <v>4.9999999999999378E-2</v>
      </c>
      <c r="K35">
        <f t="shared" si="1"/>
        <v>2.0775048426035281E-2</v>
      </c>
    </row>
    <row r="36" spans="2:13">
      <c r="B36" t="s">
        <v>94</v>
      </c>
      <c r="C36">
        <v>1.9342497699835055E-2</v>
      </c>
      <c r="D36">
        <v>0.12314713802987559</v>
      </c>
      <c r="E36">
        <f t="shared" si="0"/>
        <v>1.9342497699835055E-2</v>
      </c>
      <c r="H36" t="s">
        <v>94</v>
      </c>
      <c r="I36" s="5">
        <v>0.98065750230016491</v>
      </c>
      <c r="J36">
        <v>0.87685286197012435</v>
      </c>
      <c r="K36">
        <f t="shared" si="1"/>
        <v>0.87685286197012435</v>
      </c>
    </row>
    <row r="37" spans="2:13">
      <c r="B37" t="s">
        <v>96</v>
      </c>
      <c r="C37">
        <v>1.0827211963947477E-2</v>
      </c>
      <c r="D37">
        <v>5.0000000000000017E-2</v>
      </c>
      <c r="E37">
        <f t="shared" si="0"/>
        <v>1.0827211963947477E-2</v>
      </c>
      <c r="H37" t="s">
        <v>96</v>
      </c>
      <c r="I37" s="5">
        <v>0.98917278803605257</v>
      </c>
      <c r="J37">
        <v>0.95</v>
      </c>
      <c r="K37">
        <f t="shared" si="1"/>
        <v>0.95</v>
      </c>
    </row>
    <row r="38" spans="2:13">
      <c r="B38" t="s">
        <v>98</v>
      </c>
      <c r="C38">
        <v>1.3401706499242933E-2</v>
      </c>
      <c r="D38">
        <v>0.21271458630132001</v>
      </c>
      <c r="E38">
        <f t="shared" si="0"/>
        <v>1.3401706499242933E-2</v>
      </c>
      <c r="H38" t="s">
        <v>98</v>
      </c>
      <c r="I38" s="5">
        <v>0.98659829350075712</v>
      </c>
      <c r="J38">
        <v>0.78728541369867999</v>
      </c>
      <c r="K38">
        <f t="shared" si="1"/>
        <v>0.78728541369867999</v>
      </c>
    </row>
    <row r="39" spans="2:13">
      <c r="B39" t="s">
        <v>100</v>
      </c>
      <c r="C39">
        <v>2.6799274123128491E-2</v>
      </c>
      <c r="D39">
        <v>6.8034612531657782E-2</v>
      </c>
      <c r="E39">
        <f t="shared" si="0"/>
        <v>2.6799274123128491E-2</v>
      </c>
      <c r="H39" t="s">
        <v>100</v>
      </c>
      <c r="I39" s="5">
        <v>0.97320072587687156</v>
      </c>
      <c r="J39">
        <v>0.93196538746834223</v>
      </c>
      <c r="K39">
        <f t="shared" si="1"/>
        <v>0.93196538746834223</v>
      </c>
    </row>
    <row r="40" spans="2:13">
      <c r="B40" t="s">
        <v>102</v>
      </c>
      <c r="C40" s="5">
        <v>0.94878748639613142</v>
      </c>
      <c r="D40">
        <v>0.95000000000000062</v>
      </c>
      <c r="E40">
        <f t="shared" si="0"/>
        <v>0.94878748639613142</v>
      </c>
      <c r="H40" t="s">
        <v>102</v>
      </c>
      <c r="I40">
        <v>5.1212513603868581E-2</v>
      </c>
      <c r="J40">
        <v>4.9999999999999378E-2</v>
      </c>
      <c r="K40">
        <f t="shared" si="1"/>
        <v>4.9999999999999378E-2</v>
      </c>
    </row>
    <row r="41" spans="2:13">
      <c r="B41" t="s">
        <v>151</v>
      </c>
      <c r="C41" s="5">
        <v>0.98323802780201219</v>
      </c>
      <c r="D41">
        <v>0.95000000000000062</v>
      </c>
      <c r="E41">
        <f t="shared" si="0"/>
        <v>0.95000000000000062</v>
      </c>
      <c r="H41" t="s">
        <v>151</v>
      </c>
      <c r="I41">
        <v>1.6761972197987807E-2</v>
      </c>
      <c r="J41">
        <v>4.9999999999999378E-2</v>
      </c>
      <c r="K41">
        <f t="shared" si="1"/>
        <v>1.6761972197987807E-2</v>
      </c>
    </row>
    <row r="42" spans="2:13">
      <c r="C42">
        <f>SUM(C24:C41)</f>
        <v>9.1476147002478569</v>
      </c>
      <c r="E42">
        <f>SUM(E24:E41)</f>
        <v>7.0895429394719205</v>
      </c>
      <c r="F42">
        <f>+E42/C42</f>
        <v>0.77501547362722079</v>
      </c>
      <c r="I42">
        <f>SUM(I24:I41)</f>
        <v>8.8523852997521431</v>
      </c>
      <c r="K42">
        <f>SUM(K24:K41)</f>
        <v>7.4129311108412876</v>
      </c>
      <c r="L42">
        <f>+K42/I42</f>
        <v>0.83739363570729819</v>
      </c>
      <c r="M42" t="s">
        <v>631</v>
      </c>
    </row>
    <row r="45" spans="2:13">
      <c r="B45" t="s">
        <v>78</v>
      </c>
      <c r="C45" t="s">
        <v>54</v>
      </c>
      <c r="D45" t="s">
        <v>224</v>
      </c>
      <c r="E45" t="s">
        <v>363</v>
      </c>
      <c r="H45" t="s">
        <v>78</v>
      </c>
      <c r="I45" t="s">
        <v>223</v>
      </c>
      <c r="J45" t="s">
        <v>236</v>
      </c>
      <c r="K45" t="s">
        <v>362</v>
      </c>
    </row>
    <row r="46" spans="2:13">
      <c r="B46" t="s">
        <v>80</v>
      </c>
      <c r="C46" s="5">
        <v>0.9891727880360528</v>
      </c>
      <c r="D46">
        <v>5.0000000000000017E-2</v>
      </c>
      <c r="E46">
        <f>MIN(C46:D46)</f>
        <v>5.0000000000000017E-2</v>
      </c>
      <c r="H46" t="s">
        <v>80</v>
      </c>
      <c r="I46">
        <v>1.0827211963947203E-2</v>
      </c>
      <c r="J46">
        <v>0.95</v>
      </c>
      <c r="K46">
        <f>MIN(I46:J46)</f>
        <v>1.0827211963947203E-2</v>
      </c>
    </row>
    <row r="47" spans="2:13">
      <c r="B47" t="s">
        <v>82</v>
      </c>
      <c r="C47" s="5">
        <v>0.97829229183248267</v>
      </c>
      <c r="D47">
        <v>0.95000000000000062</v>
      </c>
      <c r="E47">
        <f t="shared" ref="E47:E63" si="2">MIN(C47:D47)</f>
        <v>0.95000000000000062</v>
      </c>
      <c r="H47" t="s">
        <v>82</v>
      </c>
      <c r="I47">
        <v>2.1707708167517326E-2</v>
      </c>
      <c r="J47">
        <v>4.9999999999999378E-2</v>
      </c>
      <c r="K47">
        <f t="shared" ref="K47:K63" si="3">MIN(I47:J47)</f>
        <v>2.1707708167517326E-2</v>
      </c>
    </row>
    <row r="48" spans="2:13">
      <c r="B48" t="s">
        <v>57</v>
      </c>
      <c r="C48" s="5">
        <v>0.98373890342061887</v>
      </c>
      <c r="D48">
        <v>0.88706514596723429</v>
      </c>
      <c r="E48">
        <f t="shared" si="2"/>
        <v>0.88706514596723429</v>
      </c>
      <c r="H48" t="s">
        <v>57</v>
      </c>
      <c r="I48">
        <v>1.6261096579381129E-2</v>
      </c>
      <c r="J48">
        <v>0.11293485403276571</v>
      </c>
      <c r="K48">
        <f t="shared" si="3"/>
        <v>1.6261096579381129E-2</v>
      </c>
    </row>
    <row r="49" spans="2:12">
      <c r="B49" t="s">
        <v>58</v>
      </c>
      <c r="C49" s="5">
        <v>0.98065750230016524</v>
      </c>
      <c r="D49">
        <v>0.12314713802987559</v>
      </c>
      <c r="E49">
        <f t="shared" si="2"/>
        <v>0.12314713802987559</v>
      </c>
      <c r="H49" t="s">
        <v>58</v>
      </c>
      <c r="I49">
        <v>1.934249769983476E-2</v>
      </c>
      <c r="J49">
        <v>0.87685286197012435</v>
      </c>
      <c r="K49">
        <f t="shared" si="3"/>
        <v>1.934249769983476E-2</v>
      </c>
    </row>
    <row r="50" spans="2:12">
      <c r="B50" t="s">
        <v>59</v>
      </c>
      <c r="C50" s="5">
        <v>0.99125709971119624</v>
      </c>
      <c r="D50">
        <v>0.76454761353770129</v>
      </c>
      <c r="E50">
        <f t="shared" si="2"/>
        <v>0.76454761353770129</v>
      </c>
      <c r="H50" t="s">
        <v>59</v>
      </c>
      <c r="I50">
        <v>8.7429002888037566E-3</v>
      </c>
      <c r="J50">
        <v>0.23545238646229871</v>
      </c>
      <c r="K50">
        <f t="shared" si="3"/>
        <v>8.7429002888037566E-3</v>
      </c>
    </row>
    <row r="51" spans="2:12">
      <c r="B51" t="s">
        <v>60</v>
      </c>
      <c r="C51" s="5">
        <v>0.98465457872973283</v>
      </c>
      <c r="D51">
        <v>0.95000000000000062</v>
      </c>
      <c r="E51">
        <f t="shared" si="2"/>
        <v>0.95000000000000062</v>
      </c>
      <c r="H51" t="s">
        <v>60</v>
      </c>
      <c r="I51">
        <v>1.5345421270267168E-2</v>
      </c>
      <c r="J51">
        <v>4.9999999999999378E-2</v>
      </c>
      <c r="K51">
        <f t="shared" si="3"/>
        <v>1.5345421270267168E-2</v>
      </c>
    </row>
    <row r="52" spans="2:12">
      <c r="B52" t="s">
        <v>153</v>
      </c>
      <c r="C52" s="5">
        <v>0.9891727880360528</v>
      </c>
      <c r="D52">
        <v>5.0000000000000017E-2</v>
      </c>
      <c r="E52">
        <f t="shared" si="2"/>
        <v>5.0000000000000017E-2</v>
      </c>
      <c r="H52" t="s">
        <v>153</v>
      </c>
      <c r="I52">
        <v>1.0827211963947203E-2</v>
      </c>
      <c r="J52">
        <v>0.95</v>
      </c>
      <c r="K52">
        <f t="shared" si="3"/>
        <v>1.0827211963947203E-2</v>
      </c>
    </row>
    <row r="53" spans="2:12">
      <c r="B53" t="s">
        <v>62</v>
      </c>
      <c r="C53">
        <v>0.13459988069214252</v>
      </c>
      <c r="D53">
        <v>6.8034612531657782E-2</v>
      </c>
      <c r="E53">
        <f t="shared" si="2"/>
        <v>6.8034612531657782E-2</v>
      </c>
      <c r="H53" t="s">
        <v>62</v>
      </c>
      <c r="I53" s="5">
        <v>0.86540011930785754</v>
      </c>
      <c r="J53">
        <v>0.93196538746834223</v>
      </c>
      <c r="K53">
        <f t="shared" si="3"/>
        <v>0.86540011930785754</v>
      </c>
    </row>
    <row r="54" spans="2:12">
      <c r="B54" t="s">
        <v>63</v>
      </c>
      <c r="C54" s="5">
        <v>0.87685286197012535</v>
      </c>
      <c r="D54">
        <v>0.41893182654154093</v>
      </c>
      <c r="E54">
        <f t="shared" si="2"/>
        <v>0.41893182654154093</v>
      </c>
      <c r="H54" t="s">
        <v>63</v>
      </c>
      <c r="I54">
        <v>0.12314713802987465</v>
      </c>
      <c r="J54">
        <v>0.58106817345845907</v>
      </c>
      <c r="K54">
        <f t="shared" si="3"/>
        <v>0.12314713802987465</v>
      </c>
    </row>
    <row r="55" spans="2:12">
      <c r="B55" t="s">
        <v>64</v>
      </c>
      <c r="C55" s="5">
        <v>0.98065750230016524</v>
      </c>
      <c r="D55">
        <v>0.91337445491190872</v>
      </c>
      <c r="E55">
        <f t="shared" si="2"/>
        <v>0.91337445491190872</v>
      </c>
      <c r="H55" t="s">
        <v>64</v>
      </c>
      <c r="I55">
        <v>1.934249769983476E-2</v>
      </c>
      <c r="J55">
        <v>8.6625545088091283E-2</v>
      </c>
      <c r="K55">
        <f t="shared" si="3"/>
        <v>1.934249769983476E-2</v>
      </c>
    </row>
    <row r="56" spans="2:12">
      <c r="B56" t="s">
        <v>65</v>
      </c>
      <c r="C56">
        <v>0.41543181753697367</v>
      </c>
      <c r="D56">
        <v>5.0000000000000017E-2</v>
      </c>
      <c r="E56">
        <f t="shared" si="2"/>
        <v>5.0000000000000017E-2</v>
      </c>
      <c r="H56" t="s">
        <v>65</v>
      </c>
      <c r="I56" s="5">
        <v>0.58456818246302633</v>
      </c>
      <c r="J56">
        <v>0.95</v>
      </c>
      <c r="K56">
        <f t="shared" si="3"/>
        <v>0.58456818246302633</v>
      </c>
    </row>
    <row r="57" spans="2:12">
      <c r="B57" t="s">
        <v>66</v>
      </c>
      <c r="C57" s="5">
        <v>0.99251817594207581</v>
      </c>
      <c r="D57">
        <v>0.95000000000000062</v>
      </c>
      <c r="E57">
        <f t="shared" si="2"/>
        <v>0.95000000000000062</v>
      </c>
      <c r="H57" t="s">
        <v>66</v>
      </c>
      <c r="I57">
        <v>7.4818240579241913E-3</v>
      </c>
      <c r="J57">
        <v>4.9999999999999378E-2</v>
      </c>
      <c r="K57">
        <f t="shared" si="3"/>
        <v>7.4818240579241913E-3</v>
      </c>
    </row>
    <row r="58" spans="2:12">
      <c r="B58" t="s">
        <v>94</v>
      </c>
      <c r="C58" s="5">
        <v>0.59217457307153254</v>
      </c>
      <c r="D58">
        <v>0.12314713802987559</v>
      </c>
      <c r="E58">
        <f t="shared" si="2"/>
        <v>0.12314713802987559</v>
      </c>
      <c r="H58" t="s">
        <v>94</v>
      </c>
      <c r="I58">
        <v>0.40782542692846746</v>
      </c>
      <c r="J58">
        <v>0.87685286197012435</v>
      </c>
      <c r="K58">
        <f t="shared" si="3"/>
        <v>0.40782542692846746</v>
      </c>
    </row>
    <row r="59" spans="2:12">
      <c r="B59" t="s">
        <v>96</v>
      </c>
      <c r="C59">
        <v>1.2644976044386462E-2</v>
      </c>
      <c r="D59">
        <v>5.0000000000000017E-2</v>
      </c>
      <c r="E59">
        <f t="shared" si="2"/>
        <v>1.2644976044386462E-2</v>
      </c>
      <c r="H59" t="s">
        <v>96</v>
      </c>
      <c r="I59" s="5">
        <v>0.98735502395561359</v>
      </c>
      <c r="J59">
        <v>0.95</v>
      </c>
      <c r="K59">
        <f t="shared" si="3"/>
        <v>0.95</v>
      </c>
    </row>
    <row r="60" spans="2:12">
      <c r="B60" t="s">
        <v>98</v>
      </c>
      <c r="C60">
        <v>0.17441369368761367</v>
      </c>
      <c r="D60">
        <v>0.21271458630132001</v>
      </c>
      <c r="E60">
        <f t="shared" si="2"/>
        <v>0.17441369368761367</v>
      </c>
      <c r="H60" t="s">
        <v>98</v>
      </c>
      <c r="I60" s="5">
        <v>0.82558630631238628</v>
      </c>
      <c r="J60">
        <v>0.78728541369867999</v>
      </c>
      <c r="K60">
        <f t="shared" si="3"/>
        <v>0.78728541369867999</v>
      </c>
    </row>
    <row r="61" spans="2:12">
      <c r="B61" t="s">
        <v>100</v>
      </c>
      <c r="C61">
        <v>9.2382568733355805E-2</v>
      </c>
      <c r="D61">
        <v>6.8034612531657782E-2</v>
      </c>
      <c r="E61">
        <f t="shared" si="2"/>
        <v>6.8034612531657782E-2</v>
      </c>
      <c r="H61" t="s">
        <v>100</v>
      </c>
      <c r="I61" s="5">
        <v>0.90761743126664418</v>
      </c>
      <c r="J61">
        <v>0.93196538746834223</v>
      </c>
      <c r="K61">
        <f t="shared" si="3"/>
        <v>0.90761743126664418</v>
      </c>
    </row>
    <row r="62" spans="2:12">
      <c r="B62" t="s">
        <v>102</v>
      </c>
      <c r="C62" s="5">
        <v>0.99251817594207581</v>
      </c>
      <c r="D62">
        <v>0.95000000000000062</v>
      </c>
      <c r="E62">
        <f t="shared" si="2"/>
        <v>0.95000000000000062</v>
      </c>
      <c r="H62" t="s">
        <v>102</v>
      </c>
      <c r="I62">
        <v>7.4818240579241913E-3</v>
      </c>
      <c r="J62">
        <v>4.9999999999999378E-2</v>
      </c>
      <c r="K62">
        <f t="shared" si="3"/>
        <v>7.4818240579241913E-3</v>
      </c>
    </row>
    <row r="63" spans="2:12">
      <c r="B63" t="s">
        <v>151</v>
      </c>
      <c r="C63" s="5">
        <v>0.99251817594207581</v>
      </c>
      <c r="D63">
        <v>0.95000000000000062</v>
      </c>
      <c r="E63">
        <f t="shared" si="2"/>
        <v>0.95000000000000062</v>
      </c>
      <c r="H63" t="s">
        <v>151</v>
      </c>
      <c r="I63">
        <v>7.4818240579241913E-3</v>
      </c>
      <c r="J63">
        <v>4.9999999999999378E-2</v>
      </c>
      <c r="K63">
        <f t="shared" si="3"/>
        <v>7.4818240579241913E-3</v>
      </c>
    </row>
    <row r="64" spans="2:12">
      <c r="C64">
        <f>SUM(C46:C63)</f>
        <v>13.153658353928824</v>
      </c>
      <c r="E64">
        <f>SUM(E46:E63)</f>
        <v>8.4533412118134557</v>
      </c>
      <c r="F64">
        <f>+E64/C64</f>
        <v>0.64266084646242572</v>
      </c>
      <c r="I64">
        <f>SUM(I46:I63)</f>
        <v>4.8463416460711759</v>
      </c>
      <c r="K64">
        <f>SUM(K46:K63)</f>
        <v>4.7706857295018565</v>
      </c>
      <c r="L64">
        <f>+K64/I64</f>
        <v>0.98438906662087022</v>
      </c>
    </row>
    <row r="67" spans="2:11">
      <c r="B67" t="s">
        <v>78</v>
      </c>
      <c r="C67" t="s">
        <v>50</v>
      </c>
      <c r="D67" t="s">
        <v>224</v>
      </c>
      <c r="E67" t="s">
        <v>363</v>
      </c>
      <c r="H67" t="s">
        <v>78</v>
      </c>
      <c r="I67" t="s">
        <v>234</v>
      </c>
      <c r="J67" t="s">
        <v>236</v>
      </c>
      <c r="K67" t="s">
        <v>362</v>
      </c>
    </row>
    <row r="68" spans="2:11">
      <c r="B68" t="s">
        <v>80</v>
      </c>
      <c r="C68">
        <v>0.43347765585417825</v>
      </c>
      <c r="D68">
        <v>5.0000000000000017E-2</v>
      </c>
      <c r="E68">
        <f>MIN(C68:D68)</f>
        <v>5.0000000000000017E-2</v>
      </c>
      <c r="H68" t="s">
        <v>80</v>
      </c>
      <c r="I68" s="5">
        <v>0.56652234414582181</v>
      </c>
      <c r="J68">
        <v>0.95</v>
      </c>
      <c r="K68">
        <f>MIN(I68:J68)</f>
        <v>0.56652234414582181</v>
      </c>
    </row>
    <row r="69" spans="2:11">
      <c r="B69" t="s">
        <v>82</v>
      </c>
      <c r="C69" s="5">
        <v>0.97337085213504804</v>
      </c>
      <c r="D69">
        <v>0.95000000000000062</v>
      </c>
      <c r="E69">
        <f t="shared" ref="E69:E85" si="4">MIN(C69:D69)</f>
        <v>0.95000000000000062</v>
      </c>
      <c r="H69" t="s">
        <v>82</v>
      </c>
      <c r="I69">
        <v>2.6629147864951963E-2</v>
      </c>
      <c r="J69">
        <v>4.9999999999999378E-2</v>
      </c>
      <c r="K69">
        <f t="shared" ref="K69:K85" si="5">MIN(I69:J69)</f>
        <v>2.6629147864951963E-2</v>
      </c>
    </row>
    <row r="70" spans="2:11">
      <c r="B70" t="s">
        <v>57</v>
      </c>
      <c r="C70" s="5">
        <v>0.90805540315752964</v>
      </c>
      <c r="D70">
        <v>0.88706514596723429</v>
      </c>
      <c r="E70">
        <f t="shared" si="4"/>
        <v>0.88706514596723429</v>
      </c>
      <c r="H70" t="s">
        <v>57</v>
      </c>
      <c r="I70">
        <v>9.1944596842470361E-2</v>
      </c>
      <c r="J70">
        <v>0.11293485403276571</v>
      </c>
      <c r="K70">
        <f t="shared" si="5"/>
        <v>9.1944596842470361E-2</v>
      </c>
    </row>
    <row r="71" spans="2:11">
      <c r="B71" t="s">
        <v>58</v>
      </c>
      <c r="C71" s="5">
        <v>0.90805540315752964</v>
      </c>
      <c r="D71">
        <v>0.12314713802987559</v>
      </c>
      <c r="E71">
        <f t="shared" si="4"/>
        <v>0.12314713802987559</v>
      </c>
      <c r="H71" t="s">
        <v>58</v>
      </c>
      <c r="I71">
        <v>9.1944596842470361E-2</v>
      </c>
      <c r="J71">
        <v>0.87685286197012435</v>
      </c>
      <c r="K71">
        <f t="shared" si="5"/>
        <v>9.1944596842470361E-2</v>
      </c>
    </row>
    <row r="72" spans="2:11">
      <c r="B72" t="s">
        <v>59</v>
      </c>
      <c r="C72" s="5">
        <v>0.5810681734584594</v>
      </c>
      <c r="D72">
        <v>0.76454761353770129</v>
      </c>
      <c r="E72">
        <f t="shared" si="4"/>
        <v>0.5810681734584594</v>
      </c>
      <c r="H72" t="s">
        <v>59</v>
      </c>
      <c r="I72">
        <v>0.4189318265415406</v>
      </c>
      <c r="J72">
        <v>0.23545238646229871</v>
      </c>
      <c r="K72">
        <f t="shared" si="5"/>
        <v>0.23545238646229871</v>
      </c>
    </row>
    <row r="73" spans="2:11">
      <c r="B73" t="s">
        <v>60</v>
      </c>
      <c r="C73" s="5">
        <v>0.95000000000000062</v>
      </c>
      <c r="D73">
        <v>0.95000000000000062</v>
      </c>
      <c r="E73">
        <f t="shared" si="4"/>
        <v>0.95000000000000062</v>
      </c>
      <c r="H73" t="s">
        <v>60</v>
      </c>
      <c r="I73">
        <v>4.9999999999999378E-2</v>
      </c>
      <c r="J73">
        <v>4.9999999999999378E-2</v>
      </c>
      <c r="K73">
        <f t="shared" si="5"/>
        <v>4.9999999999999378E-2</v>
      </c>
    </row>
    <row r="74" spans="2:11">
      <c r="B74" t="s">
        <v>153</v>
      </c>
      <c r="C74">
        <v>0.30937799958543033</v>
      </c>
      <c r="D74">
        <v>5.0000000000000017E-2</v>
      </c>
      <c r="E74">
        <f t="shared" si="4"/>
        <v>5.0000000000000017E-2</v>
      </c>
      <c r="H74" t="s">
        <v>153</v>
      </c>
      <c r="I74" s="5">
        <v>0.69062200041456967</v>
      </c>
      <c r="J74">
        <v>0.95</v>
      </c>
      <c r="K74">
        <f t="shared" si="5"/>
        <v>0.69062200041456967</v>
      </c>
    </row>
    <row r="75" spans="2:11">
      <c r="B75" t="s">
        <v>62</v>
      </c>
      <c r="C75">
        <v>0.43347765585417825</v>
      </c>
      <c r="D75">
        <v>6.8034612531657782E-2</v>
      </c>
      <c r="E75">
        <f t="shared" si="4"/>
        <v>6.8034612531657782E-2</v>
      </c>
      <c r="H75" t="s">
        <v>62</v>
      </c>
      <c r="I75" s="5">
        <v>0.56652234414582181</v>
      </c>
      <c r="J75">
        <v>0.93196538746834223</v>
      </c>
      <c r="K75">
        <f t="shared" si="5"/>
        <v>0.56652234414582181</v>
      </c>
    </row>
    <row r="76" spans="2:11">
      <c r="B76" t="s">
        <v>63</v>
      </c>
      <c r="C76">
        <v>0.13311027054307142</v>
      </c>
      <c r="D76">
        <v>0.41893182654154093</v>
      </c>
      <c r="E76">
        <f t="shared" si="4"/>
        <v>0.13311027054307142</v>
      </c>
      <c r="H76" t="s">
        <v>63</v>
      </c>
      <c r="I76" s="5">
        <v>0.86688972945692855</v>
      </c>
      <c r="J76">
        <v>0.58106817345845907</v>
      </c>
      <c r="K76">
        <f t="shared" si="5"/>
        <v>0.58106817345845907</v>
      </c>
    </row>
    <row r="77" spans="2:11">
      <c r="B77" t="s">
        <v>64</v>
      </c>
      <c r="C77" s="5">
        <v>0.95000000000000062</v>
      </c>
      <c r="D77">
        <v>0.91337445491190872</v>
      </c>
      <c r="E77">
        <f t="shared" si="4"/>
        <v>0.91337445491190872</v>
      </c>
      <c r="H77" t="s">
        <v>64</v>
      </c>
      <c r="I77">
        <v>4.9999999999999378E-2</v>
      </c>
      <c r="J77">
        <v>8.6625545088091283E-2</v>
      </c>
      <c r="K77">
        <f t="shared" si="5"/>
        <v>4.9999999999999378E-2</v>
      </c>
    </row>
    <row r="78" spans="2:11">
      <c r="B78" t="s">
        <v>65</v>
      </c>
      <c r="C78" s="5">
        <v>0.5810681734584594</v>
      </c>
      <c r="D78">
        <v>5.0000000000000017E-2</v>
      </c>
      <c r="E78">
        <f t="shared" si="4"/>
        <v>5.0000000000000017E-2</v>
      </c>
      <c r="H78" t="s">
        <v>65</v>
      </c>
      <c r="I78">
        <v>0.4189318265415406</v>
      </c>
      <c r="J78">
        <v>0.95</v>
      </c>
      <c r="K78">
        <f t="shared" si="5"/>
        <v>0.4189318265415406</v>
      </c>
    </row>
    <row r="79" spans="2:11">
      <c r="B79" t="s">
        <v>66</v>
      </c>
      <c r="C79" s="5">
        <v>0.99266254192933878</v>
      </c>
      <c r="D79">
        <v>0.95000000000000062</v>
      </c>
      <c r="E79">
        <f t="shared" si="4"/>
        <v>0.95000000000000062</v>
      </c>
      <c r="H79" t="s">
        <v>66</v>
      </c>
      <c r="I79">
        <v>7.337458070661218E-3</v>
      </c>
      <c r="J79">
        <v>4.9999999999999378E-2</v>
      </c>
      <c r="K79">
        <f t="shared" si="5"/>
        <v>7.337458070661218E-3</v>
      </c>
    </row>
    <row r="80" spans="2:11">
      <c r="B80" t="s">
        <v>94</v>
      </c>
      <c r="C80">
        <v>2.1150612009820224E-3</v>
      </c>
      <c r="D80">
        <v>0.12314713802987559</v>
      </c>
      <c r="E80">
        <f t="shared" si="4"/>
        <v>2.1150612009820224E-3</v>
      </c>
      <c r="H80" t="s">
        <v>94</v>
      </c>
      <c r="I80" s="5">
        <v>0.99788493879901796</v>
      </c>
      <c r="J80">
        <v>0.87685286197012435</v>
      </c>
      <c r="K80">
        <f t="shared" si="5"/>
        <v>0.87685286197012435</v>
      </c>
    </row>
    <row r="81" spans="2:12">
      <c r="B81" t="s">
        <v>96</v>
      </c>
      <c r="C81">
        <v>6.1456317156798447E-3</v>
      </c>
      <c r="D81">
        <v>5.0000000000000017E-2</v>
      </c>
      <c r="E81">
        <f t="shared" si="4"/>
        <v>6.1456317156798447E-3</v>
      </c>
      <c r="H81" t="s">
        <v>96</v>
      </c>
      <c r="I81" s="5">
        <v>0.99385436828432017</v>
      </c>
      <c r="J81">
        <v>0.95</v>
      </c>
      <c r="K81">
        <f t="shared" si="5"/>
        <v>0.95</v>
      </c>
    </row>
    <row r="82" spans="2:12">
      <c r="B82" t="s">
        <v>98</v>
      </c>
      <c r="C82" s="5">
        <v>0.83696255484835158</v>
      </c>
      <c r="D82">
        <v>0.21271458630132001</v>
      </c>
      <c r="E82">
        <f t="shared" si="4"/>
        <v>0.21271458630132001</v>
      </c>
      <c r="H82" t="s">
        <v>98</v>
      </c>
      <c r="I82">
        <v>0.16303744515164842</v>
      </c>
      <c r="J82">
        <v>0.78728541369867999</v>
      </c>
      <c r="K82">
        <f t="shared" si="5"/>
        <v>0.16303744515164842</v>
      </c>
    </row>
    <row r="83" spans="2:12">
      <c r="B83" t="s">
        <v>100</v>
      </c>
      <c r="C83">
        <v>0.20777637029862486</v>
      </c>
      <c r="D83">
        <v>6.8034612531657782E-2</v>
      </c>
      <c r="E83">
        <f t="shared" si="4"/>
        <v>6.8034612531657782E-2</v>
      </c>
      <c r="H83" t="s">
        <v>100</v>
      </c>
      <c r="I83" s="5">
        <v>0.79222362970137516</v>
      </c>
      <c r="J83">
        <v>0.93196538746834223</v>
      </c>
      <c r="K83">
        <f t="shared" si="5"/>
        <v>0.79222362970137516</v>
      </c>
    </row>
    <row r="84" spans="2:12">
      <c r="B84" t="s">
        <v>102</v>
      </c>
      <c r="C84" s="5">
        <v>0.90805540315752964</v>
      </c>
      <c r="D84">
        <v>0.95000000000000062</v>
      </c>
      <c r="E84">
        <f t="shared" si="4"/>
        <v>0.90805540315752964</v>
      </c>
      <c r="H84" t="s">
        <v>102</v>
      </c>
      <c r="I84">
        <v>9.1944596842470361E-2</v>
      </c>
      <c r="J84">
        <v>4.9999999999999378E-2</v>
      </c>
      <c r="K84">
        <f t="shared" si="5"/>
        <v>4.9999999999999378E-2</v>
      </c>
    </row>
    <row r="85" spans="2:12">
      <c r="B85" t="s">
        <v>151</v>
      </c>
      <c r="C85" s="5">
        <v>0.97337085213504804</v>
      </c>
      <c r="D85">
        <v>0.95000000000000062</v>
      </c>
      <c r="E85">
        <f t="shared" si="4"/>
        <v>0.95000000000000062</v>
      </c>
      <c r="H85" t="s">
        <v>151</v>
      </c>
      <c r="I85">
        <v>2.6629147864951963E-2</v>
      </c>
      <c r="J85">
        <v>4.9999999999999378E-2</v>
      </c>
      <c r="K85">
        <f t="shared" si="5"/>
        <v>2.6629147864951963E-2</v>
      </c>
    </row>
    <row r="86" spans="2:12">
      <c r="C86">
        <f>SUM(C68:C85)</f>
        <v>11.08815000248944</v>
      </c>
      <c r="E86">
        <f>SUM(E68:E85)</f>
        <v>7.8528650903493791</v>
      </c>
      <c r="F86">
        <f>+E86/C86</f>
        <v>0.70822139749068191</v>
      </c>
      <c r="I86">
        <f>SUM(I68:I85)</f>
        <v>6.9118499975105596</v>
      </c>
      <c r="K86">
        <f>SUM(K68:K85)</f>
        <v>6.2357179594771637</v>
      </c>
      <c r="L86">
        <f>+K86/I86</f>
        <v>0.90217784843755022</v>
      </c>
    </row>
    <row r="90" spans="2:12">
      <c r="B90" t="s">
        <v>78</v>
      </c>
      <c r="C90" t="s">
        <v>51</v>
      </c>
      <c r="D90" t="s">
        <v>67</v>
      </c>
      <c r="E90" t="s">
        <v>224</v>
      </c>
      <c r="F90" t="s">
        <v>230</v>
      </c>
      <c r="G90" t="s">
        <v>232</v>
      </c>
      <c r="H90" t="s">
        <v>236</v>
      </c>
    </row>
    <row r="91" spans="2:12">
      <c r="B91" t="s">
        <v>80</v>
      </c>
      <c r="C91">
        <v>0.12399750635826204</v>
      </c>
      <c r="D91">
        <v>0.73127661508476538</v>
      </c>
      <c r="E91">
        <v>5.0000000000000017E-2</v>
      </c>
      <c r="F91">
        <v>0.87600249364173799</v>
      </c>
      <c r="G91">
        <v>0.26872338491523462</v>
      </c>
      <c r="H91">
        <v>0.95</v>
      </c>
    </row>
    <row r="92" spans="2:12">
      <c r="B92" t="s">
        <v>82</v>
      </c>
      <c r="C92">
        <v>0.88706514596723429</v>
      </c>
      <c r="D92">
        <v>0.99618498993660631</v>
      </c>
      <c r="E92">
        <v>0.95000000000000062</v>
      </c>
      <c r="F92">
        <v>0.11293485403276571</v>
      </c>
      <c r="G92">
        <v>3.8150100633936868E-3</v>
      </c>
      <c r="H92">
        <v>4.9999999999999378E-2</v>
      </c>
    </row>
    <row r="93" spans="2:12">
      <c r="B93" t="s">
        <v>57</v>
      </c>
      <c r="C93">
        <v>0.9765606976781106</v>
      </c>
      <c r="D93">
        <v>0.89833727306921107</v>
      </c>
      <c r="E93">
        <v>0.88706514596723429</v>
      </c>
      <c r="F93">
        <v>2.3439302321889399E-2</v>
      </c>
      <c r="G93">
        <v>0.10166272693078893</v>
      </c>
      <c r="H93">
        <v>0.11293485403276571</v>
      </c>
    </row>
    <row r="94" spans="2:12">
      <c r="B94" t="s">
        <v>58</v>
      </c>
      <c r="C94">
        <v>7.3630248921681532E-2</v>
      </c>
      <c r="D94">
        <v>8.91467030513334E-3</v>
      </c>
      <c r="E94">
        <v>0.12314713802987559</v>
      </c>
      <c r="F94">
        <v>0.92636975107831843</v>
      </c>
      <c r="G94">
        <v>0.99108532969486662</v>
      </c>
      <c r="H94">
        <v>0.87685286197012435</v>
      </c>
    </row>
    <row r="95" spans="2:12">
      <c r="B95" t="s">
        <v>59</v>
      </c>
      <c r="C95">
        <v>3.5647713715120419E-2</v>
      </c>
      <c r="D95">
        <v>8.6625545088092101E-2</v>
      </c>
      <c r="E95">
        <v>0.76454761353770129</v>
      </c>
      <c r="F95">
        <v>0.96435228628487957</v>
      </c>
      <c r="G95">
        <v>0.91337445491190794</v>
      </c>
      <c r="H95">
        <v>0.23545238646229871</v>
      </c>
    </row>
    <row r="96" spans="2:12">
      <c r="B96" t="s">
        <v>60</v>
      </c>
      <c r="C96">
        <v>3.2546620336274389E-2</v>
      </c>
      <c r="D96">
        <v>0.804290752573395</v>
      </c>
      <c r="E96">
        <v>0.95000000000000062</v>
      </c>
      <c r="F96">
        <v>0.96745337966372558</v>
      </c>
      <c r="G96">
        <v>0.195709247426605</v>
      </c>
      <c r="H96">
        <v>4.9999999999999378E-2</v>
      </c>
    </row>
    <row r="97" spans="1:24">
      <c r="B97" t="s">
        <v>153</v>
      </c>
      <c r="C97">
        <v>0.7817550768385364</v>
      </c>
      <c r="D97">
        <v>0.95530702874889595</v>
      </c>
      <c r="E97">
        <v>5.0000000000000017E-2</v>
      </c>
      <c r="F97">
        <v>0.2182449231614636</v>
      </c>
      <c r="G97">
        <v>4.4692971251104052E-2</v>
      </c>
      <c r="H97">
        <v>0.95</v>
      </c>
    </row>
    <row r="98" spans="1:24">
      <c r="B98" t="s">
        <v>62</v>
      </c>
      <c r="C98">
        <v>9.7440219668620015E-2</v>
      </c>
      <c r="D98">
        <v>0.36367625459897801</v>
      </c>
      <c r="E98">
        <v>6.8034612531657782E-2</v>
      </c>
      <c r="F98">
        <v>0.90255978033137996</v>
      </c>
      <c r="G98">
        <v>0.63632374540102199</v>
      </c>
      <c r="H98">
        <v>0.93196538746834223</v>
      </c>
    </row>
    <row r="99" spans="1:24">
      <c r="B99" t="s">
        <v>63</v>
      </c>
      <c r="C99">
        <v>0.16609597129911893</v>
      </c>
      <c r="D99">
        <v>7.7749214326728627E-2</v>
      </c>
      <c r="E99">
        <v>0.41893182654154093</v>
      </c>
      <c r="F99">
        <v>0.83390402870088109</v>
      </c>
      <c r="G99">
        <v>0.92225078567327134</v>
      </c>
      <c r="H99">
        <v>0.58106817345845907</v>
      </c>
    </row>
    <row r="100" spans="1:24">
      <c r="B100" t="s">
        <v>64</v>
      </c>
      <c r="C100">
        <v>5.0000000000000017E-2</v>
      </c>
      <c r="D100">
        <v>1.0314052138263039E-2</v>
      </c>
      <c r="E100">
        <v>0.91337445491190872</v>
      </c>
      <c r="F100">
        <v>0.95</v>
      </c>
      <c r="G100">
        <v>0.98968594786173691</v>
      </c>
      <c r="H100">
        <v>8.6625545088091283E-2</v>
      </c>
    </row>
    <row r="101" spans="1:24">
      <c r="B101" t="s">
        <v>65</v>
      </c>
      <c r="C101">
        <v>0.10059213000789764</v>
      </c>
      <c r="D101">
        <v>0.47058959967932112</v>
      </c>
      <c r="E101">
        <v>5.0000000000000017E-2</v>
      </c>
      <c r="F101">
        <v>0.89940786999210232</v>
      </c>
      <c r="G101">
        <v>0.52941040032067888</v>
      </c>
      <c r="H101">
        <v>0.95</v>
      </c>
    </row>
    <row r="102" spans="1:24">
      <c r="B102" t="s">
        <v>66</v>
      </c>
      <c r="C102">
        <v>0.99650640000375257</v>
      </c>
      <c r="D102">
        <v>0.93925077876486562</v>
      </c>
      <c r="E102">
        <v>0.95000000000000062</v>
      </c>
      <c r="F102">
        <v>3.4935999962474318E-3</v>
      </c>
      <c r="G102">
        <v>6.0749221235134376E-2</v>
      </c>
      <c r="H102">
        <v>4.9999999999999378E-2</v>
      </c>
    </row>
    <row r="103" spans="1:24">
      <c r="B103" t="s">
        <v>94</v>
      </c>
      <c r="C103">
        <v>0.17783159064496304</v>
      </c>
      <c r="D103">
        <v>3.928562952709329E-3</v>
      </c>
      <c r="E103">
        <v>0.12314713802987559</v>
      </c>
      <c r="F103">
        <v>0.82216840935503699</v>
      </c>
      <c r="G103">
        <v>0.99607143704729062</v>
      </c>
      <c r="H103">
        <v>0.87685286197012435</v>
      </c>
    </row>
    <row r="104" spans="1:24">
      <c r="B104" t="s">
        <v>96</v>
      </c>
      <c r="C104">
        <v>1.6514220781848499E-2</v>
      </c>
      <c r="D104">
        <v>0.11591839745337426</v>
      </c>
      <c r="E104">
        <v>5.0000000000000017E-2</v>
      </c>
      <c r="F104">
        <v>0.9834857792181515</v>
      </c>
      <c r="G104">
        <v>0.88408160254662571</v>
      </c>
      <c r="H104">
        <v>0.95</v>
      </c>
    </row>
    <row r="105" spans="1:24">
      <c r="B105" t="s">
        <v>98</v>
      </c>
      <c r="C105">
        <v>3.5245037242771449E-2</v>
      </c>
      <c r="D105">
        <v>5.2665391540200994E-3</v>
      </c>
      <c r="E105">
        <v>0.21271458630132001</v>
      </c>
      <c r="F105">
        <v>0.9647549627572285</v>
      </c>
      <c r="G105">
        <v>0.99473346084597991</v>
      </c>
      <c r="H105">
        <v>0.78728541369867999</v>
      </c>
    </row>
    <row r="106" spans="1:24">
      <c r="B106" t="s">
        <v>100</v>
      </c>
      <c r="C106">
        <v>0.30482136725650155</v>
      </c>
      <c r="D106">
        <v>0.20998803456657261</v>
      </c>
      <c r="E106">
        <v>6.8034612531657782E-2</v>
      </c>
      <c r="F106">
        <v>0.69517863274349845</v>
      </c>
      <c r="G106">
        <v>0.79001196543342744</v>
      </c>
      <c r="H106">
        <v>0.93196538746834223</v>
      </c>
    </row>
    <row r="107" spans="1:24">
      <c r="B107" t="s">
        <v>102</v>
      </c>
      <c r="C107">
        <v>0.13187960949253491</v>
      </c>
      <c r="D107">
        <v>0.66311816366696186</v>
      </c>
      <c r="E107">
        <v>0.95000000000000062</v>
      </c>
      <c r="F107">
        <v>0.86812039050746503</v>
      </c>
      <c r="G107">
        <v>0.33688183633303814</v>
      </c>
      <c r="H107">
        <v>4.9999999999999378E-2</v>
      </c>
    </row>
    <row r="108" spans="1:24">
      <c r="B108" t="s">
        <v>151</v>
      </c>
      <c r="C108">
        <v>0.99108532969486685</v>
      </c>
      <c r="D108">
        <v>0.99715525647836656</v>
      </c>
      <c r="E108">
        <v>0.95000000000000062</v>
      </c>
      <c r="F108">
        <v>8.9146703051331544E-3</v>
      </c>
      <c r="G108">
        <v>2.8447435216334416E-3</v>
      </c>
      <c r="H108">
        <v>4.9999999999999378E-2</v>
      </c>
    </row>
    <row r="110" spans="1:24">
      <c r="A110" t="s">
        <v>52</v>
      </c>
      <c r="T110" t="s">
        <v>231</v>
      </c>
    </row>
    <row r="111" spans="1:24">
      <c r="B111" t="s">
        <v>78</v>
      </c>
      <c r="C111" t="s">
        <v>51</v>
      </c>
      <c r="D111" t="s">
        <v>224</v>
      </c>
      <c r="E111" t="s">
        <v>363</v>
      </c>
      <c r="T111" t="s">
        <v>78</v>
      </c>
      <c r="U111" t="s">
        <v>230</v>
      </c>
      <c r="V111" t="s">
        <v>236</v>
      </c>
      <c r="W111" t="s">
        <v>363</v>
      </c>
    </row>
    <row r="112" spans="1:24">
      <c r="B112" t="s">
        <v>80</v>
      </c>
      <c r="C112">
        <v>0.12399750635826204</v>
      </c>
      <c r="D112" s="72">
        <v>5.0000000000000017E-2</v>
      </c>
      <c r="E112" s="72">
        <f>MIN(C112:D112)</f>
        <v>5.0000000000000017E-2</v>
      </c>
      <c r="F112">
        <f>+C112-E112</f>
        <v>7.3997506358262022E-2</v>
      </c>
      <c r="T112" t="s">
        <v>80</v>
      </c>
      <c r="U112" s="5">
        <v>0.87600249364173799</v>
      </c>
      <c r="V112">
        <v>0.95</v>
      </c>
      <c r="W112">
        <f>MIN(U112:V112)</f>
        <v>0.87600249364173799</v>
      </c>
      <c r="X112">
        <f>+U112-W112</f>
        <v>0</v>
      </c>
    </row>
    <row r="113" spans="2:24">
      <c r="B113" t="s">
        <v>82</v>
      </c>
      <c r="C113" s="5">
        <v>0.88706514596723429</v>
      </c>
      <c r="D113">
        <v>0.95000000000000062</v>
      </c>
      <c r="E113">
        <f t="shared" ref="E113:E129" si="6">MIN(C113:D113)</f>
        <v>0.88706514596723429</v>
      </c>
      <c r="F113">
        <f t="shared" ref="F113:F129" si="7">+C113-E113</f>
        <v>0</v>
      </c>
      <c r="T113" t="s">
        <v>82</v>
      </c>
      <c r="U113">
        <v>0.11293485403276571</v>
      </c>
      <c r="V113" s="24">
        <v>4.9999999999999378E-2</v>
      </c>
      <c r="W113" s="24">
        <f t="shared" ref="W113:W129" si="8">MIN(U113:V113)</f>
        <v>4.9999999999999378E-2</v>
      </c>
      <c r="X113">
        <f t="shared" ref="X113:X129" si="9">+U113-W113</f>
        <v>6.293485403276633E-2</v>
      </c>
    </row>
    <row r="114" spans="2:24">
      <c r="B114" t="s">
        <v>57</v>
      </c>
      <c r="C114" s="5">
        <v>0.9765606976781106</v>
      </c>
      <c r="D114" s="72">
        <v>0.88706514596723429</v>
      </c>
      <c r="E114" s="72">
        <f t="shared" si="6"/>
        <v>0.88706514596723429</v>
      </c>
      <c r="F114">
        <f t="shared" si="7"/>
        <v>8.9495551710876309E-2</v>
      </c>
      <c r="T114" t="s">
        <v>57</v>
      </c>
      <c r="U114">
        <v>2.3439302321889399E-2</v>
      </c>
      <c r="V114">
        <v>0.11293485403276571</v>
      </c>
      <c r="W114">
        <f t="shared" si="8"/>
        <v>2.3439302321889399E-2</v>
      </c>
      <c r="X114">
        <f t="shared" si="9"/>
        <v>0</v>
      </c>
    </row>
    <row r="115" spans="2:24">
      <c r="B115" t="s">
        <v>58</v>
      </c>
      <c r="C115">
        <v>7.3630248921681532E-2</v>
      </c>
      <c r="D115">
        <v>0.12314713802987559</v>
      </c>
      <c r="E115">
        <f t="shared" si="6"/>
        <v>7.3630248921681532E-2</v>
      </c>
      <c r="F115">
        <f t="shared" si="7"/>
        <v>0</v>
      </c>
      <c r="T115" t="s">
        <v>58</v>
      </c>
      <c r="U115" s="5">
        <v>0.92636975107831843</v>
      </c>
      <c r="V115" s="24">
        <v>0.87685286197012435</v>
      </c>
      <c r="W115" s="24">
        <f t="shared" si="8"/>
        <v>0.87685286197012435</v>
      </c>
      <c r="X115">
        <f t="shared" si="9"/>
        <v>4.9516889108194073E-2</v>
      </c>
    </row>
    <row r="116" spans="2:24">
      <c r="B116" t="s">
        <v>59</v>
      </c>
      <c r="C116">
        <v>3.5647713715120419E-2</v>
      </c>
      <c r="D116">
        <v>0.76454761353770129</v>
      </c>
      <c r="E116">
        <f t="shared" si="6"/>
        <v>3.5647713715120419E-2</v>
      </c>
      <c r="F116">
        <f t="shared" si="7"/>
        <v>0</v>
      </c>
      <c r="T116" t="s">
        <v>59</v>
      </c>
      <c r="U116" s="5">
        <v>0.96435228628487957</v>
      </c>
      <c r="V116" s="24">
        <v>0.23545238646229871</v>
      </c>
      <c r="W116" s="24">
        <f t="shared" si="8"/>
        <v>0.23545238646229871</v>
      </c>
      <c r="X116">
        <f t="shared" si="9"/>
        <v>0.72889989982258085</v>
      </c>
    </row>
    <row r="117" spans="2:24">
      <c r="B117" t="s">
        <v>60</v>
      </c>
      <c r="C117">
        <v>3.2546620336274389E-2</v>
      </c>
      <c r="D117">
        <v>0.95000000000000062</v>
      </c>
      <c r="E117">
        <f t="shared" si="6"/>
        <v>3.2546620336274389E-2</v>
      </c>
      <c r="F117">
        <f t="shared" si="7"/>
        <v>0</v>
      </c>
      <c r="T117" t="s">
        <v>60</v>
      </c>
      <c r="U117" s="5">
        <v>0.96745337966372558</v>
      </c>
      <c r="V117" s="24">
        <v>4.9999999999999378E-2</v>
      </c>
      <c r="W117" s="24">
        <f t="shared" si="8"/>
        <v>4.9999999999999378E-2</v>
      </c>
      <c r="X117">
        <f t="shared" si="9"/>
        <v>0.9174533796637262</v>
      </c>
    </row>
    <row r="118" spans="2:24">
      <c r="B118" t="s">
        <v>153</v>
      </c>
      <c r="C118" s="5">
        <v>0.7817550768385364</v>
      </c>
      <c r="D118" s="72">
        <v>5.0000000000000017E-2</v>
      </c>
      <c r="E118" s="72">
        <f t="shared" si="6"/>
        <v>5.0000000000000017E-2</v>
      </c>
      <c r="F118">
        <f t="shared" si="7"/>
        <v>0.73175507683853636</v>
      </c>
      <c r="T118" t="s">
        <v>153</v>
      </c>
      <c r="U118">
        <v>0.2182449231614636</v>
      </c>
      <c r="V118">
        <v>0.95</v>
      </c>
      <c r="W118">
        <f t="shared" si="8"/>
        <v>0.2182449231614636</v>
      </c>
      <c r="X118">
        <f t="shared" si="9"/>
        <v>0</v>
      </c>
    </row>
    <row r="119" spans="2:24">
      <c r="B119" t="s">
        <v>62</v>
      </c>
      <c r="C119">
        <v>9.7440219668620015E-2</v>
      </c>
      <c r="D119" s="72">
        <v>6.8034612531657782E-2</v>
      </c>
      <c r="E119" s="72">
        <f t="shared" si="6"/>
        <v>6.8034612531657782E-2</v>
      </c>
      <c r="F119">
        <f t="shared" si="7"/>
        <v>2.9405607136962233E-2</v>
      </c>
      <c r="T119" t="s">
        <v>62</v>
      </c>
      <c r="U119" s="5">
        <v>0.90255978033137996</v>
      </c>
      <c r="V119">
        <v>0.93196538746834223</v>
      </c>
      <c r="W119">
        <f t="shared" si="8"/>
        <v>0.90255978033137996</v>
      </c>
      <c r="X119">
        <f t="shared" si="9"/>
        <v>0</v>
      </c>
    </row>
    <row r="120" spans="2:24">
      <c r="B120" t="s">
        <v>63</v>
      </c>
      <c r="C120">
        <v>0.16609597129911893</v>
      </c>
      <c r="D120">
        <v>0.41893182654154093</v>
      </c>
      <c r="E120">
        <f t="shared" si="6"/>
        <v>0.16609597129911893</v>
      </c>
      <c r="F120">
        <f t="shared" si="7"/>
        <v>0</v>
      </c>
      <c r="T120" t="s">
        <v>63</v>
      </c>
      <c r="U120" s="5">
        <v>0.83390402870088109</v>
      </c>
      <c r="V120" s="24">
        <v>0.58106817345845907</v>
      </c>
      <c r="W120" s="24">
        <f t="shared" si="8"/>
        <v>0.58106817345845907</v>
      </c>
      <c r="X120">
        <f t="shared" si="9"/>
        <v>0.25283585524242203</v>
      </c>
    </row>
    <row r="121" spans="2:24">
      <c r="B121" t="s">
        <v>64</v>
      </c>
      <c r="C121">
        <v>5.0000000000000017E-2</v>
      </c>
      <c r="D121">
        <v>0.91337445491190872</v>
      </c>
      <c r="E121">
        <f t="shared" si="6"/>
        <v>5.0000000000000017E-2</v>
      </c>
      <c r="F121">
        <f t="shared" si="7"/>
        <v>0</v>
      </c>
      <c r="T121" t="s">
        <v>64</v>
      </c>
      <c r="U121" s="5">
        <v>0.95</v>
      </c>
      <c r="V121" s="24">
        <v>8.6625545088091283E-2</v>
      </c>
      <c r="W121" s="24">
        <f t="shared" si="8"/>
        <v>8.6625545088091283E-2</v>
      </c>
      <c r="X121">
        <f t="shared" si="9"/>
        <v>0.86337445491190867</v>
      </c>
    </row>
    <row r="122" spans="2:24">
      <c r="B122" t="s">
        <v>65</v>
      </c>
      <c r="C122">
        <v>0.10059213000789764</v>
      </c>
      <c r="D122" s="72">
        <v>5.0000000000000017E-2</v>
      </c>
      <c r="E122" s="72">
        <f t="shared" si="6"/>
        <v>5.0000000000000017E-2</v>
      </c>
      <c r="F122">
        <f t="shared" si="7"/>
        <v>5.0592130007897626E-2</v>
      </c>
      <c r="T122" t="s">
        <v>65</v>
      </c>
      <c r="U122" s="5">
        <v>0.89940786999210232</v>
      </c>
      <c r="V122">
        <v>0.95</v>
      </c>
      <c r="W122">
        <f t="shared" si="8"/>
        <v>0.89940786999210232</v>
      </c>
      <c r="X122">
        <f t="shared" si="9"/>
        <v>0</v>
      </c>
    </row>
    <row r="123" spans="2:24">
      <c r="B123" t="s">
        <v>66</v>
      </c>
      <c r="C123" s="5">
        <v>0.99650640000375257</v>
      </c>
      <c r="D123" s="72">
        <v>0.95000000000000062</v>
      </c>
      <c r="E123" s="72">
        <f t="shared" si="6"/>
        <v>0.95000000000000062</v>
      </c>
      <c r="F123">
        <f t="shared" si="7"/>
        <v>4.6506400003751946E-2</v>
      </c>
      <c r="T123" t="s">
        <v>66</v>
      </c>
      <c r="U123">
        <v>3.4935999962474318E-3</v>
      </c>
      <c r="V123">
        <v>4.9999999999999378E-2</v>
      </c>
      <c r="W123">
        <f t="shared" si="8"/>
        <v>3.4935999962474318E-3</v>
      </c>
      <c r="X123">
        <f t="shared" si="9"/>
        <v>0</v>
      </c>
    </row>
    <row r="124" spans="2:24">
      <c r="B124" t="s">
        <v>94</v>
      </c>
      <c r="C124">
        <v>0.17783159064496304</v>
      </c>
      <c r="D124" s="72">
        <v>0.12314713802987559</v>
      </c>
      <c r="E124" s="72">
        <f t="shared" si="6"/>
        <v>0.12314713802987559</v>
      </c>
      <c r="F124">
        <f t="shared" si="7"/>
        <v>5.4684452615087448E-2</v>
      </c>
      <c r="T124" t="s">
        <v>94</v>
      </c>
      <c r="U124" s="5">
        <v>0.82216840935503699</v>
      </c>
      <c r="V124">
        <v>0.87685286197012435</v>
      </c>
      <c r="W124">
        <f t="shared" si="8"/>
        <v>0.82216840935503699</v>
      </c>
      <c r="X124">
        <f t="shared" si="9"/>
        <v>0</v>
      </c>
    </row>
    <row r="125" spans="2:24">
      <c r="B125" t="s">
        <v>96</v>
      </c>
      <c r="C125">
        <v>1.6514220781848499E-2</v>
      </c>
      <c r="D125">
        <v>5.0000000000000017E-2</v>
      </c>
      <c r="E125">
        <f t="shared" si="6"/>
        <v>1.6514220781848499E-2</v>
      </c>
      <c r="F125">
        <f t="shared" si="7"/>
        <v>0</v>
      </c>
      <c r="T125" t="s">
        <v>96</v>
      </c>
      <c r="U125" s="5">
        <v>0.9834857792181515</v>
      </c>
      <c r="V125" s="24">
        <v>0.95</v>
      </c>
      <c r="W125" s="24">
        <f t="shared" si="8"/>
        <v>0.95</v>
      </c>
      <c r="X125">
        <f t="shared" si="9"/>
        <v>3.3485779218151546E-2</v>
      </c>
    </row>
    <row r="126" spans="2:24">
      <c r="B126" t="s">
        <v>98</v>
      </c>
      <c r="C126">
        <v>3.5245037242771449E-2</v>
      </c>
      <c r="D126">
        <v>0.21271458630132001</v>
      </c>
      <c r="E126">
        <f t="shared" si="6"/>
        <v>3.5245037242771449E-2</v>
      </c>
      <c r="F126">
        <f t="shared" si="7"/>
        <v>0</v>
      </c>
      <c r="T126" t="s">
        <v>98</v>
      </c>
      <c r="U126" s="5">
        <v>0.9647549627572285</v>
      </c>
      <c r="V126" s="24">
        <v>0.78728541369867999</v>
      </c>
      <c r="W126" s="24">
        <f t="shared" si="8"/>
        <v>0.78728541369867999</v>
      </c>
      <c r="X126">
        <f t="shared" si="9"/>
        <v>0.1774695490585485</v>
      </c>
    </row>
    <row r="127" spans="2:24">
      <c r="B127" t="s">
        <v>100</v>
      </c>
      <c r="C127">
        <v>0.30482136725650155</v>
      </c>
      <c r="D127" s="72">
        <v>6.8034612531657782E-2</v>
      </c>
      <c r="E127" s="72">
        <f t="shared" si="6"/>
        <v>6.8034612531657782E-2</v>
      </c>
      <c r="F127">
        <f t="shared" si="7"/>
        <v>0.23678675472484378</v>
      </c>
      <c r="T127" t="s">
        <v>100</v>
      </c>
      <c r="U127" s="5">
        <v>0.69517863274349845</v>
      </c>
      <c r="V127">
        <v>0.93196538746834223</v>
      </c>
      <c r="W127">
        <f t="shared" si="8"/>
        <v>0.69517863274349845</v>
      </c>
      <c r="X127">
        <f t="shared" si="9"/>
        <v>0</v>
      </c>
    </row>
    <row r="128" spans="2:24">
      <c r="B128" t="s">
        <v>102</v>
      </c>
      <c r="C128">
        <v>0.13187960949253491</v>
      </c>
      <c r="D128">
        <v>0.95000000000000062</v>
      </c>
      <c r="E128">
        <f t="shared" si="6"/>
        <v>0.13187960949253491</v>
      </c>
      <c r="F128">
        <f t="shared" si="7"/>
        <v>0</v>
      </c>
      <c r="T128" t="s">
        <v>102</v>
      </c>
      <c r="U128" s="5">
        <v>0.86812039050746503</v>
      </c>
      <c r="V128" s="24">
        <v>4.9999999999999378E-2</v>
      </c>
      <c r="W128" s="24">
        <f t="shared" si="8"/>
        <v>4.9999999999999378E-2</v>
      </c>
      <c r="X128">
        <f t="shared" si="9"/>
        <v>0.81812039050746566</v>
      </c>
    </row>
    <row r="129" spans="1:25">
      <c r="B129" t="s">
        <v>151</v>
      </c>
      <c r="C129" s="5">
        <v>0.99108532969486685</v>
      </c>
      <c r="D129">
        <v>0.95000000000000062</v>
      </c>
      <c r="E129">
        <f t="shared" si="6"/>
        <v>0.95000000000000062</v>
      </c>
      <c r="F129">
        <f t="shared" si="7"/>
        <v>4.1085329694866224E-2</v>
      </c>
      <c r="T129" t="s">
        <v>151</v>
      </c>
      <c r="U129">
        <v>8.9146703051331544E-3</v>
      </c>
      <c r="V129">
        <v>4.9999999999999378E-2</v>
      </c>
      <c r="W129">
        <f t="shared" si="8"/>
        <v>8.9146703051331544E-3</v>
      </c>
      <c r="X129">
        <f t="shared" si="9"/>
        <v>0</v>
      </c>
    </row>
    <row r="130" spans="1:25">
      <c r="C130">
        <f>SUM(C112:C129)</f>
        <v>5.9792148859080951</v>
      </c>
      <c r="E130">
        <f>SUM(E112:E129)</f>
        <v>4.6249060768170107</v>
      </c>
      <c r="F130">
        <f>+E130/C130</f>
        <v>0.7734972174552649</v>
      </c>
      <c r="G130" s="18" t="s">
        <v>576</v>
      </c>
      <c r="H130" s="17"/>
      <c r="I130" s="17"/>
      <c r="J130" s="17"/>
      <c r="K130" s="17"/>
      <c r="U130">
        <f>SUM(U112:U129)</f>
        <v>12.020785114091906</v>
      </c>
      <c r="W130">
        <f>SUM(W112:W129)</f>
        <v>8.1166940625261415</v>
      </c>
      <c r="X130">
        <f>+W130/U130</f>
        <v>0.67522162533385466</v>
      </c>
      <c r="Y130" s="44" t="s">
        <v>577</v>
      </c>
    </row>
    <row r="132" spans="1:25">
      <c r="A132" t="s">
        <v>231</v>
      </c>
      <c r="T132" t="s">
        <v>233</v>
      </c>
    </row>
    <row r="133" spans="1:25">
      <c r="B133" t="s">
        <v>78</v>
      </c>
      <c r="C133" t="s">
        <v>230</v>
      </c>
      <c r="D133" t="s">
        <v>224</v>
      </c>
      <c r="E133" t="s">
        <v>363</v>
      </c>
      <c r="T133" t="s">
        <v>78</v>
      </c>
      <c r="U133" t="s">
        <v>232</v>
      </c>
      <c r="V133" t="s">
        <v>236</v>
      </c>
      <c r="W133" t="s">
        <v>363</v>
      </c>
    </row>
    <row r="134" spans="1:25">
      <c r="B134" t="s">
        <v>80</v>
      </c>
      <c r="C134" s="5">
        <v>0.87600249364173799</v>
      </c>
      <c r="D134" s="72">
        <v>5.0000000000000017E-2</v>
      </c>
      <c r="E134" s="72">
        <f>MIN(C134:D134)</f>
        <v>5.0000000000000017E-2</v>
      </c>
      <c r="F134">
        <f>+C134-E134</f>
        <v>0.82600249364173794</v>
      </c>
      <c r="T134" t="s">
        <v>80</v>
      </c>
      <c r="U134">
        <v>0.26872338491523462</v>
      </c>
      <c r="V134">
        <v>0.95</v>
      </c>
      <c r="W134">
        <f>MIN(U134:V134)</f>
        <v>0.26872338491523462</v>
      </c>
      <c r="X134">
        <f>+U134-W134</f>
        <v>0</v>
      </c>
    </row>
    <row r="135" spans="1:25">
      <c r="B135" t="s">
        <v>82</v>
      </c>
      <c r="C135">
        <v>0.11293485403276571</v>
      </c>
      <c r="D135">
        <v>0.95000000000000062</v>
      </c>
      <c r="E135">
        <f t="shared" ref="E135:E151" si="10">MIN(C135:D135)</f>
        <v>0.11293485403276571</v>
      </c>
      <c r="F135">
        <f t="shared" ref="F135:F151" si="11">+C135-E135</f>
        <v>0</v>
      </c>
      <c r="T135" t="s">
        <v>82</v>
      </c>
      <c r="U135">
        <v>3.8150100633936868E-3</v>
      </c>
      <c r="V135">
        <v>4.9999999999999378E-2</v>
      </c>
      <c r="W135">
        <f t="shared" ref="W135:W151" si="12">MIN(U135:V135)</f>
        <v>3.8150100633936868E-3</v>
      </c>
      <c r="X135">
        <f t="shared" ref="X135:X151" si="13">+U135-W135</f>
        <v>0</v>
      </c>
    </row>
    <row r="136" spans="1:25">
      <c r="B136" t="s">
        <v>57</v>
      </c>
      <c r="C136">
        <v>2.3439302321889399E-2</v>
      </c>
      <c r="D136" s="72">
        <v>0.88706514596723429</v>
      </c>
      <c r="E136" s="72">
        <f t="shared" si="10"/>
        <v>2.3439302321889399E-2</v>
      </c>
      <c r="F136">
        <f t="shared" si="11"/>
        <v>0</v>
      </c>
      <c r="T136" t="s">
        <v>57</v>
      </c>
      <c r="U136">
        <v>0.10166272693078893</v>
      </c>
      <c r="V136">
        <v>0.11293485403276571</v>
      </c>
      <c r="W136">
        <f t="shared" si="12"/>
        <v>0.10166272693078893</v>
      </c>
      <c r="X136">
        <f t="shared" si="13"/>
        <v>0</v>
      </c>
    </row>
    <row r="137" spans="1:25">
      <c r="B137" t="s">
        <v>58</v>
      </c>
      <c r="C137" s="5">
        <v>0.92636975107831843</v>
      </c>
      <c r="D137" s="72">
        <v>0.12314713802987559</v>
      </c>
      <c r="E137" s="72">
        <f t="shared" si="10"/>
        <v>0.12314713802987559</v>
      </c>
      <c r="F137">
        <f t="shared" si="11"/>
        <v>0.80322261304844278</v>
      </c>
      <c r="T137" t="s">
        <v>58</v>
      </c>
      <c r="U137" s="5">
        <v>0.99108532969486662</v>
      </c>
      <c r="V137" s="72">
        <v>0.87685286197012435</v>
      </c>
      <c r="W137" s="72">
        <f t="shared" si="12"/>
        <v>0.87685286197012435</v>
      </c>
      <c r="X137">
        <f t="shared" si="13"/>
        <v>0.11423246772474227</v>
      </c>
    </row>
    <row r="138" spans="1:25">
      <c r="B138" t="s">
        <v>59</v>
      </c>
      <c r="C138" s="5">
        <v>0.96435228628487957</v>
      </c>
      <c r="D138" s="72">
        <v>0.76454761353770129</v>
      </c>
      <c r="E138" s="72">
        <f t="shared" si="10"/>
        <v>0.76454761353770129</v>
      </c>
      <c r="F138">
        <f t="shared" si="11"/>
        <v>0.19980467274717828</v>
      </c>
      <c r="T138" t="s">
        <v>59</v>
      </c>
      <c r="U138" s="5">
        <v>0.91337445491190794</v>
      </c>
      <c r="V138" s="72">
        <v>0.23545238646229871</v>
      </c>
      <c r="W138" s="72">
        <f t="shared" si="12"/>
        <v>0.23545238646229871</v>
      </c>
      <c r="X138">
        <f t="shared" si="13"/>
        <v>0.67792206844960923</v>
      </c>
    </row>
    <row r="139" spans="1:25">
      <c r="B139" t="s">
        <v>60</v>
      </c>
      <c r="C139" s="5">
        <v>0.96745337966372558</v>
      </c>
      <c r="D139" s="72">
        <v>0.95000000000000062</v>
      </c>
      <c r="E139" s="72">
        <f t="shared" si="10"/>
        <v>0.95000000000000062</v>
      </c>
      <c r="F139">
        <f t="shared" si="11"/>
        <v>1.7453379663724955E-2</v>
      </c>
      <c r="T139" t="s">
        <v>60</v>
      </c>
      <c r="U139">
        <v>0.195709247426605</v>
      </c>
      <c r="V139" s="72">
        <v>4.9999999999999378E-2</v>
      </c>
      <c r="W139" s="72">
        <f t="shared" si="12"/>
        <v>4.9999999999999378E-2</v>
      </c>
      <c r="X139">
        <f t="shared" si="13"/>
        <v>0.14570924742660563</v>
      </c>
    </row>
    <row r="140" spans="1:25">
      <c r="B140" t="s">
        <v>153</v>
      </c>
      <c r="C140">
        <v>0.2182449231614636</v>
      </c>
      <c r="D140" s="72">
        <v>5.0000000000000017E-2</v>
      </c>
      <c r="E140" s="72">
        <f t="shared" si="10"/>
        <v>5.0000000000000017E-2</v>
      </c>
      <c r="F140">
        <f t="shared" si="11"/>
        <v>0.16824492316146358</v>
      </c>
      <c r="T140" t="s">
        <v>153</v>
      </c>
      <c r="U140">
        <v>4.4692971251104052E-2</v>
      </c>
      <c r="V140" s="115">
        <v>0.95</v>
      </c>
      <c r="W140" s="115">
        <f t="shared" si="12"/>
        <v>4.4692971251104052E-2</v>
      </c>
      <c r="X140">
        <f t="shared" si="13"/>
        <v>0</v>
      </c>
    </row>
    <row r="141" spans="1:25">
      <c r="B141" t="s">
        <v>62</v>
      </c>
      <c r="C141" s="5">
        <v>0.90255978033137996</v>
      </c>
      <c r="D141" s="72">
        <v>6.8034612531657782E-2</v>
      </c>
      <c r="E141" s="72">
        <f t="shared" si="10"/>
        <v>6.8034612531657782E-2</v>
      </c>
      <c r="F141">
        <f t="shared" si="11"/>
        <v>0.83452516779972219</v>
      </c>
      <c r="T141" t="s">
        <v>62</v>
      </c>
      <c r="U141" s="5">
        <v>0.63632374540102199</v>
      </c>
      <c r="V141" s="115">
        <v>0.93196538746834223</v>
      </c>
      <c r="W141" s="115">
        <f t="shared" si="12"/>
        <v>0.63632374540102199</v>
      </c>
      <c r="X141">
        <f t="shared" si="13"/>
        <v>0</v>
      </c>
    </row>
    <row r="142" spans="1:25">
      <c r="B142" t="s">
        <v>63</v>
      </c>
      <c r="C142" s="5">
        <v>0.83390402870088109</v>
      </c>
      <c r="D142" s="72">
        <v>0.41893182654154093</v>
      </c>
      <c r="E142" s="72">
        <f t="shared" si="10"/>
        <v>0.41893182654154093</v>
      </c>
      <c r="F142">
        <f t="shared" si="11"/>
        <v>0.41497220215934016</v>
      </c>
      <c r="T142" t="s">
        <v>63</v>
      </c>
      <c r="U142" s="5">
        <v>0.92225078567327134</v>
      </c>
      <c r="V142" s="72">
        <v>0.58106817345845907</v>
      </c>
      <c r="W142" s="72">
        <f t="shared" si="12"/>
        <v>0.58106817345845907</v>
      </c>
      <c r="X142">
        <f t="shared" si="13"/>
        <v>0.34118261221481228</v>
      </c>
    </row>
    <row r="143" spans="1:25">
      <c r="B143" t="s">
        <v>64</v>
      </c>
      <c r="C143" s="5">
        <v>0.95</v>
      </c>
      <c r="D143" s="72">
        <v>0.91337445491190872</v>
      </c>
      <c r="E143" s="72">
        <f t="shared" si="10"/>
        <v>0.91337445491190872</v>
      </c>
      <c r="F143">
        <f t="shared" si="11"/>
        <v>3.6625545088091238E-2</v>
      </c>
      <c r="T143" t="s">
        <v>64</v>
      </c>
      <c r="U143" s="5">
        <v>0.98968594786173691</v>
      </c>
      <c r="V143" s="72">
        <v>8.6625545088091283E-2</v>
      </c>
      <c r="W143" s="72">
        <f t="shared" si="12"/>
        <v>8.6625545088091283E-2</v>
      </c>
      <c r="X143">
        <f t="shared" si="13"/>
        <v>0.90306040277364563</v>
      </c>
    </row>
    <row r="144" spans="1:25">
      <c r="B144" t="s">
        <v>65</v>
      </c>
      <c r="C144" s="5">
        <v>0.89940786999210232</v>
      </c>
      <c r="D144" s="72">
        <v>5.0000000000000017E-2</v>
      </c>
      <c r="E144" s="72">
        <f t="shared" si="10"/>
        <v>5.0000000000000017E-2</v>
      </c>
      <c r="F144">
        <f t="shared" si="11"/>
        <v>0.84940786999210227</v>
      </c>
      <c r="T144" t="s">
        <v>65</v>
      </c>
      <c r="U144" s="5">
        <v>0.52941040032067888</v>
      </c>
      <c r="V144" s="115">
        <v>0.95</v>
      </c>
      <c r="W144" s="115">
        <f t="shared" si="12"/>
        <v>0.52941040032067888</v>
      </c>
      <c r="X144">
        <f t="shared" si="13"/>
        <v>0</v>
      </c>
    </row>
    <row r="145" spans="1:25">
      <c r="B145" t="s">
        <v>66</v>
      </c>
      <c r="C145">
        <v>3.4935999962474318E-3</v>
      </c>
      <c r="D145">
        <v>0.95000000000000062</v>
      </c>
      <c r="E145">
        <f t="shared" si="10"/>
        <v>3.4935999962474318E-3</v>
      </c>
      <c r="F145">
        <f t="shared" si="11"/>
        <v>0</v>
      </c>
      <c r="T145" t="s">
        <v>66</v>
      </c>
      <c r="U145">
        <v>6.0749221235134376E-2</v>
      </c>
      <c r="V145" s="72">
        <v>4.9999999999999378E-2</v>
      </c>
      <c r="W145" s="72">
        <f t="shared" si="12"/>
        <v>4.9999999999999378E-2</v>
      </c>
      <c r="X145">
        <f t="shared" si="13"/>
        <v>1.0749221235134998E-2</v>
      </c>
    </row>
    <row r="146" spans="1:25">
      <c r="B146" t="s">
        <v>94</v>
      </c>
      <c r="C146" s="5">
        <v>0.82216840935503699</v>
      </c>
      <c r="D146" s="72">
        <v>0.12314713802987559</v>
      </c>
      <c r="E146" s="72">
        <f t="shared" si="10"/>
        <v>0.12314713802987559</v>
      </c>
      <c r="F146">
        <f t="shared" si="11"/>
        <v>0.69902127132516134</v>
      </c>
      <c r="T146" t="s">
        <v>94</v>
      </c>
      <c r="U146" s="5">
        <v>0.99607143704729062</v>
      </c>
      <c r="V146" s="72">
        <v>0.87685286197012435</v>
      </c>
      <c r="W146" s="72">
        <f t="shared" si="12"/>
        <v>0.87685286197012435</v>
      </c>
      <c r="X146">
        <f t="shared" si="13"/>
        <v>0.11921857507716627</v>
      </c>
    </row>
    <row r="147" spans="1:25">
      <c r="B147" t="s">
        <v>96</v>
      </c>
      <c r="C147" s="5">
        <v>0.9834857792181515</v>
      </c>
      <c r="D147" s="72">
        <v>5.0000000000000017E-2</v>
      </c>
      <c r="E147" s="72">
        <f t="shared" si="10"/>
        <v>5.0000000000000017E-2</v>
      </c>
      <c r="F147">
        <f t="shared" si="11"/>
        <v>0.93348577921815146</v>
      </c>
      <c r="T147" t="s">
        <v>96</v>
      </c>
      <c r="U147" s="5">
        <v>0.88408160254662571</v>
      </c>
      <c r="V147">
        <v>0.95</v>
      </c>
      <c r="W147">
        <f t="shared" si="12"/>
        <v>0.88408160254662571</v>
      </c>
      <c r="X147">
        <f t="shared" si="13"/>
        <v>0</v>
      </c>
    </row>
    <row r="148" spans="1:25">
      <c r="B148" t="s">
        <v>98</v>
      </c>
      <c r="C148" s="5">
        <v>0.9647549627572285</v>
      </c>
      <c r="D148" s="72">
        <v>0.21271458630132001</v>
      </c>
      <c r="E148" s="72">
        <f t="shared" si="10"/>
        <v>0.21271458630132001</v>
      </c>
      <c r="F148">
        <f t="shared" si="11"/>
        <v>0.75204037645590849</v>
      </c>
      <c r="T148" t="s">
        <v>98</v>
      </c>
      <c r="U148" s="5">
        <v>0.99473346084597991</v>
      </c>
      <c r="V148" s="72">
        <v>0.78728541369867999</v>
      </c>
      <c r="W148" s="72">
        <f t="shared" si="12"/>
        <v>0.78728541369867999</v>
      </c>
      <c r="X148">
        <f t="shared" si="13"/>
        <v>0.20744804714729992</v>
      </c>
    </row>
    <row r="149" spans="1:25">
      <c r="B149" t="s">
        <v>100</v>
      </c>
      <c r="C149" s="5">
        <v>0.69517863274349845</v>
      </c>
      <c r="D149" s="72">
        <v>6.8034612531657782E-2</v>
      </c>
      <c r="E149" s="72">
        <f t="shared" si="10"/>
        <v>6.8034612531657782E-2</v>
      </c>
      <c r="F149">
        <f t="shared" si="11"/>
        <v>0.62714402021184068</v>
      </c>
      <c r="T149" t="s">
        <v>100</v>
      </c>
      <c r="U149" s="5">
        <v>0.79001196543342744</v>
      </c>
      <c r="V149" s="115">
        <v>0.93196538746834223</v>
      </c>
      <c r="W149" s="115">
        <f t="shared" si="12"/>
        <v>0.79001196543342744</v>
      </c>
      <c r="X149">
        <f t="shared" si="13"/>
        <v>0</v>
      </c>
    </row>
    <row r="150" spans="1:25">
      <c r="B150" t="s">
        <v>102</v>
      </c>
      <c r="C150" s="5">
        <v>0.86812039050746503</v>
      </c>
      <c r="D150">
        <v>0.95000000000000062</v>
      </c>
      <c r="E150">
        <f t="shared" si="10"/>
        <v>0.86812039050746503</v>
      </c>
      <c r="F150">
        <f t="shared" si="11"/>
        <v>0</v>
      </c>
      <c r="T150" t="s">
        <v>102</v>
      </c>
      <c r="U150">
        <v>0.33688183633303814</v>
      </c>
      <c r="V150" s="72">
        <v>4.9999999999999378E-2</v>
      </c>
      <c r="W150" s="72">
        <f t="shared" si="12"/>
        <v>4.9999999999999378E-2</v>
      </c>
      <c r="X150">
        <f t="shared" si="13"/>
        <v>0.28688183633303876</v>
      </c>
    </row>
    <row r="151" spans="1:25">
      <c r="B151" t="s">
        <v>151</v>
      </c>
      <c r="C151">
        <v>8.9146703051331544E-3</v>
      </c>
      <c r="D151">
        <v>0.95000000000000062</v>
      </c>
      <c r="E151">
        <f t="shared" si="10"/>
        <v>8.9146703051331544E-3</v>
      </c>
      <c r="F151">
        <f t="shared" si="11"/>
        <v>0</v>
      </c>
      <c r="T151" t="s">
        <v>151</v>
      </c>
      <c r="U151">
        <v>2.8447435216334416E-3</v>
      </c>
      <c r="V151" s="115">
        <v>4.9999999999999378E-2</v>
      </c>
      <c r="W151" s="115">
        <f t="shared" si="12"/>
        <v>2.8447435216334416E-3</v>
      </c>
      <c r="X151">
        <f t="shared" si="13"/>
        <v>0</v>
      </c>
    </row>
    <row r="152" spans="1:25">
      <c r="C152">
        <f>SUM(C134:C151)</f>
        <v>12.020785114091906</v>
      </c>
      <c r="E152">
        <f>SUM(E134:E151)</f>
        <v>4.8588347995790384</v>
      </c>
      <c r="F152">
        <f>+E152/C152</f>
        <v>0.40420278321779923</v>
      </c>
      <c r="G152" s="44" t="s">
        <v>577</v>
      </c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U152">
        <f>SUM(U134:U151)</f>
        <v>9.6621082714137394</v>
      </c>
      <c r="W152">
        <f>SUM(W134:W151)</f>
        <v>6.8557037930316849</v>
      </c>
      <c r="X152">
        <f>+W152/U152</f>
        <v>0.70954532907843026</v>
      </c>
      <c r="Y152" s="44" t="s">
        <v>580</v>
      </c>
    </row>
    <row r="155" spans="1:25">
      <c r="A155" t="s">
        <v>68</v>
      </c>
      <c r="T155" t="s">
        <v>68</v>
      </c>
    </row>
    <row r="156" spans="1:25">
      <c r="B156" t="s">
        <v>78</v>
      </c>
      <c r="C156" t="s">
        <v>67</v>
      </c>
      <c r="D156" t="s">
        <v>224</v>
      </c>
      <c r="E156" t="s">
        <v>363</v>
      </c>
      <c r="U156" t="s">
        <v>67</v>
      </c>
      <c r="V156" t="s">
        <v>236</v>
      </c>
      <c r="W156" t="s">
        <v>363</v>
      </c>
    </row>
    <row r="157" spans="1:25">
      <c r="B157" t="s">
        <v>80</v>
      </c>
      <c r="C157" s="5">
        <v>0.73127661508476538</v>
      </c>
      <c r="D157" s="24">
        <v>5.0000000000000017E-2</v>
      </c>
      <c r="E157" s="24">
        <f>MIN(C157:D157)</f>
        <v>5.0000000000000017E-2</v>
      </c>
      <c r="F157">
        <f>+C157-E157</f>
        <v>0.68127661508476534</v>
      </c>
      <c r="U157" s="5">
        <v>0.73127661508476538</v>
      </c>
      <c r="V157">
        <v>0.95</v>
      </c>
      <c r="W157">
        <f>MIN(U157:V157)</f>
        <v>0.73127661508476538</v>
      </c>
      <c r="X157">
        <f>+U157-W157</f>
        <v>0</v>
      </c>
    </row>
    <row r="158" spans="1:25">
      <c r="B158" t="s">
        <v>82</v>
      </c>
      <c r="C158" s="5">
        <v>0.99618498993660631</v>
      </c>
      <c r="D158" s="24">
        <v>0.95000000000000062</v>
      </c>
      <c r="E158" s="24">
        <f t="shared" ref="E158:E174" si="14">MIN(C158:D158)</f>
        <v>0.95000000000000062</v>
      </c>
      <c r="F158">
        <f t="shared" ref="F158:F174" si="15">+C158-E158</f>
        <v>4.6184989936605692E-2</v>
      </c>
      <c r="U158" s="5">
        <v>0.99618498993660631</v>
      </c>
      <c r="V158" s="24">
        <v>4.9999999999999378E-2</v>
      </c>
      <c r="W158" s="24">
        <f t="shared" ref="W158:W174" si="16">MIN(U158:V158)</f>
        <v>4.9999999999999378E-2</v>
      </c>
      <c r="X158">
        <f t="shared" ref="X158:X174" si="17">+U158-W158</f>
        <v>0.94618498993660693</v>
      </c>
    </row>
    <row r="159" spans="1:25">
      <c r="B159" t="s">
        <v>57</v>
      </c>
      <c r="C159" s="5">
        <v>0.89833727306921107</v>
      </c>
      <c r="D159" s="24">
        <v>0.88706514596723429</v>
      </c>
      <c r="E159" s="24">
        <f t="shared" si="14"/>
        <v>0.88706514596723429</v>
      </c>
      <c r="F159">
        <f t="shared" si="15"/>
        <v>1.1272127101976781E-2</v>
      </c>
      <c r="U159" s="5">
        <v>0.89833727306921107</v>
      </c>
      <c r="V159" s="24">
        <v>0.11293485403276571</v>
      </c>
      <c r="W159" s="24">
        <f t="shared" si="16"/>
        <v>0.11293485403276571</v>
      </c>
      <c r="X159">
        <f t="shared" si="17"/>
        <v>0.78540241903644537</v>
      </c>
    </row>
    <row r="160" spans="1:25">
      <c r="B160" t="s">
        <v>58</v>
      </c>
      <c r="C160">
        <v>8.91467030513334E-3</v>
      </c>
      <c r="D160">
        <v>0.12314713802987559</v>
      </c>
      <c r="E160">
        <f t="shared" si="14"/>
        <v>8.91467030513334E-3</v>
      </c>
      <c r="F160">
        <f t="shared" si="15"/>
        <v>0</v>
      </c>
      <c r="U160">
        <v>8.91467030513334E-3</v>
      </c>
      <c r="V160">
        <v>0.87685286197012435</v>
      </c>
      <c r="W160">
        <f t="shared" si="16"/>
        <v>8.91467030513334E-3</v>
      </c>
      <c r="X160">
        <f t="shared" si="17"/>
        <v>0</v>
      </c>
    </row>
    <row r="161" spans="2:29">
      <c r="B161" t="s">
        <v>59</v>
      </c>
      <c r="C161">
        <v>8.6625545088092101E-2</v>
      </c>
      <c r="D161">
        <v>0.76454761353770129</v>
      </c>
      <c r="E161">
        <f t="shared" si="14"/>
        <v>8.6625545088092101E-2</v>
      </c>
      <c r="F161">
        <f t="shared" si="15"/>
        <v>0</v>
      </c>
      <c r="U161">
        <v>8.6625545088092101E-2</v>
      </c>
      <c r="V161">
        <v>0.23545238646229871</v>
      </c>
      <c r="W161">
        <f t="shared" si="16"/>
        <v>8.6625545088092101E-2</v>
      </c>
      <c r="X161">
        <f t="shared" si="17"/>
        <v>0</v>
      </c>
    </row>
    <row r="162" spans="2:29">
      <c r="B162" t="s">
        <v>60</v>
      </c>
      <c r="C162" s="5">
        <v>0.804290752573395</v>
      </c>
      <c r="D162">
        <v>0.95000000000000062</v>
      </c>
      <c r="E162">
        <f t="shared" si="14"/>
        <v>0.804290752573395</v>
      </c>
      <c r="F162">
        <f t="shared" si="15"/>
        <v>0</v>
      </c>
      <c r="U162" s="5">
        <v>0.804290752573395</v>
      </c>
      <c r="V162" s="24">
        <v>4.9999999999999378E-2</v>
      </c>
      <c r="W162" s="24">
        <f t="shared" si="16"/>
        <v>4.9999999999999378E-2</v>
      </c>
      <c r="X162">
        <f t="shared" si="17"/>
        <v>0.75429075257339562</v>
      </c>
    </row>
    <row r="163" spans="2:29">
      <c r="B163" t="s">
        <v>153</v>
      </c>
      <c r="C163" s="5">
        <v>0.95530702874889595</v>
      </c>
      <c r="D163" s="24">
        <v>5.0000000000000017E-2</v>
      </c>
      <c r="E163" s="24">
        <f t="shared" si="14"/>
        <v>5.0000000000000017E-2</v>
      </c>
      <c r="F163">
        <f t="shared" si="15"/>
        <v>0.9053070287488959</v>
      </c>
      <c r="U163" s="5">
        <v>0.95530702874889595</v>
      </c>
      <c r="V163" s="24">
        <v>0.95</v>
      </c>
      <c r="W163" s="24">
        <f t="shared" si="16"/>
        <v>0.95</v>
      </c>
      <c r="X163">
        <f t="shared" si="17"/>
        <v>5.3070287488959922E-3</v>
      </c>
    </row>
    <row r="164" spans="2:29">
      <c r="B164" t="s">
        <v>62</v>
      </c>
      <c r="C164">
        <v>0.36367625459897801</v>
      </c>
      <c r="D164" s="24">
        <v>6.8034612531657782E-2</v>
      </c>
      <c r="E164" s="24">
        <f t="shared" si="14"/>
        <v>6.8034612531657782E-2</v>
      </c>
      <c r="F164">
        <f t="shared" si="15"/>
        <v>0.29564164206732024</v>
      </c>
      <c r="U164">
        <v>0.36367625459897801</v>
      </c>
      <c r="V164">
        <v>0.93196538746834223</v>
      </c>
      <c r="W164">
        <f t="shared" si="16"/>
        <v>0.36367625459897801</v>
      </c>
      <c r="X164">
        <f t="shared" si="17"/>
        <v>0</v>
      </c>
    </row>
    <row r="165" spans="2:29">
      <c r="B165" t="s">
        <v>63</v>
      </c>
      <c r="C165">
        <v>7.7749214326728627E-2</v>
      </c>
      <c r="D165">
        <v>0.41893182654154093</v>
      </c>
      <c r="E165">
        <f t="shared" si="14"/>
        <v>7.7749214326728627E-2</v>
      </c>
      <c r="F165">
        <f t="shared" si="15"/>
        <v>0</v>
      </c>
      <c r="U165">
        <v>7.7749214326728627E-2</v>
      </c>
      <c r="V165">
        <v>0.58106817345845907</v>
      </c>
      <c r="W165">
        <f t="shared" si="16"/>
        <v>7.7749214326728627E-2</v>
      </c>
      <c r="X165">
        <f t="shared" si="17"/>
        <v>0</v>
      </c>
    </row>
    <row r="166" spans="2:29">
      <c r="B166" t="s">
        <v>64</v>
      </c>
      <c r="C166">
        <v>1.0314052138263039E-2</v>
      </c>
      <c r="D166">
        <v>0.91337445491190872</v>
      </c>
      <c r="E166">
        <f t="shared" si="14"/>
        <v>1.0314052138263039E-2</v>
      </c>
      <c r="F166">
        <f t="shared" si="15"/>
        <v>0</v>
      </c>
      <c r="U166">
        <v>1.0314052138263039E-2</v>
      </c>
      <c r="V166">
        <v>8.6625545088091283E-2</v>
      </c>
      <c r="W166">
        <f t="shared" si="16"/>
        <v>1.0314052138263039E-2</v>
      </c>
      <c r="X166">
        <f t="shared" si="17"/>
        <v>0</v>
      </c>
    </row>
    <row r="167" spans="2:29">
      <c r="B167" t="s">
        <v>65</v>
      </c>
      <c r="C167">
        <v>0.47058959967932112</v>
      </c>
      <c r="D167" s="24">
        <v>5.0000000000000017E-2</v>
      </c>
      <c r="E167" s="24">
        <f t="shared" si="14"/>
        <v>5.0000000000000017E-2</v>
      </c>
      <c r="F167">
        <f t="shared" si="15"/>
        <v>0.42058959967932108</v>
      </c>
      <c r="U167">
        <v>0.47058959967932112</v>
      </c>
      <c r="V167">
        <v>0.95</v>
      </c>
      <c r="W167">
        <f t="shared" si="16"/>
        <v>0.47058959967932112</v>
      </c>
      <c r="X167">
        <f t="shared" si="17"/>
        <v>0</v>
      </c>
    </row>
    <row r="168" spans="2:29">
      <c r="B168" t="s">
        <v>66</v>
      </c>
      <c r="C168" s="5">
        <v>0.93925077876486562</v>
      </c>
      <c r="D168">
        <v>0.95000000000000062</v>
      </c>
      <c r="E168">
        <f t="shared" si="14"/>
        <v>0.93925077876486562</v>
      </c>
      <c r="F168">
        <f t="shared" si="15"/>
        <v>0</v>
      </c>
      <c r="U168" s="5">
        <v>0.93925077876486562</v>
      </c>
      <c r="V168" s="24">
        <v>4.9999999999999378E-2</v>
      </c>
      <c r="W168" s="24">
        <f t="shared" si="16"/>
        <v>4.9999999999999378E-2</v>
      </c>
      <c r="X168">
        <f t="shared" si="17"/>
        <v>0.88925077876486625</v>
      </c>
    </row>
    <row r="169" spans="2:29">
      <c r="B169" t="s">
        <v>94</v>
      </c>
      <c r="C169">
        <v>3.928562952709329E-3</v>
      </c>
      <c r="D169">
        <v>0.12314713802987559</v>
      </c>
      <c r="E169">
        <f t="shared" si="14"/>
        <v>3.928562952709329E-3</v>
      </c>
      <c r="F169">
        <f t="shared" si="15"/>
        <v>0</v>
      </c>
      <c r="U169">
        <v>3.928562952709329E-3</v>
      </c>
      <c r="V169">
        <v>0.87685286197012435</v>
      </c>
      <c r="W169">
        <f t="shared" si="16"/>
        <v>3.928562952709329E-3</v>
      </c>
      <c r="X169">
        <f t="shared" si="17"/>
        <v>0</v>
      </c>
    </row>
    <row r="170" spans="2:29">
      <c r="B170" t="s">
        <v>96</v>
      </c>
      <c r="C170">
        <v>0.11591839745337426</v>
      </c>
      <c r="D170" s="24">
        <v>5.0000000000000017E-2</v>
      </c>
      <c r="E170" s="24">
        <f t="shared" si="14"/>
        <v>5.0000000000000017E-2</v>
      </c>
      <c r="F170">
        <f t="shared" si="15"/>
        <v>6.5918397453374244E-2</v>
      </c>
      <c r="U170">
        <v>0.11591839745337426</v>
      </c>
      <c r="V170">
        <v>0.95</v>
      </c>
      <c r="W170">
        <f t="shared" si="16"/>
        <v>0.11591839745337426</v>
      </c>
      <c r="X170">
        <f t="shared" si="17"/>
        <v>0</v>
      </c>
    </row>
    <row r="171" spans="2:29">
      <c r="B171" t="s">
        <v>98</v>
      </c>
      <c r="C171">
        <v>5.2665391540200994E-3</v>
      </c>
      <c r="D171">
        <v>0.21271458630132001</v>
      </c>
      <c r="E171">
        <f t="shared" si="14"/>
        <v>5.2665391540200994E-3</v>
      </c>
      <c r="F171">
        <f t="shared" si="15"/>
        <v>0</v>
      </c>
      <c r="U171">
        <v>5.2665391540200994E-3</v>
      </c>
      <c r="V171">
        <v>0.78728541369867999</v>
      </c>
      <c r="W171">
        <f t="shared" si="16"/>
        <v>5.2665391540200994E-3</v>
      </c>
      <c r="X171">
        <f t="shared" si="17"/>
        <v>0</v>
      </c>
    </row>
    <row r="172" spans="2:29">
      <c r="B172" t="s">
        <v>100</v>
      </c>
      <c r="C172">
        <v>0.20998803456657261</v>
      </c>
      <c r="D172" s="24">
        <v>6.8034612531657782E-2</v>
      </c>
      <c r="E172" s="24">
        <f t="shared" si="14"/>
        <v>6.8034612531657782E-2</v>
      </c>
      <c r="F172">
        <f t="shared" si="15"/>
        <v>0.14195342203491484</v>
      </c>
      <c r="U172">
        <v>0.20998803456657261</v>
      </c>
      <c r="V172">
        <v>0.93196538746834223</v>
      </c>
      <c r="W172">
        <f t="shared" si="16"/>
        <v>0.20998803456657261</v>
      </c>
      <c r="X172">
        <f t="shared" si="17"/>
        <v>0</v>
      </c>
    </row>
    <row r="173" spans="2:29">
      <c r="B173" t="s">
        <v>102</v>
      </c>
      <c r="C173" s="5">
        <v>0.66311816366696186</v>
      </c>
      <c r="D173">
        <v>0.95000000000000062</v>
      </c>
      <c r="E173">
        <f t="shared" si="14"/>
        <v>0.66311816366696186</v>
      </c>
      <c r="F173">
        <f t="shared" si="15"/>
        <v>0</v>
      </c>
      <c r="U173">
        <v>0.66311816366696186</v>
      </c>
      <c r="V173" s="24">
        <v>4.9999999999999378E-2</v>
      </c>
      <c r="W173" s="24">
        <f t="shared" si="16"/>
        <v>4.9999999999999378E-2</v>
      </c>
      <c r="X173">
        <f t="shared" si="17"/>
        <v>0.61311816366696248</v>
      </c>
    </row>
    <row r="174" spans="2:29">
      <c r="B174" t="s">
        <v>151</v>
      </c>
      <c r="C174" s="5">
        <v>0.99715525647836656</v>
      </c>
      <c r="D174" s="24">
        <v>0.95000000000000062</v>
      </c>
      <c r="E174" s="24">
        <f t="shared" si="14"/>
        <v>0.95000000000000062</v>
      </c>
      <c r="F174">
        <f t="shared" si="15"/>
        <v>4.7155256478365937E-2</v>
      </c>
      <c r="U174" s="5">
        <v>0.99715525647836656</v>
      </c>
      <c r="V174" s="24">
        <v>4.9999999999999378E-2</v>
      </c>
      <c r="W174" s="24">
        <f t="shared" si="16"/>
        <v>4.9999999999999378E-2</v>
      </c>
      <c r="X174">
        <f t="shared" si="17"/>
        <v>0.94715525647836718</v>
      </c>
    </row>
    <row r="175" spans="2:29">
      <c r="C175">
        <f>SUM(C157:C174)</f>
        <v>8.3378917285862588</v>
      </c>
      <c r="E175">
        <f>SUM(E157:E174)</f>
        <v>5.7225926500007205</v>
      </c>
      <c r="F175">
        <f>+E175/C175</f>
        <v>0.68633568727942951</v>
      </c>
      <c r="G175" s="17" t="s">
        <v>578</v>
      </c>
      <c r="H175" s="17"/>
      <c r="I175" s="17"/>
      <c r="J175" s="17"/>
      <c r="K175" s="17"/>
      <c r="U175">
        <f>SUM(U157:U174)</f>
        <v>8.3378917285862588</v>
      </c>
      <c r="W175">
        <f>SUM(W157:W174)</f>
        <v>3.3971823393807212</v>
      </c>
      <c r="X175">
        <f>+W175/U175</f>
        <v>0.40743900856058901</v>
      </c>
      <c r="Y175" s="17" t="s">
        <v>578</v>
      </c>
      <c r="Z175" s="17"/>
      <c r="AA175" s="17"/>
      <c r="AB175" s="17"/>
      <c r="AC175" s="17"/>
    </row>
    <row r="177" spans="2:24">
      <c r="T177" t="s">
        <v>233</v>
      </c>
    </row>
    <row r="178" spans="2:24">
      <c r="B178" t="s">
        <v>78</v>
      </c>
      <c r="C178" t="s">
        <v>232</v>
      </c>
      <c r="D178" t="s">
        <v>224</v>
      </c>
      <c r="E178" t="s">
        <v>363</v>
      </c>
      <c r="U178" t="s">
        <v>232</v>
      </c>
      <c r="V178" t="s">
        <v>236</v>
      </c>
      <c r="W178" t="s">
        <v>363</v>
      </c>
    </row>
    <row r="179" spans="2:24">
      <c r="B179" t="s">
        <v>80</v>
      </c>
      <c r="C179">
        <v>0.26872338491523462</v>
      </c>
      <c r="D179" s="24">
        <v>5.0000000000000017E-2</v>
      </c>
      <c r="E179" s="24">
        <f>MIN(C179:D179)</f>
        <v>5.0000000000000017E-2</v>
      </c>
      <c r="F179">
        <f>+C179-E179</f>
        <v>0.2187233849152346</v>
      </c>
      <c r="U179">
        <v>0.26872338491523462</v>
      </c>
      <c r="V179" s="115">
        <v>0.95</v>
      </c>
      <c r="W179" s="115">
        <f>MIN(U179:V179)</f>
        <v>0.26872338491523462</v>
      </c>
      <c r="X179">
        <f>+U179-W179</f>
        <v>0</v>
      </c>
    </row>
    <row r="180" spans="2:24">
      <c r="B180" t="s">
        <v>82</v>
      </c>
      <c r="C180">
        <v>3.8150100633936868E-3</v>
      </c>
      <c r="D180">
        <v>0.95000000000000062</v>
      </c>
      <c r="E180">
        <f t="shared" ref="E180:E196" si="18">MIN(C180:D180)</f>
        <v>3.8150100633936868E-3</v>
      </c>
      <c r="F180">
        <f t="shared" ref="F180:F196" si="19">+C180-E180</f>
        <v>0</v>
      </c>
      <c r="U180">
        <v>3.8150100633936868E-3</v>
      </c>
      <c r="V180">
        <v>4.9999999999999378E-2</v>
      </c>
      <c r="W180">
        <f t="shared" ref="W180:W196" si="20">MIN(U180:V180)</f>
        <v>3.8150100633936868E-3</v>
      </c>
      <c r="X180">
        <f t="shared" ref="X180:X196" si="21">+U180-W180</f>
        <v>0</v>
      </c>
    </row>
    <row r="181" spans="2:24">
      <c r="B181" t="s">
        <v>57</v>
      </c>
      <c r="C181">
        <v>0.10166272693078893</v>
      </c>
      <c r="D181">
        <v>0.88706514596723429</v>
      </c>
      <c r="E181">
        <f t="shared" si="18"/>
        <v>0.10166272693078893</v>
      </c>
      <c r="F181">
        <f t="shared" si="19"/>
        <v>0</v>
      </c>
      <c r="U181">
        <v>0.10166272693078893</v>
      </c>
      <c r="V181" s="115">
        <v>0.11293485403276571</v>
      </c>
      <c r="W181" s="115">
        <f t="shared" si="20"/>
        <v>0.10166272693078893</v>
      </c>
      <c r="X181">
        <f t="shared" si="21"/>
        <v>0</v>
      </c>
    </row>
    <row r="182" spans="2:24">
      <c r="B182" t="s">
        <v>58</v>
      </c>
      <c r="C182" s="5">
        <v>0.99108532969486662</v>
      </c>
      <c r="D182" s="24">
        <v>0.12314713802987559</v>
      </c>
      <c r="E182" s="24">
        <f t="shared" si="18"/>
        <v>0.12314713802987559</v>
      </c>
      <c r="F182">
        <f t="shared" si="19"/>
        <v>0.86793819166499109</v>
      </c>
      <c r="U182" s="5">
        <v>0.99108532969486662</v>
      </c>
      <c r="V182" s="72">
        <v>0.87685286197012435</v>
      </c>
      <c r="W182" s="72">
        <f t="shared" si="20"/>
        <v>0.87685286197012435</v>
      </c>
      <c r="X182">
        <f t="shared" si="21"/>
        <v>0.11423246772474227</v>
      </c>
    </row>
    <row r="183" spans="2:24">
      <c r="B183" t="s">
        <v>59</v>
      </c>
      <c r="C183" s="5">
        <v>0.91337445491190794</v>
      </c>
      <c r="D183" s="24">
        <v>0.76454761353770129</v>
      </c>
      <c r="E183" s="24">
        <f t="shared" si="18"/>
        <v>0.76454761353770129</v>
      </c>
      <c r="F183">
        <f t="shared" si="19"/>
        <v>0.14882684137420665</v>
      </c>
      <c r="U183" s="5">
        <v>0.91337445491190794</v>
      </c>
      <c r="V183" s="72">
        <v>0.23545238646229871</v>
      </c>
      <c r="W183" s="72">
        <f t="shared" si="20"/>
        <v>0.23545238646229871</v>
      </c>
      <c r="X183">
        <f t="shared" si="21"/>
        <v>0.67792206844960923</v>
      </c>
    </row>
    <row r="184" spans="2:24">
      <c r="B184" t="s">
        <v>60</v>
      </c>
      <c r="C184">
        <v>0.195709247426605</v>
      </c>
      <c r="D184">
        <v>0.95000000000000062</v>
      </c>
      <c r="E184">
        <f t="shared" si="18"/>
        <v>0.195709247426605</v>
      </c>
      <c r="F184">
        <f t="shared" si="19"/>
        <v>0</v>
      </c>
      <c r="U184">
        <v>0.195709247426605</v>
      </c>
      <c r="V184" s="72">
        <v>4.9999999999999378E-2</v>
      </c>
      <c r="W184" s="72">
        <f t="shared" si="20"/>
        <v>4.9999999999999378E-2</v>
      </c>
      <c r="X184">
        <f t="shared" si="21"/>
        <v>0.14570924742660563</v>
      </c>
    </row>
    <row r="185" spans="2:24">
      <c r="B185" t="s">
        <v>153</v>
      </c>
      <c r="C185">
        <v>4.4692971251104052E-2</v>
      </c>
      <c r="D185">
        <v>5.0000000000000017E-2</v>
      </c>
      <c r="E185">
        <f t="shared" si="18"/>
        <v>4.4692971251104052E-2</v>
      </c>
      <c r="F185">
        <f t="shared" si="19"/>
        <v>0</v>
      </c>
      <c r="U185">
        <v>4.4692971251104052E-2</v>
      </c>
      <c r="V185" s="115">
        <v>0.95</v>
      </c>
      <c r="W185" s="115">
        <f t="shared" si="20"/>
        <v>4.4692971251104052E-2</v>
      </c>
      <c r="X185">
        <f t="shared" si="21"/>
        <v>0</v>
      </c>
    </row>
    <row r="186" spans="2:24">
      <c r="B186" t="s">
        <v>62</v>
      </c>
      <c r="C186" s="5">
        <v>0.63632374540102199</v>
      </c>
      <c r="D186" s="24">
        <v>6.8034612531657782E-2</v>
      </c>
      <c r="E186" s="24">
        <f t="shared" si="18"/>
        <v>6.8034612531657782E-2</v>
      </c>
      <c r="F186">
        <f t="shared" si="19"/>
        <v>0.56828913286936422</v>
      </c>
      <c r="U186" s="5">
        <v>0.63632374540102199</v>
      </c>
      <c r="V186" s="115">
        <v>0.93196538746834223</v>
      </c>
      <c r="W186" s="115">
        <f t="shared" si="20"/>
        <v>0.63632374540102199</v>
      </c>
      <c r="X186">
        <f t="shared" si="21"/>
        <v>0</v>
      </c>
    </row>
    <row r="187" spans="2:24">
      <c r="B187" t="s">
        <v>63</v>
      </c>
      <c r="C187" s="5">
        <v>0.92225078567327134</v>
      </c>
      <c r="D187" s="24">
        <v>0.41893182654154093</v>
      </c>
      <c r="E187" s="24">
        <f t="shared" si="18"/>
        <v>0.41893182654154093</v>
      </c>
      <c r="F187">
        <f t="shared" si="19"/>
        <v>0.50331895913173041</v>
      </c>
      <c r="U187" s="5">
        <v>0.92225078567327134</v>
      </c>
      <c r="V187" s="72">
        <v>0.58106817345845907</v>
      </c>
      <c r="W187" s="72">
        <f t="shared" si="20"/>
        <v>0.58106817345845907</v>
      </c>
      <c r="X187">
        <f t="shared" si="21"/>
        <v>0.34118261221481228</v>
      </c>
    </row>
    <row r="188" spans="2:24">
      <c r="B188" t="s">
        <v>64</v>
      </c>
      <c r="C188" s="5">
        <v>0.98968594786173691</v>
      </c>
      <c r="D188" s="24">
        <v>0.91337445491190872</v>
      </c>
      <c r="E188" s="24">
        <f t="shared" si="18"/>
        <v>0.91337445491190872</v>
      </c>
      <c r="F188">
        <f t="shared" si="19"/>
        <v>7.6311492949828197E-2</v>
      </c>
      <c r="U188" s="5">
        <v>0.98968594786173691</v>
      </c>
      <c r="V188" s="72">
        <v>8.6625545088091283E-2</v>
      </c>
      <c r="W188" s="72">
        <f t="shared" si="20"/>
        <v>8.6625545088091283E-2</v>
      </c>
      <c r="X188">
        <f t="shared" si="21"/>
        <v>0.90306040277364563</v>
      </c>
    </row>
    <row r="189" spans="2:24">
      <c r="B189" t="s">
        <v>65</v>
      </c>
      <c r="C189" s="5">
        <v>0.52941040032067888</v>
      </c>
      <c r="D189" s="24">
        <v>5.0000000000000017E-2</v>
      </c>
      <c r="E189" s="24">
        <f t="shared" si="18"/>
        <v>5.0000000000000017E-2</v>
      </c>
      <c r="F189">
        <f t="shared" si="19"/>
        <v>0.47941040032067883</v>
      </c>
      <c r="U189" s="5">
        <v>0.52941040032067888</v>
      </c>
      <c r="V189" s="115">
        <v>0.95</v>
      </c>
      <c r="W189" s="115">
        <f t="shared" si="20"/>
        <v>0.52941040032067888</v>
      </c>
      <c r="X189">
        <f t="shared" si="21"/>
        <v>0</v>
      </c>
    </row>
    <row r="190" spans="2:24">
      <c r="B190" t="s">
        <v>66</v>
      </c>
      <c r="C190">
        <v>6.0749221235134376E-2</v>
      </c>
      <c r="D190">
        <v>0.95000000000000062</v>
      </c>
      <c r="E190">
        <f t="shared" si="18"/>
        <v>6.0749221235134376E-2</v>
      </c>
      <c r="F190">
        <f t="shared" si="19"/>
        <v>0</v>
      </c>
      <c r="U190">
        <v>6.0749221235134376E-2</v>
      </c>
      <c r="V190" s="72">
        <v>4.9999999999999378E-2</v>
      </c>
      <c r="W190" s="72">
        <f t="shared" si="20"/>
        <v>4.9999999999999378E-2</v>
      </c>
      <c r="X190">
        <f t="shared" si="21"/>
        <v>1.0749221235134998E-2</v>
      </c>
    </row>
    <row r="191" spans="2:24">
      <c r="B191" t="s">
        <v>94</v>
      </c>
      <c r="C191" s="5">
        <v>0.99607143704729062</v>
      </c>
      <c r="D191" s="24">
        <v>0.12314713802987559</v>
      </c>
      <c r="E191" s="24">
        <f t="shared" si="18"/>
        <v>0.12314713802987559</v>
      </c>
      <c r="F191">
        <f t="shared" si="19"/>
        <v>0.87292429901741508</v>
      </c>
      <c r="U191" s="5">
        <v>0.99607143704729062</v>
      </c>
      <c r="V191" s="72">
        <v>0.87685286197012435</v>
      </c>
      <c r="W191" s="72">
        <f t="shared" si="20"/>
        <v>0.87685286197012435</v>
      </c>
      <c r="X191">
        <f t="shared" si="21"/>
        <v>0.11921857507716627</v>
      </c>
    </row>
    <row r="192" spans="2:24">
      <c r="B192" t="s">
        <v>96</v>
      </c>
      <c r="C192" s="5">
        <v>0.88408160254662571</v>
      </c>
      <c r="D192">
        <v>5.0000000000000017E-2</v>
      </c>
      <c r="E192">
        <f t="shared" si="18"/>
        <v>5.0000000000000017E-2</v>
      </c>
      <c r="F192">
        <f t="shared" si="19"/>
        <v>0.83408160254662567</v>
      </c>
      <c r="U192" s="5">
        <v>0.88408160254662571</v>
      </c>
      <c r="V192">
        <v>0.95</v>
      </c>
      <c r="W192">
        <f t="shared" si="20"/>
        <v>0.88408160254662571</v>
      </c>
      <c r="X192">
        <f t="shared" si="21"/>
        <v>0</v>
      </c>
    </row>
    <row r="193" spans="2:25">
      <c r="B193" t="s">
        <v>98</v>
      </c>
      <c r="C193" s="5">
        <v>0.99473346084597991</v>
      </c>
      <c r="D193" s="24">
        <v>0.21271458630132001</v>
      </c>
      <c r="E193" s="24">
        <f t="shared" si="18"/>
        <v>0.21271458630132001</v>
      </c>
      <c r="F193">
        <f t="shared" si="19"/>
        <v>0.7820188745446599</v>
      </c>
      <c r="U193" s="5">
        <v>0.99473346084597991</v>
      </c>
      <c r="V193" s="72">
        <v>0.78728541369867999</v>
      </c>
      <c r="W193" s="72">
        <f t="shared" si="20"/>
        <v>0.78728541369867999</v>
      </c>
      <c r="X193">
        <f t="shared" si="21"/>
        <v>0.20744804714729992</v>
      </c>
    </row>
    <row r="194" spans="2:25">
      <c r="B194" t="s">
        <v>100</v>
      </c>
      <c r="C194" s="5">
        <v>0.79001196543342744</v>
      </c>
      <c r="D194" s="24">
        <v>6.8034612531657782E-2</v>
      </c>
      <c r="E194" s="24">
        <f t="shared" si="18"/>
        <v>6.8034612531657782E-2</v>
      </c>
      <c r="F194">
        <f t="shared" si="19"/>
        <v>0.72197735290176968</v>
      </c>
      <c r="U194" s="5">
        <v>0.79001196543342744</v>
      </c>
      <c r="V194" s="115">
        <v>0.93196538746834223</v>
      </c>
      <c r="W194" s="115">
        <f t="shared" si="20"/>
        <v>0.79001196543342744</v>
      </c>
      <c r="X194">
        <f t="shared" si="21"/>
        <v>0</v>
      </c>
    </row>
    <row r="195" spans="2:25">
      <c r="B195" t="s">
        <v>102</v>
      </c>
      <c r="C195">
        <v>0.33688183633303814</v>
      </c>
      <c r="D195">
        <v>0.95000000000000062</v>
      </c>
      <c r="E195">
        <f t="shared" si="18"/>
        <v>0.33688183633303814</v>
      </c>
      <c r="F195">
        <f t="shared" si="19"/>
        <v>0</v>
      </c>
      <c r="U195">
        <v>0.33688183633303814</v>
      </c>
      <c r="V195" s="72">
        <v>4.9999999999999378E-2</v>
      </c>
      <c r="W195" s="72">
        <f t="shared" si="20"/>
        <v>4.9999999999999378E-2</v>
      </c>
      <c r="X195">
        <f t="shared" si="21"/>
        <v>0.28688183633303876</v>
      </c>
    </row>
    <row r="196" spans="2:25">
      <c r="B196" t="s">
        <v>151</v>
      </c>
      <c r="C196">
        <v>2.8447435216334416E-3</v>
      </c>
      <c r="D196">
        <v>0.95000000000000062</v>
      </c>
      <c r="E196">
        <f t="shared" si="18"/>
        <v>2.8447435216334416E-3</v>
      </c>
      <c r="F196">
        <f t="shared" si="19"/>
        <v>0</v>
      </c>
      <c r="U196">
        <v>2.8447435216334416E-3</v>
      </c>
      <c r="V196" s="115">
        <v>4.9999999999999378E-2</v>
      </c>
      <c r="W196" s="115">
        <f t="shared" si="20"/>
        <v>2.8447435216334416E-3</v>
      </c>
      <c r="X196">
        <f t="shared" si="21"/>
        <v>0</v>
      </c>
    </row>
    <row r="197" spans="2:25">
      <c r="C197">
        <f>SUM(C179:C196)</f>
        <v>9.6621082714137394</v>
      </c>
      <c r="E197">
        <f>SUM(E179:E196)</f>
        <v>3.5882877391772343</v>
      </c>
      <c r="F197">
        <f>+E197/C197</f>
        <v>0.37137730590263851</v>
      </c>
      <c r="G197" s="44" t="s">
        <v>581</v>
      </c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U197">
        <f>SUM(U179:U196)</f>
        <v>9.6621082714137394</v>
      </c>
      <c r="W197">
        <f>SUM(W179:W196)</f>
        <v>6.8557037930316849</v>
      </c>
      <c r="X197">
        <f>+W197/U197</f>
        <v>0.70954532907843026</v>
      </c>
      <c r="Y197" s="44" t="s">
        <v>579</v>
      </c>
    </row>
    <row r="200" spans="2:25">
      <c r="C200">
        <v>16</v>
      </c>
      <c r="D200">
        <v>18</v>
      </c>
      <c r="E200">
        <f>+C200/D200</f>
        <v>0.88888888888888884</v>
      </c>
    </row>
  </sheetData>
  <phoneticPr fontId="1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64140-700E-4AD8-98BC-6D64FB01F13E}">
  <dimension ref="A4:AF81"/>
  <sheetViews>
    <sheetView topLeftCell="A8" workbookViewId="0">
      <selection activeCell="A28" sqref="A28:M46"/>
    </sheetView>
  </sheetViews>
  <sheetFormatPr defaultRowHeight="18.75"/>
  <cols>
    <col min="1" max="1" width="11.125" customWidth="1"/>
    <col min="8" max="8" width="8.875" customWidth="1"/>
    <col min="10" max="10" width="5.25" customWidth="1"/>
    <col min="11" max="11" width="5" customWidth="1"/>
  </cols>
  <sheetData>
    <row r="4" spans="2:32">
      <c r="K4" t="s">
        <v>258</v>
      </c>
      <c r="L4" t="s">
        <v>259</v>
      </c>
    </row>
    <row r="5" spans="2:32">
      <c r="D5" t="s">
        <v>73</v>
      </c>
      <c r="E5" t="s">
        <v>74</v>
      </c>
      <c r="F5" t="s">
        <v>75</v>
      </c>
      <c r="G5" t="s">
        <v>76</v>
      </c>
      <c r="H5" t="s">
        <v>46</v>
      </c>
      <c r="I5" t="s">
        <v>45</v>
      </c>
      <c r="K5" t="s">
        <v>73</v>
      </c>
      <c r="N5" t="s">
        <v>74</v>
      </c>
      <c r="Q5" t="s">
        <v>75</v>
      </c>
      <c r="T5" t="s">
        <v>76</v>
      </c>
      <c r="W5" t="s">
        <v>46</v>
      </c>
      <c r="AA5" t="s">
        <v>45</v>
      </c>
    </row>
    <row r="6" spans="2:32">
      <c r="B6" t="s">
        <v>77</v>
      </c>
      <c r="C6" t="s">
        <v>78</v>
      </c>
      <c r="D6" t="s">
        <v>48</v>
      </c>
      <c r="E6" t="s">
        <v>51</v>
      </c>
      <c r="F6" t="s">
        <v>54</v>
      </c>
      <c r="G6" t="s">
        <v>67</v>
      </c>
      <c r="H6" t="s">
        <v>50</v>
      </c>
      <c r="I6" t="s">
        <v>55</v>
      </c>
      <c r="K6" t="s">
        <v>48</v>
      </c>
      <c r="N6" t="s">
        <v>51</v>
      </c>
      <c r="Q6" t="s">
        <v>54</v>
      </c>
      <c r="T6" t="s">
        <v>67</v>
      </c>
      <c r="W6" t="s">
        <v>50</v>
      </c>
      <c r="AA6" t="s">
        <v>210</v>
      </c>
    </row>
    <row r="7" spans="2:32">
      <c r="B7" t="s">
        <v>79</v>
      </c>
      <c r="C7" t="s">
        <v>80</v>
      </c>
      <c r="D7">
        <v>720</v>
      </c>
      <c r="E7">
        <v>33.4</v>
      </c>
      <c r="F7">
        <v>98</v>
      </c>
      <c r="G7">
        <v>33.4</v>
      </c>
      <c r="H7">
        <v>10</v>
      </c>
      <c r="I7">
        <v>-9</v>
      </c>
      <c r="K7">
        <v>720</v>
      </c>
      <c r="L7">
        <f>_xlfn.NORM.DIST(K7,K$25,K$26,TRUE)</f>
        <v>0.6185549476927088</v>
      </c>
      <c r="M7">
        <f>ROUND(L7,2)</f>
        <v>0.62</v>
      </c>
      <c r="N7">
        <v>33.4</v>
      </c>
      <c r="O7">
        <f>_xlfn.NORM.DIST(N7,N$25,N$26,TRUE)</f>
        <v>0.36470075137773794</v>
      </c>
      <c r="P7">
        <f t="shared" ref="P7:P24" si="0">ROUND(O7,2)</f>
        <v>0.36</v>
      </c>
      <c r="Q7">
        <v>98</v>
      </c>
      <c r="R7">
        <f>_xlfn.NORM.DIST(Q7,Q$25,Q$26,TRUE)</f>
        <v>0.76681695681442619</v>
      </c>
      <c r="S7">
        <f t="shared" ref="S7:S24" si="1">ROUND(R7,2)</f>
        <v>0.77</v>
      </c>
      <c r="T7">
        <v>33.4</v>
      </c>
      <c r="U7">
        <f>_xlfn.NORM.DIST(T7,T$25,T$26,TRUE)</f>
        <v>0.65551963157095561</v>
      </c>
      <c r="V7">
        <f t="shared" ref="V7:V24" si="2">ROUND(U7,2)</f>
        <v>0.66</v>
      </c>
      <c r="W7">
        <v>10</v>
      </c>
      <c r="X7">
        <f>_xlfn.NORM.DIST(W7,W$25,W$26,TRUE)</f>
        <v>0.59363828644908179</v>
      </c>
      <c r="Y7" s="1">
        <f t="shared" ref="Y7:Y24" si="3">ROUND(X7,2)</f>
        <v>0.59</v>
      </c>
      <c r="Z7" s="1">
        <f>-Y7+1</f>
        <v>0.41000000000000003</v>
      </c>
      <c r="AA7">
        <v>-9</v>
      </c>
      <c r="AB7">
        <f>_xlfn.NORM.DIST(AA7,AA$25,AA$26,TRUE)</f>
        <v>0.13214417261301378</v>
      </c>
      <c r="AC7">
        <f>ROUND(AB7,2)</f>
        <v>0.13</v>
      </c>
      <c r="AE7">
        <f>_xlfn.NORM.INV(0.95,0,1)</f>
        <v>1.6448536269514715</v>
      </c>
    </row>
    <row r="8" spans="2:32">
      <c r="B8" t="s">
        <v>81</v>
      </c>
      <c r="C8" t="s">
        <v>82</v>
      </c>
      <c r="D8">
        <v>1098</v>
      </c>
      <c r="E8">
        <v>68.5</v>
      </c>
      <c r="F8">
        <v>94.4</v>
      </c>
      <c r="G8">
        <v>48.9</v>
      </c>
      <c r="H8">
        <v>4</v>
      </c>
      <c r="I8">
        <v>10</v>
      </c>
      <c r="K8">
        <v>1098</v>
      </c>
      <c r="L8">
        <f>_xlfn.NORM.DIST(K8,K$25,K$26,TRUE)</f>
        <v>0.95970209853137622</v>
      </c>
      <c r="M8">
        <f t="shared" ref="M8:M24" si="4">ROUND(L8,2)</f>
        <v>0.96</v>
      </c>
      <c r="N8">
        <v>60.5</v>
      </c>
      <c r="O8">
        <f t="shared" ref="O8:O24" si="5">_xlfn.NORM.DIST(N8,N$25,N$26,TRUE)</f>
        <v>0.86164251815270865</v>
      </c>
      <c r="P8">
        <f t="shared" si="0"/>
        <v>0.86</v>
      </c>
      <c r="Q8">
        <v>94.4</v>
      </c>
      <c r="R8">
        <f t="shared" ref="R8:R24" si="6">_xlfn.NORM.DIST(Q8,Q$25,Q$26,TRUE)</f>
        <v>0.70368839158173402</v>
      </c>
      <c r="S8">
        <f t="shared" si="1"/>
        <v>0.7</v>
      </c>
      <c r="T8">
        <v>48.9</v>
      </c>
      <c r="U8">
        <f t="shared" ref="U8:U24" si="7">_xlfn.NORM.DIST(T8,T$25,T$26,TRUE)</f>
        <v>0.95957172881095254</v>
      </c>
      <c r="V8">
        <f t="shared" si="2"/>
        <v>0.96</v>
      </c>
      <c r="W8">
        <v>4</v>
      </c>
      <c r="X8">
        <f t="shared" ref="X8:X24" si="8">_xlfn.NORM.DIST(W8,W$25,W$26,TRUE)</f>
        <v>0.16317279855859887</v>
      </c>
      <c r="Y8">
        <f t="shared" si="3"/>
        <v>0.16</v>
      </c>
      <c r="Z8" s="1">
        <f t="shared" ref="Z8:Z24" si="9">-Y8+1</f>
        <v>0.84</v>
      </c>
      <c r="AA8">
        <v>10</v>
      </c>
      <c r="AB8">
        <f t="shared" ref="AB8:AB24" si="10">_xlfn.NORM.DIST(AA8,AA$25,AA$26,TRUE)</f>
        <v>0.89257652629717554</v>
      </c>
      <c r="AC8" s="1">
        <f t="shared" ref="AC8:AC24" si="11">ROUND(AB8,2)</f>
        <v>0.89</v>
      </c>
      <c r="AE8">
        <f>_xlfn.NORM.DIST(AE7,0,1,TRUE)</f>
        <v>0.94999999999999984</v>
      </c>
    </row>
    <row r="9" spans="2:32">
      <c r="B9" t="s">
        <v>83</v>
      </c>
      <c r="C9" t="s">
        <v>57</v>
      </c>
      <c r="D9">
        <v>586</v>
      </c>
      <c r="E9">
        <v>69</v>
      </c>
      <c r="F9">
        <v>95.9</v>
      </c>
      <c r="G9">
        <v>37.4</v>
      </c>
      <c r="H9">
        <v>6</v>
      </c>
      <c r="I9">
        <v>7</v>
      </c>
      <c r="K9">
        <v>586</v>
      </c>
      <c r="L9">
        <f t="shared" ref="L9:L24" si="12">_xlfn.NORM.DIST(K9,K$25,K$26,TRUE)</f>
        <v>0.41653863602859137</v>
      </c>
      <c r="M9">
        <f t="shared" si="4"/>
        <v>0.42</v>
      </c>
      <c r="N9">
        <v>69</v>
      </c>
      <c r="O9">
        <f t="shared" si="5"/>
        <v>0.9379019960896734</v>
      </c>
      <c r="P9">
        <f t="shared" si="0"/>
        <v>0.94</v>
      </c>
      <c r="Q9">
        <v>95.9</v>
      </c>
      <c r="R9">
        <f t="shared" si="6"/>
        <v>0.73092324276385257</v>
      </c>
      <c r="S9">
        <f t="shared" si="1"/>
        <v>0.73</v>
      </c>
      <c r="T9">
        <v>37.4</v>
      </c>
      <c r="U9">
        <f t="shared" si="7"/>
        <v>0.77261438319819775</v>
      </c>
      <c r="V9">
        <f t="shared" si="2"/>
        <v>0.77</v>
      </c>
      <c r="W9">
        <v>6</v>
      </c>
      <c r="X9">
        <f t="shared" si="8"/>
        <v>0.28252296957915252</v>
      </c>
      <c r="Y9">
        <f t="shared" si="3"/>
        <v>0.28000000000000003</v>
      </c>
      <c r="Z9" s="1">
        <f t="shared" si="9"/>
        <v>0.72</v>
      </c>
      <c r="AA9">
        <v>7</v>
      </c>
      <c r="AB9">
        <f t="shared" si="10"/>
        <v>0.80736937945484166</v>
      </c>
      <c r="AC9">
        <f t="shared" si="11"/>
        <v>0.81</v>
      </c>
    </row>
    <row r="10" spans="2:32">
      <c r="B10" t="s">
        <v>84</v>
      </c>
      <c r="C10" t="s">
        <v>58</v>
      </c>
      <c r="D10">
        <v>468</v>
      </c>
      <c r="E10">
        <v>28.5</v>
      </c>
      <c r="F10">
        <v>95</v>
      </c>
      <c r="G10">
        <v>14</v>
      </c>
      <c r="H10">
        <v>6</v>
      </c>
      <c r="I10">
        <v>-6</v>
      </c>
      <c r="K10">
        <v>468</v>
      </c>
      <c r="L10">
        <f t="shared" si="12"/>
        <v>0.25398131406235097</v>
      </c>
      <c r="M10">
        <f t="shared" si="4"/>
        <v>0.25</v>
      </c>
      <c r="N10">
        <v>28.5</v>
      </c>
      <c r="O10">
        <f t="shared" si="5"/>
        <v>0.2725420981177209</v>
      </c>
      <c r="P10">
        <f t="shared" si="0"/>
        <v>0.27</v>
      </c>
      <c r="Q10">
        <v>95</v>
      </c>
      <c r="R10">
        <f t="shared" si="6"/>
        <v>0.71473332039901516</v>
      </c>
      <c r="S10">
        <f t="shared" si="1"/>
        <v>0.71</v>
      </c>
      <c r="T10">
        <v>14</v>
      </c>
      <c r="U10">
        <f t="shared" si="7"/>
        <v>9.9615749747427138E-2</v>
      </c>
      <c r="V10">
        <f t="shared" si="2"/>
        <v>0.1</v>
      </c>
      <c r="W10">
        <v>6</v>
      </c>
      <c r="X10">
        <f t="shared" si="8"/>
        <v>0.28252296957915252</v>
      </c>
      <c r="Y10">
        <f t="shared" si="3"/>
        <v>0.28000000000000003</v>
      </c>
      <c r="Z10" s="1">
        <f t="shared" si="9"/>
        <v>0.72</v>
      </c>
      <c r="AA10">
        <v>-6</v>
      </c>
      <c r="AB10">
        <f t="shared" si="10"/>
        <v>0.22837520121158458</v>
      </c>
      <c r="AC10">
        <f t="shared" si="11"/>
        <v>0.23</v>
      </c>
      <c r="AE10">
        <v>19</v>
      </c>
      <c r="AF10">
        <f>LN(AE10)</f>
        <v>2.9444389791664403</v>
      </c>
    </row>
    <row r="11" spans="2:32">
      <c r="B11" t="s">
        <v>85</v>
      </c>
      <c r="C11" t="s">
        <v>59</v>
      </c>
      <c r="D11">
        <v>590</v>
      </c>
      <c r="E11">
        <v>22</v>
      </c>
      <c r="F11">
        <v>99.1</v>
      </c>
      <c r="G11">
        <v>22</v>
      </c>
      <c r="H11">
        <v>9</v>
      </c>
      <c r="I11">
        <v>4</v>
      </c>
      <c r="K11">
        <v>590</v>
      </c>
      <c r="L11">
        <f t="shared" si="12"/>
        <v>0.42251655311308295</v>
      </c>
      <c r="M11">
        <f t="shared" si="4"/>
        <v>0.42</v>
      </c>
      <c r="N11">
        <v>22</v>
      </c>
      <c r="O11">
        <f t="shared" si="5"/>
        <v>0.1713084878366056</v>
      </c>
      <c r="P11">
        <f t="shared" si="0"/>
        <v>0.17</v>
      </c>
      <c r="Q11">
        <v>99.1</v>
      </c>
      <c r="R11">
        <f t="shared" si="6"/>
        <v>0.78450198696276696</v>
      </c>
      <c r="S11">
        <f t="shared" si="1"/>
        <v>0.78</v>
      </c>
      <c r="T11">
        <v>22</v>
      </c>
      <c r="U11">
        <f t="shared" si="7"/>
        <v>0.27782766393271263</v>
      </c>
      <c r="V11">
        <f t="shared" si="2"/>
        <v>0.28000000000000003</v>
      </c>
      <c r="W11">
        <v>9</v>
      </c>
      <c r="X11">
        <f t="shared" si="8"/>
        <v>0.51349957319654838</v>
      </c>
      <c r="Y11">
        <f t="shared" si="3"/>
        <v>0.51</v>
      </c>
      <c r="Z11" s="1">
        <f t="shared" si="9"/>
        <v>0.49</v>
      </c>
      <c r="AA11">
        <v>4</v>
      </c>
      <c r="AB11">
        <f t="shared" si="10"/>
        <v>0.69010180575293356</v>
      </c>
      <c r="AC11">
        <f t="shared" si="11"/>
        <v>0.69</v>
      </c>
    </row>
    <row r="12" spans="2:32">
      <c r="B12" t="s">
        <v>86</v>
      </c>
      <c r="C12" t="s">
        <v>60</v>
      </c>
      <c r="D12">
        <v>983</v>
      </c>
      <c r="E12">
        <v>21.2</v>
      </c>
      <c r="F12">
        <v>96.2</v>
      </c>
      <c r="G12">
        <v>34.799999999999997</v>
      </c>
      <c r="H12">
        <v>5</v>
      </c>
      <c r="I12">
        <v>10</v>
      </c>
      <c r="K12">
        <v>983</v>
      </c>
      <c r="L12">
        <f t="shared" si="12"/>
        <v>0.90447092604175927</v>
      </c>
      <c r="M12">
        <f t="shared" si="4"/>
        <v>0.9</v>
      </c>
      <c r="N12">
        <v>21.2</v>
      </c>
      <c r="O12">
        <f t="shared" si="5"/>
        <v>0.16076249537888346</v>
      </c>
      <c r="P12">
        <f t="shared" si="0"/>
        <v>0.16</v>
      </c>
      <c r="Q12">
        <v>96.2</v>
      </c>
      <c r="R12">
        <f t="shared" si="6"/>
        <v>0.73621554552657598</v>
      </c>
      <c r="S12">
        <f t="shared" si="1"/>
        <v>0.74</v>
      </c>
      <c r="T12">
        <v>34.799999999999997</v>
      </c>
      <c r="U12">
        <f t="shared" si="7"/>
        <v>0.69909252970140656</v>
      </c>
      <c r="V12" s="1">
        <f t="shared" si="2"/>
        <v>0.7</v>
      </c>
      <c r="W12">
        <v>5</v>
      </c>
      <c r="X12">
        <f t="shared" si="8"/>
        <v>0.21815717233559753</v>
      </c>
      <c r="Y12">
        <f t="shared" si="3"/>
        <v>0.22</v>
      </c>
      <c r="Z12" s="1">
        <f t="shared" si="9"/>
        <v>0.78</v>
      </c>
      <c r="AA12">
        <v>10</v>
      </c>
      <c r="AB12">
        <f t="shared" si="10"/>
        <v>0.89257652629717554</v>
      </c>
      <c r="AC12" s="1">
        <f t="shared" si="11"/>
        <v>0.89</v>
      </c>
    </row>
    <row r="13" spans="2:32">
      <c r="B13" t="s">
        <v>87</v>
      </c>
      <c r="C13" t="s">
        <v>153</v>
      </c>
      <c r="D13">
        <v>795</v>
      </c>
      <c r="E13">
        <v>56.5</v>
      </c>
      <c r="F13">
        <v>98</v>
      </c>
      <c r="G13">
        <v>40.4</v>
      </c>
      <c r="H13">
        <v>11</v>
      </c>
      <c r="I13">
        <v>-9</v>
      </c>
      <c r="K13">
        <v>795</v>
      </c>
      <c r="L13">
        <f t="shared" si="12"/>
        <v>0.72190283288755841</v>
      </c>
      <c r="M13">
        <f t="shared" si="4"/>
        <v>0.72</v>
      </c>
      <c r="N13">
        <v>56.5</v>
      </c>
      <c r="O13">
        <f t="shared" si="5"/>
        <v>0.80951750125723243</v>
      </c>
      <c r="P13">
        <f t="shared" si="0"/>
        <v>0.81</v>
      </c>
      <c r="Q13">
        <v>98</v>
      </c>
      <c r="R13">
        <f t="shared" si="6"/>
        <v>0.76681695681442619</v>
      </c>
      <c r="S13">
        <f t="shared" si="1"/>
        <v>0.77</v>
      </c>
      <c r="T13">
        <v>40.4</v>
      </c>
      <c r="U13">
        <f t="shared" si="7"/>
        <v>0.84324835140681709</v>
      </c>
      <c r="V13">
        <f t="shared" si="2"/>
        <v>0.84</v>
      </c>
      <c r="W13">
        <v>11</v>
      </c>
      <c r="X13">
        <f t="shared" si="8"/>
        <v>0.67002541250720227</v>
      </c>
      <c r="Y13">
        <f t="shared" si="3"/>
        <v>0.67</v>
      </c>
      <c r="Z13" s="1">
        <f t="shared" si="9"/>
        <v>0.32999999999999996</v>
      </c>
      <c r="AA13">
        <v>-9</v>
      </c>
      <c r="AB13">
        <f t="shared" si="10"/>
        <v>0.13214417261301378</v>
      </c>
      <c r="AC13">
        <f t="shared" si="11"/>
        <v>0.13</v>
      </c>
    </row>
    <row r="14" spans="2:32">
      <c r="B14" t="s">
        <v>88</v>
      </c>
      <c r="C14" t="s">
        <v>62</v>
      </c>
      <c r="D14">
        <v>390</v>
      </c>
      <c r="E14">
        <v>31.1</v>
      </c>
      <c r="F14">
        <v>59.2</v>
      </c>
      <c r="G14">
        <v>28.1</v>
      </c>
      <c r="H14">
        <v>10</v>
      </c>
      <c r="I14">
        <v>-8</v>
      </c>
      <c r="K14">
        <v>390</v>
      </c>
      <c r="L14">
        <f t="shared" si="12"/>
        <v>0.16845165604287229</v>
      </c>
      <c r="M14">
        <f t="shared" si="4"/>
        <v>0.17</v>
      </c>
      <c r="N14">
        <v>31.1</v>
      </c>
      <c r="O14">
        <f t="shared" si="5"/>
        <v>0.32003644273512882</v>
      </c>
      <c r="P14">
        <f t="shared" si="0"/>
        <v>0.32</v>
      </c>
      <c r="Q14">
        <v>59.2</v>
      </c>
      <c r="R14">
        <f t="shared" si="6"/>
        <v>8.7605315222371291E-2</v>
      </c>
      <c r="S14">
        <f t="shared" si="1"/>
        <v>0.09</v>
      </c>
      <c r="T14">
        <v>28.1</v>
      </c>
      <c r="U14">
        <f t="shared" si="7"/>
        <v>0.47615796071164807</v>
      </c>
      <c r="V14">
        <f t="shared" si="2"/>
        <v>0.48</v>
      </c>
      <c r="W14">
        <v>10</v>
      </c>
      <c r="X14">
        <f t="shared" si="8"/>
        <v>0.59363828644908179</v>
      </c>
      <c r="Y14" s="1">
        <f t="shared" si="3"/>
        <v>0.59</v>
      </c>
      <c r="Z14" s="1">
        <f t="shared" si="9"/>
        <v>0.41000000000000003</v>
      </c>
      <c r="AA14">
        <v>-8</v>
      </c>
      <c r="AB14">
        <f t="shared" si="10"/>
        <v>0.16053099612695329</v>
      </c>
      <c r="AC14">
        <f t="shared" si="11"/>
        <v>0.16</v>
      </c>
    </row>
    <row r="15" spans="2:32">
      <c r="B15" t="s">
        <v>89</v>
      </c>
      <c r="C15" t="s">
        <v>63</v>
      </c>
      <c r="D15">
        <v>424</v>
      </c>
      <c r="E15">
        <v>36.299999999999997</v>
      </c>
      <c r="F15">
        <v>85</v>
      </c>
      <c r="G15">
        <v>21.6</v>
      </c>
      <c r="H15">
        <v>13</v>
      </c>
      <c r="I15">
        <v>-1</v>
      </c>
      <c r="K15">
        <v>424</v>
      </c>
      <c r="L15">
        <f t="shared" si="12"/>
        <v>0.20319061639649433</v>
      </c>
      <c r="M15">
        <f t="shared" si="4"/>
        <v>0.2</v>
      </c>
      <c r="N15">
        <v>36.299999999999997</v>
      </c>
      <c r="O15">
        <f t="shared" si="5"/>
        <v>0.42367319995440045</v>
      </c>
      <c r="P15">
        <f t="shared" si="0"/>
        <v>0.42</v>
      </c>
      <c r="Q15">
        <v>85</v>
      </c>
      <c r="R15">
        <f t="shared" si="6"/>
        <v>0.51202182663906859</v>
      </c>
      <c r="S15">
        <f t="shared" si="1"/>
        <v>0.51</v>
      </c>
      <c r="T15">
        <v>21.6</v>
      </c>
      <c r="U15">
        <f t="shared" si="7"/>
        <v>0.2663043069208102</v>
      </c>
      <c r="V15">
        <f t="shared" si="2"/>
        <v>0.27</v>
      </c>
      <c r="W15">
        <v>13</v>
      </c>
      <c r="X15">
        <f t="shared" si="8"/>
        <v>0.80125760090925169</v>
      </c>
      <c r="Y15">
        <f t="shared" si="3"/>
        <v>0.8</v>
      </c>
      <c r="Z15" s="1">
        <f t="shared" si="9"/>
        <v>0.19999999999999996</v>
      </c>
      <c r="AA15">
        <v>-1</v>
      </c>
      <c r="AB15">
        <f t="shared" si="10"/>
        <v>0.45064388659001647</v>
      </c>
      <c r="AC15">
        <f t="shared" si="11"/>
        <v>0.45</v>
      </c>
    </row>
    <row r="16" spans="2:32">
      <c r="B16" t="s">
        <v>90</v>
      </c>
      <c r="C16" t="s">
        <v>64</v>
      </c>
      <c r="D16">
        <v>662</v>
      </c>
      <c r="E16">
        <v>25</v>
      </c>
      <c r="F16">
        <v>95</v>
      </c>
      <c r="G16">
        <v>14.5</v>
      </c>
      <c r="H16">
        <v>5</v>
      </c>
      <c r="I16">
        <v>8</v>
      </c>
      <c r="K16">
        <v>662</v>
      </c>
      <c r="L16">
        <f t="shared" si="12"/>
        <v>0.53183505063326997</v>
      </c>
      <c r="M16">
        <f t="shared" si="4"/>
        <v>0.53</v>
      </c>
      <c r="N16">
        <v>25</v>
      </c>
      <c r="O16">
        <f t="shared" si="5"/>
        <v>0.21467615545111685</v>
      </c>
      <c r="P16">
        <f t="shared" si="0"/>
        <v>0.21</v>
      </c>
      <c r="Q16">
        <v>95</v>
      </c>
      <c r="R16">
        <f t="shared" si="6"/>
        <v>0.71473332039901516</v>
      </c>
      <c r="S16">
        <f t="shared" si="1"/>
        <v>0.71</v>
      </c>
      <c r="T16">
        <v>14.5</v>
      </c>
      <c r="U16">
        <f t="shared" si="7"/>
        <v>0.10742449752665842</v>
      </c>
      <c r="V16" s="1">
        <f t="shared" si="2"/>
        <v>0.11</v>
      </c>
      <c r="W16">
        <v>5</v>
      </c>
      <c r="X16">
        <f t="shared" si="8"/>
        <v>0.21815717233559753</v>
      </c>
      <c r="Y16">
        <f t="shared" si="3"/>
        <v>0.22</v>
      </c>
      <c r="Z16" s="1">
        <f t="shared" si="9"/>
        <v>0.78</v>
      </c>
      <c r="AA16">
        <v>8</v>
      </c>
      <c r="AB16">
        <f t="shared" si="10"/>
        <v>0.83946900387304668</v>
      </c>
      <c r="AC16">
        <f t="shared" si="11"/>
        <v>0.84</v>
      </c>
    </row>
    <row r="17" spans="1:29">
      <c r="B17" t="s">
        <v>91</v>
      </c>
      <c r="C17" t="s">
        <v>65</v>
      </c>
      <c r="D17">
        <v>517</v>
      </c>
      <c r="E17">
        <v>31.4</v>
      </c>
      <c r="F17">
        <v>72.099999999999994</v>
      </c>
      <c r="G17">
        <v>29.6</v>
      </c>
      <c r="H17">
        <v>9</v>
      </c>
      <c r="I17">
        <v>-9</v>
      </c>
      <c r="K17">
        <v>517</v>
      </c>
      <c r="L17">
        <f t="shared" si="12"/>
        <v>0.31752640343263611</v>
      </c>
      <c r="M17">
        <f t="shared" si="4"/>
        <v>0.32</v>
      </c>
      <c r="N17">
        <v>31.4</v>
      </c>
      <c r="O17">
        <f t="shared" si="5"/>
        <v>0.32573311061957111</v>
      </c>
      <c r="P17">
        <f t="shared" si="0"/>
        <v>0.33</v>
      </c>
      <c r="Q17">
        <v>72.099999999999994</v>
      </c>
      <c r="R17">
        <f t="shared" si="6"/>
        <v>0.2537435869601905</v>
      </c>
      <c r="S17">
        <f t="shared" si="1"/>
        <v>0.25</v>
      </c>
      <c r="T17">
        <v>29.6</v>
      </c>
      <c r="U17">
        <f t="shared" si="7"/>
        <v>0.52806561969139465</v>
      </c>
      <c r="V17">
        <f t="shared" si="2"/>
        <v>0.53</v>
      </c>
      <c r="W17">
        <v>9</v>
      </c>
      <c r="X17">
        <f t="shared" si="8"/>
        <v>0.51349957319654838</v>
      </c>
      <c r="Y17">
        <f t="shared" si="3"/>
        <v>0.51</v>
      </c>
      <c r="Z17" s="1">
        <f t="shared" si="9"/>
        <v>0.49</v>
      </c>
      <c r="AA17">
        <v>-9</v>
      </c>
      <c r="AB17">
        <f t="shared" si="10"/>
        <v>0.13214417261301378</v>
      </c>
      <c r="AC17">
        <f t="shared" si="11"/>
        <v>0.13</v>
      </c>
    </row>
    <row r="18" spans="1:29">
      <c r="B18" t="s">
        <v>92</v>
      </c>
      <c r="C18" t="s">
        <v>66</v>
      </c>
      <c r="D18">
        <v>1008</v>
      </c>
      <c r="E18">
        <v>78.8</v>
      </c>
      <c r="F18">
        <v>99.9</v>
      </c>
      <c r="G18">
        <v>39.299999999999997</v>
      </c>
      <c r="H18">
        <v>2</v>
      </c>
      <c r="I18">
        <v>10</v>
      </c>
      <c r="K18">
        <v>1008</v>
      </c>
      <c r="L18">
        <f t="shared" si="12"/>
        <v>0.91970060234912021</v>
      </c>
      <c r="M18">
        <f t="shared" si="4"/>
        <v>0.92</v>
      </c>
      <c r="N18">
        <v>78.8</v>
      </c>
      <c r="O18">
        <f t="shared" si="5"/>
        <v>0.98010099444155296</v>
      </c>
      <c r="P18">
        <f t="shared" si="0"/>
        <v>0.98</v>
      </c>
      <c r="Q18">
        <v>99.9</v>
      </c>
      <c r="R18">
        <f t="shared" si="6"/>
        <v>0.79686021919412298</v>
      </c>
      <c r="S18" s="1">
        <f t="shared" si="1"/>
        <v>0.8</v>
      </c>
      <c r="T18">
        <v>39.299999999999997</v>
      </c>
      <c r="U18">
        <f t="shared" si="7"/>
        <v>0.81922437310583229</v>
      </c>
      <c r="V18">
        <f t="shared" si="2"/>
        <v>0.82</v>
      </c>
      <c r="W18">
        <v>2</v>
      </c>
      <c r="X18">
        <f t="shared" si="8"/>
        <v>8.2623384102952363E-2</v>
      </c>
      <c r="Y18">
        <f t="shared" si="3"/>
        <v>0.08</v>
      </c>
      <c r="Z18" s="1">
        <f t="shared" si="9"/>
        <v>0.92</v>
      </c>
      <c r="AA18">
        <v>10</v>
      </c>
      <c r="AB18">
        <f t="shared" si="10"/>
        <v>0.89257652629717554</v>
      </c>
      <c r="AC18" s="1">
        <f t="shared" si="11"/>
        <v>0.89</v>
      </c>
    </row>
    <row r="19" spans="1:29">
      <c r="B19" t="s">
        <v>93</v>
      </c>
      <c r="C19" t="s">
        <v>94</v>
      </c>
      <c r="D19">
        <v>350</v>
      </c>
      <c r="E19">
        <v>37</v>
      </c>
      <c r="F19">
        <v>76.900000000000006</v>
      </c>
      <c r="G19">
        <v>11.2</v>
      </c>
      <c r="H19">
        <v>21</v>
      </c>
      <c r="I19">
        <v>-6</v>
      </c>
      <c r="K19">
        <v>350</v>
      </c>
      <c r="L19">
        <f t="shared" si="12"/>
        <v>0.13279617840461289</v>
      </c>
      <c r="M19">
        <f t="shared" si="4"/>
        <v>0.13</v>
      </c>
      <c r="N19">
        <v>37</v>
      </c>
      <c r="O19">
        <f t="shared" si="5"/>
        <v>0.43822391806604527</v>
      </c>
      <c r="P19">
        <f t="shared" si="0"/>
        <v>0.44</v>
      </c>
      <c r="Q19">
        <v>76.900000000000006</v>
      </c>
      <c r="R19">
        <f t="shared" si="6"/>
        <v>0.34276288600015925</v>
      </c>
      <c r="S19">
        <f t="shared" si="1"/>
        <v>0.34</v>
      </c>
      <c r="T19">
        <v>11.2</v>
      </c>
      <c r="U19">
        <f t="shared" si="7"/>
        <v>6.3405735450042994E-2</v>
      </c>
      <c r="V19">
        <f t="shared" si="2"/>
        <v>0.06</v>
      </c>
      <c r="W19">
        <v>21</v>
      </c>
      <c r="X19">
        <f t="shared" si="8"/>
        <v>0.99325709673425755</v>
      </c>
      <c r="Y19">
        <f t="shared" si="3"/>
        <v>0.99</v>
      </c>
      <c r="Z19" s="1">
        <f t="shared" si="9"/>
        <v>1.0000000000000009E-2</v>
      </c>
      <c r="AA19">
        <v>-6</v>
      </c>
      <c r="AB19">
        <f t="shared" si="10"/>
        <v>0.22837520121158458</v>
      </c>
      <c r="AC19">
        <f t="shared" si="11"/>
        <v>0.23</v>
      </c>
    </row>
    <row r="20" spans="1:29">
      <c r="B20" t="s">
        <v>95</v>
      </c>
      <c r="C20" t="s">
        <v>96</v>
      </c>
      <c r="D20">
        <v>320</v>
      </c>
      <c r="E20">
        <v>15.3</v>
      </c>
      <c r="F20">
        <v>38</v>
      </c>
      <c r="G20">
        <v>23.1</v>
      </c>
      <c r="H20">
        <v>19</v>
      </c>
      <c r="I20">
        <v>-9</v>
      </c>
      <c r="K20">
        <v>320</v>
      </c>
      <c r="L20">
        <f t="shared" si="12"/>
        <v>0.1097241162037494</v>
      </c>
      <c r="M20">
        <f t="shared" si="4"/>
        <v>0.11</v>
      </c>
      <c r="N20">
        <v>15.3</v>
      </c>
      <c r="O20">
        <f t="shared" si="5"/>
        <v>9.6210236096342147E-2</v>
      </c>
      <c r="P20">
        <f t="shared" si="0"/>
        <v>0.1</v>
      </c>
      <c r="Q20">
        <v>38</v>
      </c>
      <c r="R20">
        <f t="shared" si="6"/>
        <v>6.3092289957638187E-3</v>
      </c>
      <c r="S20">
        <f t="shared" si="1"/>
        <v>0.01</v>
      </c>
      <c r="T20">
        <v>23.1</v>
      </c>
      <c r="U20">
        <f t="shared" si="7"/>
        <v>0.31071597106276982</v>
      </c>
      <c r="V20">
        <f t="shared" si="2"/>
        <v>0.31</v>
      </c>
      <c r="W20">
        <v>19</v>
      </c>
      <c r="X20">
        <f t="shared" si="8"/>
        <v>0.9805165948175103</v>
      </c>
      <c r="Y20">
        <f t="shared" si="3"/>
        <v>0.98</v>
      </c>
      <c r="Z20" s="1">
        <f t="shared" si="9"/>
        <v>2.0000000000000018E-2</v>
      </c>
      <c r="AA20">
        <v>-9</v>
      </c>
      <c r="AB20">
        <f t="shared" si="10"/>
        <v>0.13214417261301378</v>
      </c>
      <c r="AC20">
        <f t="shared" si="11"/>
        <v>0.13</v>
      </c>
    </row>
    <row r="21" spans="1:29">
      <c r="B21" t="s">
        <v>97</v>
      </c>
      <c r="C21" t="s">
        <v>98</v>
      </c>
      <c r="D21">
        <v>331</v>
      </c>
      <c r="E21">
        <v>21.9</v>
      </c>
      <c r="F21">
        <v>61.8</v>
      </c>
      <c r="G21">
        <v>12.2</v>
      </c>
      <c r="H21">
        <v>7</v>
      </c>
      <c r="I21">
        <v>-4</v>
      </c>
      <c r="K21">
        <v>331</v>
      </c>
      <c r="L21">
        <f t="shared" si="12"/>
        <v>0.1178249108595322</v>
      </c>
      <c r="M21">
        <f t="shared" si="4"/>
        <v>0.12</v>
      </c>
      <c r="N21">
        <v>21.9</v>
      </c>
      <c r="O21">
        <f t="shared" si="5"/>
        <v>0.1699665688574673</v>
      </c>
      <c r="P21">
        <f t="shared" si="0"/>
        <v>0.17</v>
      </c>
      <c r="Q21">
        <v>61.8</v>
      </c>
      <c r="R21">
        <f t="shared" si="6"/>
        <v>0.11199309888552686</v>
      </c>
      <c r="S21">
        <f t="shared" si="1"/>
        <v>0.11</v>
      </c>
      <c r="T21">
        <v>12.2</v>
      </c>
      <c r="U21">
        <f t="shared" si="7"/>
        <v>7.4934764499680312E-2</v>
      </c>
      <c r="V21">
        <f t="shared" si="2"/>
        <v>7.0000000000000007E-2</v>
      </c>
      <c r="W21">
        <v>7</v>
      </c>
      <c r="X21">
        <f t="shared" si="8"/>
        <v>0.3548371338657339</v>
      </c>
      <c r="Y21">
        <f t="shared" si="3"/>
        <v>0.35</v>
      </c>
      <c r="Z21" s="1">
        <f t="shared" si="9"/>
        <v>0.65</v>
      </c>
      <c r="AA21">
        <v>-4</v>
      </c>
      <c r="AB21">
        <f t="shared" si="10"/>
        <v>0.30989819424706644</v>
      </c>
      <c r="AC21">
        <f t="shared" si="11"/>
        <v>0.31</v>
      </c>
    </row>
    <row r="22" spans="1:29">
      <c r="B22" t="s">
        <v>99</v>
      </c>
      <c r="C22" t="s">
        <v>100</v>
      </c>
      <c r="D22">
        <v>367</v>
      </c>
      <c r="E22">
        <v>43</v>
      </c>
      <c r="F22">
        <v>55.6</v>
      </c>
      <c r="G22">
        <v>25.5</v>
      </c>
      <c r="H22">
        <v>12</v>
      </c>
      <c r="I22">
        <v>-8</v>
      </c>
      <c r="K22">
        <v>367</v>
      </c>
      <c r="L22">
        <f t="shared" si="12"/>
        <v>0.14725971232814877</v>
      </c>
      <c r="M22">
        <f t="shared" si="4"/>
        <v>0.15</v>
      </c>
      <c r="N22">
        <v>43</v>
      </c>
      <c r="O22">
        <f t="shared" si="5"/>
        <v>0.56432328744255689</v>
      </c>
      <c r="P22">
        <f t="shared" si="0"/>
        <v>0.56000000000000005</v>
      </c>
      <c r="Q22">
        <v>55.6</v>
      </c>
      <c r="R22">
        <f t="shared" si="6"/>
        <v>6.0688983678645475E-2</v>
      </c>
      <c r="S22">
        <f t="shared" si="1"/>
        <v>0.06</v>
      </c>
      <c r="T22">
        <v>25.5</v>
      </c>
      <c r="U22">
        <f t="shared" si="7"/>
        <v>0.38763407405008105</v>
      </c>
      <c r="V22">
        <f t="shared" si="2"/>
        <v>0.39</v>
      </c>
      <c r="W22">
        <v>12</v>
      </c>
      <c r="X22">
        <f t="shared" si="8"/>
        <v>0.73990500584393426</v>
      </c>
      <c r="Y22">
        <f t="shared" si="3"/>
        <v>0.74</v>
      </c>
      <c r="Z22" s="1">
        <f t="shared" si="9"/>
        <v>0.26</v>
      </c>
      <c r="AA22">
        <v>-8</v>
      </c>
      <c r="AB22">
        <f t="shared" si="10"/>
        <v>0.16053099612695329</v>
      </c>
      <c r="AC22">
        <f t="shared" si="11"/>
        <v>0.16</v>
      </c>
    </row>
    <row r="23" spans="1:29">
      <c r="B23" t="s">
        <v>101</v>
      </c>
      <c r="C23" t="s">
        <v>102</v>
      </c>
      <c r="D23">
        <v>897</v>
      </c>
      <c r="E23">
        <v>34</v>
      </c>
      <c r="F23">
        <v>99.9</v>
      </c>
      <c r="G23">
        <v>32.299999999999997</v>
      </c>
      <c r="H23">
        <v>6</v>
      </c>
      <c r="I23">
        <v>10</v>
      </c>
      <c r="K23">
        <v>897</v>
      </c>
      <c r="L23">
        <f t="shared" si="12"/>
        <v>0.83610452060160056</v>
      </c>
      <c r="M23">
        <f t="shared" si="4"/>
        <v>0.84</v>
      </c>
      <c r="N23">
        <v>34</v>
      </c>
      <c r="O23">
        <f t="shared" si="5"/>
        <v>0.3766919985650764</v>
      </c>
      <c r="P23">
        <f t="shared" si="0"/>
        <v>0.38</v>
      </c>
      <c r="Q23">
        <v>99.9</v>
      </c>
      <c r="R23">
        <f t="shared" si="6"/>
        <v>0.79686021919412298</v>
      </c>
      <c r="S23" s="1">
        <f t="shared" si="1"/>
        <v>0.8</v>
      </c>
      <c r="T23">
        <v>32.299999999999997</v>
      </c>
      <c r="U23">
        <f t="shared" si="7"/>
        <v>0.61973341827561557</v>
      </c>
      <c r="V23">
        <f t="shared" si="2"/>
        <v>0.62</v>
      </c>
      <c r="W23">
        <v>6</v>
      </c>
      <c r="X23">
        <f t="shared" si="8"/>
        <v>0.28252296957915252</v>
      </c>
      <c r="Y23">
        <f t="shared" si="3"/>
        <v>0.28000000000000003</v>
      </c>
      <c r="Z23" s="1">
        <f t="shared" si="9"/>
        <v>0.72</v>
      </c>
      <c r="AA23">
        <v>10</v>
      </c>
      <c r="AB23">
        <f t="shared" si="10"/>
        <v>0.89257652629717554</v>
      </c>
      <c r="AC23" s="1">
        <f t="shared" si="11"/>
        <v>0.89</v>
      </c>
    </row>
    <row r="24" spans="1:29">
      <c r="B24" t="s">
        <v>103</v>
      </c>
      <c r="C24" t="s">
        <v>151</v>
      </c>
      <c r="D24">
        <v>1034</v>
      </c>
      <c r="E24">
        <v>74</v>
      </c>
      <c r="F24">
        <v>99.9</v>
      </c>
      <c r="G24">
        <v>49.9</v>
      </c>
      <c r="H24">
        <v>4</v>
      </c>
      <c r="I24">
        <v>10</v>
      </c>
      <c r="K24">
        <v>1034</v>
      </c>
      <c r="L24">
        <f t="shared" si="12"/>
        <v>0.93351469523743591</v>
      </c>
      <c r="M24">
        <f t="shared" si="4"/>
        <v>0.93</v>
      </c>
      <c r="N24">
        <v>74</v>
      </c>
      <c r="O24">
        <f t="shared" si="5"/>
        <v>0.96422010570653838</v>
      </c>
      <c r="P24">
        <f t="shared" si="0"/>
        <v>0.96</v>
      </c>
      <c r="Q24">
        <v>99.9</v>
      </c>
      <c r="R24">
        <f t="shared" si="6"/>
        <v>0.79686021919412298</v>
      </c>
      <c r="S24" s="1">
        <f t="shared" si="1"/>
        <v>0.8</v>
      </c>
      <c r="T24">
        <v>49.9</v>
      </c>
      <c r="U24">
        <f t="shared" si="7"/>
        <v>0.96656466927479046</v>
      </c>
      <c r="V24">
        <f t="shared" si="2"/>
        <v>0.97</v>
      </c>
      <c r="W24">
        <v>4</v>
      </c>
      <c r="X24">
        <f t="shared" si="8"/>
        <v>0.16317279855859887</v>
      </c>
      <c r="Y24">
        <f t="shared" si="3"/>
        <v>0.16</v>
      </c>
      <c r="Z24" s="1">
        <f t="shared" si="9"/>
        <v>0.84</v>
      </c>
      <c r="AA24">
        <v>10</v>
      </c>
      <c r="AB24">
        <f t="shared" si="10"/>
        <v>0.89257652629717554</v>
      </c>
      <c r="AC24" s="1">
        <f t="shared" si="11"/>
        <v>0.89</v>
      </c>
    </row>
    <row r="25" spans="1:29">
      <c r="K25">
        <f>AVERAGE(K7:K24)</f>
        <v>641.11111111111109</v>
      </c>
      <c r="N25">
        <f>AVERAGE(N7:N24)</f>
        <v>39.93888888888889</v>
      </c>
      <c r="Q25">
        <f>AVERAGE(Q7:Q24)</f>
        <v>84.438888888888911</v>
      </c>
      <c r="T25">
        <f>AVERAGE(T7:T24)</f>
        <v>28.788888888888891</v>
      </c>
      <c r="W25">
        <f>AVERAGE(W7:W24)</f>
        <v>8.8333333333333339</v>
      </c>
      <c r="AA25">
        <f>AVERAGE(AA7:AA24)</f>
        <v>0</v>
      </c>
    </row>
    <row r="26" spans="1:29">
      <c r="K26">
        <f>_xlfn.STDEV.P(K7:K24)</f>
        <v>261.49185007246592</v>
      </c>
      <c r="N26">
        <f>_xlfn.STDEV.P(N7:N24)</f>
        <v>18.902796350713388</v>
      </c>
      <c r="Q26">
        <f>_xlfn.STDEV.P(Q7:Q24)</f>
        <v>18.617558584688762</v>
      </c>
      <c r="T26">
        <f>_xlfn.STDEV.P(T7:T24)</f>
        <v>11.520121955801635</v>
      </c>
      <c r="W26">
        <f>_xlfn.STDEV.P(W7:W24)</f>
        <v>4.924428900898052</v>
      </c>
      <c r="AA26">
        <f>_xlfn.STDEV.P(AA7:AA24)</f>
        <v>8.0622577482985491</v>
      </c>
    </row>
    <row r="28" spans="1:29">
      <c r="A28" t="s">
        <v>78</v>
      </c>
      <c r="B28" t="s">
        <v>49</v>
      </c>
      <c r="C28" t="s">
        <v>229</v>
      </c>
      <c r="D28" t="s">
        <v>52</v>
      </c>
      <c r="E28" t="s">
        <v>231</v>
      </c>
      <c r="F28" t="s">
        <v>56</v>
      </c>
      <c r="G28" t="s">
        <v>53</v>
      </c>
      <c r="H28" t="s">
        <v>68</v>
      </c>
      <c r="I28" t="s">
        <v>233</v>
      </c>
      <c r="J28" t="s">
        <v>69</v>
      </c>
      <c r="K28" t="s">
        <v>235</v>
      </c>
      <c r="L28" t="s">
        <v>210</v>
      </c>
      <c r="M28" t="s">
        <v>237</v>
      </c>
      <c r="O28" t="s">
        <v>78</v>
      </c>
      <c r="P28" t="s">
        <v>48</v>
      </c>
      <c r="Q28" t="s">
        <v>228</v>
      </c>
      <c r="R28" t="s">
        <v>51</v>
      </c>
      <c r="S28" t="s">
        <v>230</v>
      </c>
      <c r="T28" t="s">
        <v>54</v>
      </c>
      <c r="U28" t="s">
        <v>223</v>
      </c>
      <c r="V28" t="s">
        <v>67</v>
      </c>
      <c r="W28" t="s">
        <v>232</v>
      </c>
      <c r="X28" t="s">
        <v>50</v>
      </c>
      <c r="Y28" t="s">
        <v>234</v>
      </c>
      <c r="Z28" t="s">
        <v>224</v>
      </c>
      <c r="AA28" t="s">
        <v>236</v>
      </c>
    </row>
    <row r="29" spans="1:29">
      <c r="A29" t="s">
        <v>80</v>
      </c>
      <c r="B29">
        <v>0.62</v>
      </c>
      <c r="C29">
        <f>-B29+1</f>
        <v>0.38</v>
      </c>
      <c r="D29">
        <v>0.36</v>
      </c>
      <c r="E29">
        <f>-D29+1</f>
        <v>0.64</v>
      </c>
      <c r="F29">
        <v>0.77</v>
      </c>
      <c r="G29">
        <f>-F29+1</f>
        <v>0.22999999999999998</v>
      </c>
      <c r="H29">
        <v>0.66</v>
      </c>
      <c r="I29">
        <f>-H29+1</f>
        <v>0.33999999999999997</v>
      </c>
      <c r="J29" s="1">
        <v>0.41000000000000003</v>
      </c>
      <c r="K29" s="1">
        <f>-J29+1</f>
        <v>0.59</v>
      </c>
      <c r="L29">
        <v>0.13</v>
      </c>
      <c r="M29">
        <f>-L29+1</f>
        <v>0.87</v>
      </c>
      <c r="O29" t="s">
        <v>80</v>
      </c>
      <c r="P29">
        <v>1</v>
      </c>
      <c r="Q29">
        <v>0</v>
      </c>
      <c r="R29">
        <v>0</v>
      </c>
      <c r="S29">
        <v>1</v>
      </c>
      <c r="T29">
        <v>1</v>
      </c>
      <c r="U29">
        <v>0</v>
      </c>
      <c r="V29">
        <v>1</v>
      </c>
      <c r="W29">
        <v>0</v>
      </c>
      <c r="X29">
        <v>0</v>
      </c>
      <c r="Y29">
        <v>1</v>
      </c>
      <c r="Z29">
        <v>0</v>
      </c>
      <c r="AA29">
        <v>1</v>
      </c>
    </row>
    <row r="30" spans="1:29">
      <c r="A30" t="s">
        <v>82</v>
      </c>
      <c r="B30">
        <v>0.96</v>
      </c>
      <c r="C30">
        <f t="shared" ref="C30:C46" si="13">-B30+1</f>
        <v>4.0000000000000036E-2</v>
      </c>
      <c r="D30">
        <v>0.86</v>
      </c>
      <c r="E30">
        <f t="shared" ref="E30:E46" si="14">-D30+1</f>
        <v>0.14000000000000001</v>
      </c>
      <c r="F30">
        <v>0.7</v>
      </c>
      <c r="G30">
        <f t="shared" ref="G30:G46" si="15">-F30+1</f>
        <v>0.30000000000000004</v>
      </c>
      <c r="H30">
        <v>0.96</v>
      </c>
      <c r="I30">
        <f t="shared" ref="I30:I46" si="16">-H30+1</f>
        <v>4.0000000000000036E-2</v>
      </c>
      <c r="J30">
        <v>0.84</v>
      </c>
      <c r="K30">
        <f t="shared" ref="K30:K46" si="17">-J30+1</f>
        <v>0.16000000000000003</v>
      </c>
      <c r="L30" s="1">
        <v>0.89</v>
      </c>
      <c r="M30" s="1">
        <f t="shared" ref="M30:M46" si="18">-L30+1</f>
        <v>0.10999999999999999</v>
      </c>
      <c r="O30" t="s">
        <v>82</v>
      </c>
      <c r="P30">
        <v>1</v>
      </c>
      <c r="Q30">
        <v>0</v>
      </c>
      <c r="R30">
        <v>1</v>
      </c>
      <c r="S30">
        <v>0</v>
      </c>
      <c r="T30">
        <v>1</v>
      </c>
      <c r="U30">
        <v>0</v>
      </c>
      <c r="V30">
        <v>1</v>
      </c>
      <c r="W30">
        <v>0</v>
      </c>
      <c r="X30">
        <v>1</v>
      </c>
      <c r="Y30">
        <v>0</v>
      </c>
      <c r="Z30">
        <v>1</v>
      </c>
      <c r="AA30">
        <v>0</v>
      </c>
    </row>
    <row r="31" spans="1:29">
      <c r="A31" t="s">
        <v>57</v>
      </c>
      <c r="B31">
        <v>0.42</v>
      </c>
      <c r="C31">
        <f t="shared" si="13"/>
        <v>0.58000000000000007</v>
      </c>
      <c r="D31">
        <v>0.94</v>
      </c>
      <c r="E31">
        <f t="shared" si="14"/>
        <v>6.0000000000000053E-2</v>
      </c>
      <c r="F31">
        <v>0.73</v>
      </c>
      <c r="G31">
        <f t="shared" si="15"/>
        <v>0.27</v>
      </c>
      <c r="H31">
        <v>0.77</v>
      </c>
      <c r="I31">
        <f t="shared" si="16"/>
        <v>0.22999999999999998</v>
      </c>
      <c r="J31">
        <v>0.72</v>
      </c>
      <c r="K31">
        <f t="shared" si="17"/>
        <v>0.28000000000000003</v>
      </c>
      <c r="L31">
        <v>0.81</v>
      </c>
      <c r="M31">
        <f t="shared" si="18"/>
        <v>0.18999999999999995</v>
      </c>
      <c r="O31" t="s">
        <v>57</v>
      </c>
      <c r="P31">
        <v>0</v>
      </c>
      <c r="Q31">
        <v>1</v>
      </c>
      <c r="R31">
        <v>1</v>
      </c>
      <c r="S31">
        <v>0</v>
      </c>
      <c r="T31">
        <v>1</v>
      </c>
      <c r="U31">
        <v>0</v>
      </c>
      <c r="V31">
        <v>1</v>
      </c>
      <c r="W31">
        <v>0</v>
      </c>
      <c r="X31">
        <v>1</v>
      </c>
      <c r="Y31">
        <v>0</v>
      </c>
      <c r="Z31">
        <v>1</v>
      </c>
      <c r="AA31">
        <v>0</v>
      </c>
    </row>
    <row r="32" spans="1:29">
      <c r="A32" t="s">
        <v>58</v>
      </c>
      <c r="B32">
        <v>0.25</v>
      </c>
      <c r="C32">
        <f t="shared" si="13"/>
        <v>0.75</v>
      </c>
      <c r="D32">
        <v>0.27</v>
      </c>
      <c r="E32">
        <f t="shared" si="14"/>
        <v>0.73</v>
      </c>
      <c r="F32">
        <v>0.71</v>
      </c>
      <c r="G32">
        <f t="shared" si="15"/>
        <v>0.29000000000000004</v>
      </c>
      <c r="H32" s="1">
        <v>0.1</v>
      </c>
      <c r="I32" s="1">
        <f t="shared" si="16"/>
        <v>0.9</v>
      </c>
      <c r="J32">
        <v>0.72</v>
      </c>
      <c r="K32">
        <f t="shared" si="17"/>
        <v>0.28000000000000003</v>
      </c>
      <c r="L32">
        <v>0.23</v>
      </c>
      <c r="M32">
        <f t="shared" si="18"/>
        <v>0.77</v>
      </c>
      <c r="O32" t="s">
        <v>58</v>
      </c>
      <c r="P32">
        <v>0</v>
      </c>
      <c r="Q32">
        <v>1</v>
      </c>
      <c r="R32">
        <v>0</v>
      </c>
      <c r="S32">
        <v>1</v>
      </c>
      <c r="T32">
        <v>1</v>
      </c>
      <c r="U32">
        <v>0</v>
      </c>
      <c r="V32">
        <v>0</v>
      </c>
      <c r="W32">
        <v>1</v>
      </c>
      <c r="X32">
        <v>1</v>
      </c>
      <c r="Y32">
        <v>0</v>
      </c>
      <c r="Z32">
        <v>0</v>
      </c>
      <c r="AA32">
        <v>1</v>
      </c>
    </row>
    <row r="33" spans="1:27">
      <c r="A33" t="s">
        <v>59</v>
      </c>
      <c r="B33">
        <v>0.42</v>
      </c>
      <c r="C33">
        <f t="shared" si="13"/>
        <v>0.58000000000000007</v>
      </c>
      <c r="D33">
        <v>0.17</v>
      </c>
      <c r="E33">
        <f t="shared" si="14"/>
        <v>0.83</v>
      </c>
      <c r="F33">
        <v>0.78</v>
      </c>
      <c r="G33">
        <f t="shared" si="15"/>
        <v>0.21999999999999997</v>
      </c>
      <c r="H33">
        <v>0.28000000000000003</v>
      </c>
      <c r="I33">
        <f t="shared" si="16"/>
        <v>0.72</v>
      </c>
      <c r="J33">
        <v>0.49</v>
      </c>
      <c r="K33">
        <f t="shared" si="17"/>
        <v>0.51</v>
      </c>
      <c r="L33">
        <v>0.69</v>
      </c>
      <c r="M33">
        <f t="shared" si="18"/>
        <v>0.31000000000000005</v>
      </c>
      <c r="O33" t="s">
        <v>59</v>
      </c>
      <c r="P33">
        <v>0</v>
      </c>
      <c r="Q33">
        <v>1</v>
      </c>
      <c r="R33">
        <v>0</v>
      </c>
      <c r="S33">
        <v>1</v>
      </c>
      <c r="T33">
        <v>1</v>
      </c>
      <c r="U33">
        <v>0</v>
      </c>
      <c r="V33">
        <v>0</v>
      </c>
      <c r="W33">
        <v>1</v>
      </c>
      <c r="X33">
        <v>0</v>
      </c>
      <c r="Y33">
        <v>1</v>
      </c>
      <c r="Z33">
        <v>1</v>
      </c>
      <c r="AA33">
        <v>0</v>
      </c>
    </row>
    <row r="34" spans="1:27">
      <c r="A34" t="s">
        <v>60</v>
      </c>
      <c r="B34" s="1">
        <v>0.9</v>
      </c>
      <c r="C34" s="1">
        <f t="shared" si="13"/>
        <v>9.9999999999999978E-2</v>
      </c>
      <c r="D34">
        <v>0.16</v>
      </c>
      <c r="E34">
        <f t="shared" si="14"/>
        <v>0.84</v>
      </c>
      <c r="F34">
        <v>0.74</v>
      </c>
      <c r="G34">
        <f t="shared" si="15"/>
        <v>0.26</v>
      </c>
      <c r="H34" s="1">
        <v>0.7</v>
      </c>
      <c r="I34" s="1">
        <f t="shared" si="16"/>
        <v>0.30000000000000004</v>
      </c>
      <c r="J34">
        <v>0.78</v>
      </c>
      <c r="K34">
        <f t="shared" si="17"/>
        <v>0.21999999999999997</v>
      </c>
      <c r="L34">
        <v>0.89</v>
      </c>
      <c r="M34">
        <f t="shared" si="18"/>
        <v>0.10999999999999999</v>
      </c>
      <c r="O34" t="s">
        <v>60</v>
      </c>
      <c r="P34">
        <v>1</v>
      </c>
      <c r="Q34">
        <v>0</v>
      </c>
      <c r="R34">
        <v>0</v>
      </c>
      <c r="S34">
        <v>1</v>
      </c>
      <c r="T34">
        <v>1</v>
      </c>
      <c r="U34">
        <v>0</v>
      </c>
      <c r="V34">
        <v>1</v>
      </c>
      <c r="W34">
        <v>0</v>
      </c>
      <c r="X34">
        <v>1</v>
      </c>
      <c r="Y34">
        <v>0</v>
      </c>
      <c r="Z34">
        <v>1</v>
      </c>
      <c r="AA34">
        <v>0</v>
      </c>
    </row>
    <row r="35" spans="1:27">
      <c r="A35" t="s">
        <v>153</v>
      </c>
      <c r="B35">
        <v>0.72</v>
      </c>
      <c r="C35">
        <f t="shared" si="13"/>
        <v>0.28000000000000003</v>
      </c>
      <c r="D35" s="1">
        <v>0.81</v>
      </c>
      <c r="E35" s="1">
        <f t="shared" si="14"/>
        <v>0.18999999999999995</v>
      </c>
      <c r="F35">
        <v>0.77</v>
      </c>
      <c r="G35">
        <f t="shared" si="15"/>
        <v>0.22999999999999998</v>
      </c>
      <c r="H35">
        <v>0.84</v>
      </c>
      <c r="I35">
        <f t="shared" si="16"/>
        <v>0.16000000000000003</v>
      </c>
      <c r="J35">
        <v>0.32999999999999996</v>
      </c>
      <c r="K35">
        <f t="shared" si="17"/>
        <v>0.67</v>
      </c>
      <c r="L35">
        <v>0.13</v>
      </c>
      <c r="M35">
        <f t="shared" si="18"/>
        <v>0.87</v>
      </c>
      <c r="O35" t="s">
        <v>153</v>
      </c>
      <c r="P35">
        <v>1</v>
      </c>
      <c r="Q35">
        <v>0</v>
      </c>
      <c r="R35">
        <v>1</v>
      </c>
      <c r="S35">
        <v>0</v>
      </c>
      <c r="T35">
        <v>1</v>
      </c>
      <c r="U35">
        <v>0</v>
      </c>
      <c r="V35">
        <v>1</v>
      </c>
      <c r="W35">
        <v>0</v>
      </c>
      <c r="X35">
        <v>0</v>
      </c>
      <c r="Y35">
        <v>1</v>
      </c>
      <c r="Z35">
        <v>0</v>
      </c>
      <c r="AA35">
        <v>1</v>
      </c>
    </row>
    <row r="36" spans="1:27">
      <c r="A36" t="s">
        <v>62</v>
      </c>
      <c r="B36">
        <v>0.17</v>
      </c>
      <c r="C36">
        <f t="shared" si="13"/>
        <v>0.83</v>
      </c>
      <c r="D36">
        <v>0.32</v>
      </c>
      <c r="E36">
        <f t="shared" si="14"/>
        <v>0.67999999999999994</v>
      </c>
      <c r="F36">
        <v>0.09</v>
      </c>
      <c r="G36">
        <f t="shared" si="15"/>
        <v>0.91</v>
      </c>
      <c r="H36">
        <v>0.48</v>
      </c>
      <c r="I36">
        <f t="shared" si="16"/>
        <v>0.52</v>
      </c>
      <c r="J36" s="1">
        <v>0.41000000000000003</v>
      </c>
      <c r="K36" s="1">
        <f t="shared" si="17"/>
        <v>0.59</v>
      </c>
      <c r="L36">
        <v>0.16</v>
      </c>
      <c r="M36">
        <f t="shared" si="18"/>
        <v>0.84</v>
      </c>
      <c r="O36" t="s">
        <v>62</v>
      </c>
      <c r="P36">
        <v>0</v>
      </c>
      <c r="Q36">
        <v>1</v>
      </c>
      <c r="R36">
        <v>0</v>
      </c>
      <c r="S36">
        <v>1</v>
      </c>
      <c r="T36">
        <v>0</v>
      </c>
      <c r="U36">
        <v>1</v>
      </c>
      <c r="V36">
        <v>0</v>
      </c>
      <c r="W36">
        <v>1</v>
      </c>
      <c r="X36">
        <v>0</v>
      </c>
      <c r="Y36">
        <v>1</v>
      </c>
      <c r="Z36">
        <v>0</v>
      </c>
      <c r="AA36">
        <v>1</v>
      </c>
    </row>
    <row r="37" spans="1:27">
      <c r="A37" t="s">
        <v>63</v>
      </c>
      <c r="B37" s="1">
        <v>0.2</v>
      </c>
      <c r="C37" s="1">
        <f t="shared" si="13"/>
        <v>0.8</v>
      </c>
      <c r="D37">
        <v>0.42</v>
      </c>
      <c r="E37">
        <f t="shared" si="14"/>
        <v>0.58000000000000007</v>
      </c>
      <c r="F37">
        <v>0.51</v>
      </c>
      <c r="G37">
        <f t="shared" si="15"/>
        <v>0.49</v>
      </c>
      <c r="H37">
        <v>0.27</v>
      </c>
      <c r="I37">
        <f t="shared" si="16"/>
        <v>0.73</v>
      </c>
      <c r="J37" s="1">
        <v>0.19999999999999996</v>
      </c>
      <c r="K37" s="1">
        <f t="shared" si="17"/>
        <v>0.8</v>
      </c>
      <c r="L37">
        <v>0.45</v>
      </c>
      <c r="M37">
        <f t="shared" si="18"/>
        <v>0.55000000000000004</v>
      </c>
      <c r="O37" t="s">
        <v>63</v>
      </c>
      <c r="P37">
        <v>0</v>
      </c>
      <c r="Q37">
        <v>1</v>
      </c>
      <c r="R37">
        <v>0</v>
      </c>
      <c r="S37">
        <v>1</v>
      </c>
      <c r="T37">
        <v>1</v>
      </c>
      <c r="U37">
        <v>0</v>
      </c>
      <c r="V37">
        <v>0</v>
      </c>
      <c r="W37">
        <v>1</v>
      </c>
      <c r="X37">
        <v>0</v>
      </c>
      <c r="Y37">
        <v>1</v>
      </c>
      <c r="Z37">
        <v>0</v>
      </c>
      <c r="AA37">
        <v>1</v>
      </c>
    </row>
    <row r="38" spans="1:27">
      <c r="A38" t="s">
        <v>64</v>
      </c>
      <c r="B38">
        <v>0.53</v>
      </c>
      <c r="C38">
        <f t="shared" si="13"/>
        <v>0.47</v>
      </c>
      <c r="D38">
        <v>0.21</v>
      </c>
      <c r="E38">
        <f t="shared" si="14"/>
        <v>0.79</v>
      </c>
      <c r="F38">
        <v>0.71</v>
      </c>
      <c r="G38">
        <f t="shared" si="15"/>
        <v>0.29000000000000004</v>
      </c>
      <c r="H38" s="1">
        <v>0.11</v>
      </c>
      <c r="I38" s="1">
        <f t="shared" si="16"/>
        <v>0.89</v>
      </c>
      <c r="J38">
        <v>0.78</v>
      </c>
      <c r="K38">
        <f t="shared" si="17"/>
        <v>0.21999999999999997</v>
      </c>
      <c r="L38">
        <v>0.84</v>
      </c>
      <c r="M38">
        <f t="shared" si="18"/>
        <v>0.16000000000000003</v>
      </c>
      <c r="O38" t="s">
        <v>64</v>
      </c>
      <c r="P38">
        <v>1</v>
      </c>
      <c r="Q38">
        <v>0</v>
      </c>
      <c r="R38">
        <v>0</v>
      </c>
      <c r="S38">
        <v>1</v>
      </c>
      <c r="T38">
        <v>1</v>
      </c>
      <c r="U38">
        <v>0</v>
      </c>
      <c r="V38">
        <v>0</v>
      </c>
      <c r="W38">
        <v>1</v>
      </c>
      <c r="X38">
        <v>1</v>
      </c>
      <c r="Y38">
        <v>0</v>
      </c>
      <c r="Z38">
        <v>1</v>
      </c>
      <c r="AA38">
        <v>0</v>
      </c>
    </row>
    <row r="39" spans="1:27">
      <c r="A39" t="s">
        <v>65</v>
      </c>
      <c r="B39">
        <v>0.32</v>
      </c>
      <c r="C39">
        <f t="shared" si="13"/>
        <v>0.67999999999999994</v>
      </c>
      <c r="D39">
        <v>0.33</v>
      </c>
      <c r="E39">
        <f t="shared" si="14"/>
        <v>0.66999999999999993</v>
      </c>
      <c r="F39">
        <v>0.25</v>
      </c>
      <c r="G39">
        <f t="shared" si="15"/>
        <v>0.75</v>
      </c>
      <c r="H39">
        <v>0.53</v>
      </c>
      <c r="I39">
        <f t="shared" si="16"/>
        <v>0.47</v>
      </c>
      <c r="J39">
        <v>0.49</v>
      </c>
      <c r="K39">
        <f t="shared" si="17"/>
        <v>0.51</v>
      </c>
      <c r="L39">
        <v>0.13</v>
      </c>
      <c r="M39">
        <f t="shared" si="18"/>
        <v>0.87</v>
      </c>
      <c r="O39" t="s">
        <v>65</v>
      </c>
      <c r="P39">
        <v>0</v>
      </c>
      <c r="Q39">
        <v>1</v>
      </c>
      <c r="R39">
        <v>0</v>
      </c>
      <c r="S39">
        <v>1</v>
      </c>
      <c r="T39">
        <v>0</v>
      </c>
      <c r="U39">
        <v>1</v>
      </c>
      <c r="V39">
        <v>1</v>
      </c>
      <c r="W39">
        <v>0</v>
      </c>
      <c r="X39">
        <v>0</v>
      </c>
      <c r="Y39">
        <v>1</v>
      </c>
      <c r="Z39">
        <v>0</v>
      </c>
      <c r="AA39">
        <v>1</v>
      </c>
    </row>
    <row r="40" spans="1:27">
      <c r="A40" t="s">
        <v>66</v>
      </c>
      <c r="B40">
        <v>0.92</v>
      </c>
      <c r="C40">
        <f t="shared" si="13"/>
        <v>7.999999999999996E-2</v>
      </c>
      <c r="D40">
        <v>0.98</v>
      </c>
      <c r="E40">
        <f t="shared" si="14"/>
        <v>2.0000000000000018E-2</v>
      </c>
      <c r="F40" s="1">
        <v>0.8</v>
      </c>
      <c r="G40" s="1">
        <f t="shared" si="15"/>
        <v>0.19999999999999996</v>
      </c>
      <c r="H40">
        <v>0.82</v>
      </c>
      <c r="I40">
        <f t="shared" si="16"/>
        <v>0.18000000000000005</v>
      </c>
      <c r="J40">
        <v>0.92</v>
      </c>
      <c r="K40">
        <f t="shared" si="17"/>
        <v>7.999999999999996E-2</v>
      </c>
      <c r="L40" s="1">
        <v>0.89</v>
      </c>
      <c r="M40" s="1">
        <f t="shared" si="18"/>
        <v>0.10999999999999999</v>
      </c>
      <c r="O40" t="s">
        <v>66</v>
      </c>
      <c r="P40">
        <v>1</v>
      </c>
      <c r="Q40">
        <v>0</v>
      </c>
      <c r="R40">
        <v>1</v>
      </c>
      <c r="S40">
        <v>0</v>
      </c>
      <c r="T40">
        <v>1</v>
      </c>
      <c r="U40">
        <v>0</v>
      </c>
      <c r="V40">
        <v>1</v>
      </c>
      <c r="W40">
        <v>0</v>
      </c>
      <c r="X40">
        <v>1</v>
      </c>
      <c r="Y40">
        <v>0</v>
      </c>
      <c r="Z40">
        <v>1</v>
      </c>
      <c r="AA40">
        <v>0</v>
      </c>
    </row>
    <row r="41" spans="1:27">
      <c r="A41" t="s">
        <v>94</v>
      </c>
      <c r="B41">
        <v>0.13</v>
      </c>
      <c r="C41">
        <f t="shared" si="13"/>
        <v>0.87</v>
      </c>
      <c r="D41">
        <v>0.44</v>
      </c>
      <c r="E41">
        <f t="shared" si="14"/>
        <v>0.56000000000000005</v>
      </c>
      <c r="F41">
        <v>0.34</v>
      </c>
      <c r="G41">
        <f t="shared" si="15"/>
        <v>0.65999999999999992</v>
      </c>
      <c r="H41">
        <v>0.06</v>
      </c>
      <c r="I41">
        <f t="shared" si="16"/>
        <v>0.94</v>
      </c>
      <c r="J41">
        <v>1.0000000000000009E-2</v>
      </c>
      <c r="K41">
        <f t="shared" si="17"/>
        <v>0.99</v>
      </c>
      <c r="L41">
        <v>0.23</v>
      </c>
      <c r="M41">
        <f t="shared" si="18"/>
        <v>0.77</v>
      </c>
      <c r="O41" t="s">
        <v>94</v>
      </c>
      <c r="P41">
        <v>0</v>
      </c>
      <c r="Q41">
        <v>1</v>
      </c>
      <c r="R41">
        <v>0</v>
      </c>
      <c r="S41">
        <v>1</v>
      </c>
      <c r="T41">
        <v>0</v>
      </c>
      <c r="U41">
        <v>1</v>
      </c>
      <c r="V41">
        <v>0</v>
      </c>
      <c r="W41">
        <v>1</v>
      </c>
      <c r="X41">
        <v>0</v>
      </c>
      <c r="Y41">
        <v>1</v>
      </c>
      <c r="Z41">
        <v>0</v>
      </c>
      <c r="AA41">
        <v>1</v>
      </c>
    </row>
    <row r="42" spans="1:27">
      <c r="A42" t="s">
        <v>96</v>
      </c>
      <c r="B42" s="1">
        <v>0.11</v>
      </c>
      <c r="C42" s="1">
        <f t="shared" si="13"/>
        <v>0.89</v>
      </c>
      <c r="D42" s="1">
        <v>0.1</v>
      </c>
      <c r="E42" s="1">
        <f t="shared" si="14"/>
        <v>0.9</v>
      </c>
      <c r="F42">
        <v>0.01</v>
      </c>
      <c r="G42">
        <f t="shared" si="15"/>
        <v>0.99</v>
      </c>
      <c r="H42">
        <v>0.31</v>
      </c>
      <c r="I42">
        <f t="shared" si="16"/>
        <v>0.69</v>
      </c>
      <c r="J42">
        <v>2.0000000000000018E-2</v>
      </c>
      <c r="K42">
        <f t="shared" si="17"/>
        <v>0.98</v>
      </c>
      <c r="L42">
        <v>0.13</v>
      </c>
      <c r="M42">
        <f t="shared" si="18"/>
        <v>0.87</v>
      </c>
      <c r="O42" t="s">
        <v>96</v>
      </c>
      <c r="P42">
        <v>0</v>
      </c>
      <c r="Q42">
        <v>1</v>
      </c>
      <c r="R42">
        <v>0</v>
      </c>
      <c r="S42">
        <v>1</v>
      </c>
      <c r="T42">
        <v>0</v>
      </c>
      <c r="U42">
        <v>1</v>
      </c>
      <c r="V42">
        <v>0</v>
      </c>
      <c r="W42">
        <v>1</v>
      </c>
      <c r="X42">
        <v>0</v>
      </c>
      <c r="Y42">
        <v>1</v>
      </c>
      <c r="Z42">
        <v>0</v>
      </c>
      <c r="AA42">
        <v>1</v>
      </c>
    </row>
    <row r="43" spans="1:27">
      <c r="A43" t="s">
        <v>98</v>
      </c>
      <c r="B43">
        <v>0.12</v>
      </c>
      <c r="C43">
        <f t="shared" si="13"/>
        <v>0.88</v>
      </c>
      <c r="D43">
        <v>0.17</v>
      </c>
      <c r="E43">
        <f t="shared" si="14"/>
        <v>0.83</v>
      </c>
      <c r="F43">
        <v>0.11</v>
      </c>
      <c r="G43">
        <f t="shared" si="15"/>
        <v>0.89</v>
      </c>
      <c r="H43">
        <v>7.0000000000000007E-2</v>
      </c>
      <c r="I43">
        <f t="shared" si="16"/>
        <v>0.92999999999999994</v>
      </c>
      <c r="J43">
        <v>0.65</v>
      </c>
      <c r="K43">
        <f t="shared" si="17"/>
        <v>0.35</v>
      </c>
      <c r="L43">
        <v>0.31</v>
      </c>
      <c r="M43">
        <f t="shared" si="18"/>
        <v>0.69</v>
      </c>
      <c r="O43" t="s">
        <v>98</v>
      </c>
      <c r="P43">
        <v>0</v>
      </c>
      <c r="Q43">
        <v>1</v>
      </c>
      <c r="R43">
        <v>0</v>
      </c>
      <c r="S43">
        <v>1</v>
      </c>
      <c r="T43">
        <v>0</v>
      </c>
      <c r="U43">
        <v>1</v>
      </c>
      <c r="V43">
        <v>0</v>
      </c>
      <c r="W43">
        <v>1</v>
      </c>
      <c r="X43">
        <v>1</v>
      </c>
      <c r="Y43">
        <v>0</v>
      </c>
      <c r="Z43">
        <v>0</v>
      </c>
      <c r="AA43">
        <v>1</v>
      </c>
    </row>
    <row r="44" spans="1:27">
      <c r="A44" t="s">
        <v>100</v>
      </c>
      <c r="B44">
        <v>0.15</v>
      </c>
      <c r="C44">
        <f t="shared" si="13"/>
        <v>0.85</v>
      </c>
      <c r="D44">
        <v>0.56000000000000005</v>
      </c>
      <c r="E44">
        <f t="shared" si="14"/>
        <v>0.43999999999999995</v>
      </c>
      <c r="F44">
        <v>0.06</v>
      </c>
      <c r="G44">
        <f t="shared" si="15"/>
        <v>0.94</v>
      </c>
      <c r="H44">
        <v>0.39</v>
      </c>
      <c r="I44">
        <f t="shared" si="16"/>
        <v>0.61</v>
      </c>
      <c r="J44">
        <v>0.26</v>
      </c>
      <c r="K44">
        <f t="shared" si="17"/>
        <v>0.74</v>
      </c>
      <c r="L44">
        <v>0.16</v>
      </c>
      <c r="M44">
        <f t="shared" si="18"/>
        <v>0.84</v>
      </c>
      <c r="O44" t="s">
        <v>100</v>
      </c>
      <c r="P44">
        <v>0</v>
      </c>
      <c r="Q44">
        <v>1</v>
      </c>
      <c r="R44">
        <v>1</v>
      </c>
      <c r="S44">
        <v>0</v>
      </c>
      <c r="T44">
        <v>0</v>
      </c>
      <c r="U44">
        <v>1</v>
      </c>
      <c r="V44">
        <v>0</v>
      </c>
      <c r="W44">
        <v>1</v>
      </c>
      <c r="X44">
        <v>0</v>
      </c>
      <c r="Y44">
        <v>1</v>
      </c>
      <c r="Z44">
        <v>0</v>
      </c>
      <c r="AA44">
        <v>1</v>
      </c>
    </row>
    <row r="45" spans="1:27">
      <c r="A45" t="s">
        <v>102</v>
      </c>
      <c r="B45">
        <v>0.84</v>
      </c>
      <c r="C45">
        <f t="shared" si="13"/>
        <v>0.16000000000000003</v>
      </c>
      <c r="D45">
        <v>0.38</v>
      </c>
      <c r="E45">
        <f t="shared" si="14"/>
        <v>0.62</v>
      </c>
      <c r="F45" s="1">
        <v>0.8</v>
      </c>
      <c r="G45" s="1">
        <f t="shared" si="15"/>
        <v>0.19999999999999996</v>
      </c>
      <c r="H45">
        <v>0.62</v>
      </c>
      <c r="I45">
        <f t="shared" si="16"/>
        <v>0.38</v>
      </c>
      <c r="J45">
        <v>0.72</v>
      </c>
      <c r="K45">
        <f t="shared" si="17"/>
        <v>0.28000000000000003</v>
      </c>
      <c r="L45" s="1">
        <v>0.89</v>
      </c>
      <c r="M45" s="1">
        <f t="shared" si="18"/>
        <v>0.10999999999999999</v>
      </c>
      <c r="O45" t="s">
        <v>102</v>
      </c>
      <c r="P45">
        <v>1</v>
      </c>
      <c r="Q45">
        <v>0</v>
      </c>
      <c r="R45">
        <v>0</v>
      </c>
      <c r="S45">
        <v>1</v>
      </c>
      <c r="T45">
        <v>1</v>
      </c>
      <c r="U45">
        <v>0</v>
      </c>
      <c r="V45">
        <v>1</v>
      </c>
      <c r="W45">
        <v>0</v>
      </c>
      <c r="X45">
        <v>1</v>
      </c>
      <c r="Y45">
        <v>0</v>
      </c>
      <c r="Z45">
        <v>1</v>
      </c>
      <c r="AA45">
        <v>0</v>
      </c>
    </row>
    <row r="46" spans="1:27">
      <c r="A46" t="s">
        <v>151</v>
      </c>
      <c r="B46">
        <v>0.93</v>
      </c>
      <c r="C46">
        <f t="shared" si="13"/>
        <v>6.9999999999999951E-2</v>
      </c>
      <c r="D46">
        <v>0.96</v>
      </c>
      <c r="E46">
        <f t="shared" si="14"/>
        <v>4.0000000000000036E-2</v>
      </c>
      <c r="F46" s="1">
        <v>0.8</v>
      </c>
      <c r="G46" s="1">
        <f t="shared" si="15"/>
        <v>0.19999999999999996</v>
      </c>
      <c r="H46">
        <v>0.97</v>
      </c>
      <c r="I46">
        <f t="shared" si="16"/>
        <v>3.0000000000000027E-2</v>
      </c>
      <c r="J46">
        <v>0.84</v>
      </c>
      <c r="K46">
        <f t="shared" si="17"/>
        <v>0.16000000000000003</v>
      </c>
      <c r="L46" s="1">
        <v>0.89</v>
      </c>
      <c r="M46" s="1">
        <f t="shared" si="18"/>
        <v>0.10999999999999999</v>
      </c>
      <c r="O46" t="s">
        <v>151</v>
      </c>
      <c r="P46">
        <v>1</v>
      </c>
      <c r="Q46">
        <v>0</v>
      </c>
      <c r="R46">
        <v>1</v>
      </c>
      <c r="S46">
        <v>0</v>
      </c>
      <c r="T46">
        <v>1</v>
      </c>
      <c r="U46">
        <v>0</v>
      </c>
      <c r="V46">
        <v>1</v>
      </c>
      <c r="W46">
        <v>0</v>
      </c>
      <c r="X46">
        <v>1</v>
      </c>
      <c r="Y46">
        <v>0</v>
      </c>
      <c r="Z46">
        <v>1</v>
      </c>
      <c r="AA46">
        <v>0</v>
      </c>
    </row>
    <row r="50" spans="7:22">
      <c r="G50" s="18"/>
      <c r="H50" s="18"/>
      <c r="I50" s="17"/>
      <c r="J50" s="17"/>
      <c r="V50" s="62"/>
    </row>
    <row r="51" spans="7:22">
      <c r="G51" s="39"/>
      <c r="H51" s="39"/>
      <c r="V51" s="44"/>
    </row>
    <row r="54" spans="7:22">
      <c r="H54" s="36"/>
    </row>
    <row r="55" spans="7:22">
      <c r="G55" s="38"/>
      <c r="H55" s="16"/>
      <c r="I55" s="16"/>
    </row>
    <row r="57" spans="7:22">
      <c r="I57" s="36"/>
    </row>
    <row r="58" spans="7:22">
      <c r="G58" s="18"/>
      <c r="H58" s="18"/>
      <c r="I58" s="17"/>
      <c r="V58" s="18"/>
    </row>
    <row r="59" spans="7:22">
      <c r="G59" s="16"/>
      <c r="H59" s="39"/>
      <c r="V59" s="44"/>
    </row>
    <row r="60" spans="7:22">
      <c r="V60" s="18"/>
    </row>
    <row r="66" spans="7:22">
      <c r="G66" s="18"/>
      <c r="H66" s="18"/>
      <c r="V66" s="18"/>
    </row>
    <row r="68" spans="7:22">
      <c r="H68" s="36"/>
    </row>
    <row r="69" spans="7:22">
      <c r="H69" s="36"/>
    </row>
    <row r="71" spans="7:22">
      <c r="G71" s="36"/>
    </row>
    <row r="73" spans="7:22">
      <c r="V73" s="44"/>
    </row>
    <row r="76" spans="7:22">
      <c r="V76" s="44"/>
    </row>
    <row r="77" spans="7:22">
      <c r="V77" s="18"/>
    </row>
    <row r="78" spans="7:22">
      <c r="G78" s="36"/>
    </row>
    <row r="79" spans="7:22">
      <c r="G79" s="16"/>
      <c r="H79" s="16"/>
      <c r="I79" s="15"/>
      <c r="V79" s="44"/>
    </row>
    <row r="80" spans="7:22">
      <c r="G80" s="15"/>
      <c r="H80" s="15"/>
      <c r="I80" s="15"/>
      <c r="V80" s="46"/>
    </row>
    <row r="81" spans="7:22">
      <c r="G81" s="40"/>
      <c r="H81" s="15"/>
      <c r="I81" s="15"/>
      <c r="V81" s="46"/>
    </row>
  </sheetData>
  <phoneticPr fontId="1"/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6A625-90FB-484A-B79F-07D518B004F4}">
  <dimension ref="B1:AQ30"/>
  <sheetViews>
    <sheetView topLeftCell="V1" workbookViewId="0">
      <selection activeCell="AD14" sqref="AD14"/>
    </sheetView>
  </sheetViews>
  <sheetFormatPr defaultRowHeight="18.75"/>
  <cols>
    <col min="10" max="10" width="7.625" customWidth="1"/>
    <col min="27" max="27" width="4" customWidth="1"/>
    <col min="28" max="28" width="5.625" customWidth="1"/>
    <col min="29" max="29" width="5.25" customWidth="1"/>
    <col min="30" max="30" width="4.875" customWidth="1"/>
    <col min="31" max="31" width="4.375" customWidth="1"/>
    <col min="32" max="32" width="5.125" customWidth="1"/>
    <col min="33" max="33" width="5.75" customWidth="1"/>
    <col min="34" max="34" width="3.625" customWidth="1"/>
    <col min="35" max="35" width="4.625" customWidth="1"/>
    <col min="36" max="36" width="5" customWidth="1"/>
    <col min="37" max="37" width="4.75" customWidth="1"/>
    <col min="38" max="38" width="4.375" customWidth="1"/>
    <col min="39" max="39" width="4.875" customWidth="1"/>
    <col min="40" max="40" width="5.875" customWidth="1"/>
    <col min="41" max="41" width="4" customWidth="1"/>
    <col min="42" max="42" width="4.75" customWidth="1"/>
    <col min="43" max="43" width="4.875" customWidth="1"/>
  </cols>
  <sheetData>
    <row r="1" spans="2:43" ht="19.5" thickBot="1">
      <c r="O1" t="s">
        <v>439</v>
      </c>
      <c r="V1" t="s">
        <v>439</v>
      </c>
      <c r="X1" s="121" t="s">
        <v>491</v>
      </c>
      <c r="Y1" s="121"/>
      <c r="Z1" s="20"/>
      <c r="AB1" s="135"/>
      <c r="AC1" s="136"/>
      <c r="AD1" s="136"/>
      <c r="AE1" s="137"/>
      <c r="AF1" s="99"/>
      <c r="AG1" s="75" t="s">
        <v>487</v>
      </c>
      <c r="AH1" s="78"/>
      <c r="AI1" s="138"/>
      <c r="AJ1" s="139"/>
      <c r="AK1" s="139"/>
      <c r="AL1" s="140"/>
      <c r="AM1" s="75"/>
      <c r="AN1" s="90" t="s">
        <v>487</v>
      </c>
      <c r="AO1" s="102"/>
      <c r="AP1" s="74" t="s">
        <v>490</v>
      </c>
      <c r="AQ1" s="90"/>
    </row>
    <row r="2" spans="2:43" ht="19.5" thickBot="1">
      <c r="B2">
        <f ca="1">RAND()</f>
        <v>0.5264920501054331</v>
      </c>
      <c r="C2">
        <v>0.80207790115502364</v>
      </c>
      <c r="E2">
        <v>0.58449339586066484</v>
      </c>
      <c r="F2">
        <v>0.4999667077297274</v>
      </c>
      <c r="G2">
        <v>0.41580327619082114</v>
      </c>
      <c r="J2" t="s">
        <v>49</v>
      </c>
      <c r="K2" t="s">
        <v>52</v>
      </c>
      <c r="L2" t="s">
        <v>56</v>
      </c>
      <c r="M2" s="31" t="s">
        <v>495</v>
      </c>
      <c r="N2" t="s">
        <v>493</v>
      </c>
      <c r="O2" t="s">
        <v>489</v>
      </c>
      <c r="Q2" t="s">
        <v>229</v>
      </c>
      <c r="R2" t="s">
        <v>231</v>
      </c>
      <c r="S2" t="s">
        <v>53</v>
      </c>
      <c r="T2" t="s">
        <v>494</v>
      </c>
      <c r="U2" t="s">
        <v>485</v>
      </c>
      <c r="V2" t="s">
        <v>489</v>
      </c>
      <c r="X2" t="s">
        <v>494</v>
      </c>
      <c r="Y2" t="s">
        <v>485</v>
      </c>
      <c r="AB2" s="100" t="s">
        <v>48</v>
      </c>
      <c r="AC2" s="101" t="s">
        <v>51</v>
      </c>
      <c r="AD2" s="101" t="s">
        <v>54</v>
      </c>
      <c r="AE2" s="101" t="s">
        <v>494</v>
      </c>
      <c r="AF2" s="73" t="s">
        <v>492</v>
      </c>
      <c r="AG2" s="73" t="s">
        <v>488</v>
      </c>
      <c r="AH2" s="77"/>
      <c r="AI2" s="76" t="s">
        <v>228</v>
      </c>
      <c r="AJ2" s="73" t="s">
        <v>230</v>
      </c>
      <c r="AK2" s="73" t="s">
        <v>223</v>
      </c>
      <c r="AL2" s="73" t="s">
        <v>494</v>
      </c>
      <c r="AM2" s="73" t="s">
        <v>486</v>
      </c>
      <c r="AN2" s="79" t="s">
        <v>488</v>
      </c>
      <c r="AO2" s="103"/>
      <c r="AP2" s="76" t="s">
        <v>494</v>
      </c>
      <c r="AQ2" s="79" t="s">
        <v>486</v>
      </c>
    </row>
    <row r="3" spans="2:43">
      <c r="B3">
        <f t="shared" ref="B3:B30" ca="1" si="0">RAND()</f>
        <v>0.5409695074198243</v>
      </c>
      <c r="C3">
        <v>0.45981987799358359</v>
      </c>
      <c r="E3">
        <v>0.35705843677321603</v>
      </c>
      <c r="F3">
        <v>0.69290799809948989</v>
      </c>
      <c r="G3">
        <v>2.1265454335964717E-2</v>
      </c>
      <c r="J3">
        <f t="shared" ref="J3:J22" si="1">ROUND(E2,2)</f>
        <v>0.57999999999999996</v>
      </c>
      <c r="K3">
        <f t="shared" ref="K3:K22" si="2">ROUND(F2,2)</f>
        <v>0.5</v>
      </c>
      <c r="L3">
        <f t="shared" ref="L3:L22" si="3">ROUND(G2,2)</f>
        <v>0.42</v>
      </c>
      <c r="M3">
        <f t="shared" ref="M3:M13" si="4">MIN(J3:L3)</f>
        <v>0.42</v>
      </c>
      <c r="N3">
        <f t="shared" ref="N3:N13" si="5">+J3*K3*L3</f>
        <v>0.12179999999999999</v>
      </c>
      <c r="O3">
        <f>+N3^(1/3)</f>
        <v>0.49569639762247408</v>
      </c>
      <c r="Q3">
        <f>-J3+1</f>
        <v>0.42000000000000004</v>
      </c>
      <c r="R3">
        <f t="shared" ref="R3:R22" si="6">-K3+1</f>
        <v>0.5</v>
      </c>
      <c r="S3">
        <f t="shared" ref="S3:S22" si="7">-L3+1</f>
        <v>0.58000000000000007</v>
      </c>
      <c r="T3">
        <f t="shared" ref="T3:T13" si="8">MIN(Q3:S3)</f>
        <v>0.42000000000000004</v>
      </c>
      <c r="U3">
        <f t="shared" ref="U3:U13" si="9">+Q3*R3*S3</f>
        <v>0.12180000000000003</v>
      </c>
      <c r="V3">
        <f>+U3^(1/3)</f>
        <v>0.49569639762247414</v>
      </c>
      <c r="X3">
        <f>-M3-T3+1</f>
        <v>0.15999999999999992</v>
      </c>
      <c r="Y3">
        <f>-O3-V3+1</f>
        <v>8.6072047550518338E-3</v>
      </c>
      <c r="AA3" s="124" t="s">
        <v>496</v>
      </c>
      <c r="AB3" s="111">
        <v>0.57999999999999996</v>
      </c>
      <c r="AC3" s="82">
        <v>0.5</v>
      </c>
      <c r="AD3" s="82">
        <v>0.42</v>
      </c>
      <c r="AE3" s="86">
        <v>0.42</v>
      </c>
      <c r="AF3" s="86">
        <v>0.12179999999999999</v>
      </c>
      <c r="AG3" s="82">
        <v>0.49569639762247408</v>
      </c>
      <c r="AH3" s="127"/>
      <c r="AI3" s="104">
        <v>0.42000000000000004</v>
      </c>
      <c r="AJ3" s="82">
        <v>0.5</v>
      </c>
      <c r="AK3" s="82">
        <v>0.58000000000000007</v>
      </c>
      <c r="AL3" s="86">
        <v>0.42000000000000004</v>
      </c>
      <c r="AM3" s="82">
        <v>0.12180000000000003</v>
      </c>
      <c r="AN3" s="105">
        <v>0.49569639762247414</v>
      </c>
      <c r="AO3" s="129" t="s">
        <v>112</v>
      </c>
      <c r="AP3" s="104">
        <v>0.15999999999999992</v>
      </c>
      <c r="AQ3" s="105">
        <v>8.6072047550518338E-3</v>
      </c>
    </row>
    <row r="4" spans="2:43" ht="19.5" thickBot="1">
      <c r="B4">
        <f t="shared" ca="1" si="0"/>
        <v>0.20131253430618379</v>
      </c>
      <c r="C4">
        <v>0.41721352937961886</v>
      </c>
      <c r="E4">
        <v>0.32188997110404316</v>
      </c>
      <c r="F4">
        <v>0.79793654732532582</v>
      </c>
      <c r="G4">
        <v>0.47000279897532193</v>
      </c>
      <c r="J4">
        <f t="shared" si="1"/>
        <v>0.36</v>
      </c>
      <c r="K4">
        <f t="shared" si="2"/>
        <v>0.69</v>
      </c>
      <c r="L4">
        <f t="shared" si="3"/>
        <v>0.02</v>
      </c>
      <c r="M4" s="5">
        <f t="shared" si="4"/>
        <v>0.02</v>
      </c>
      <c r="N4">
        <f t="shared" si="5"/>
        <v>4.9679999999999993E-3</v>
      </c>
      <c r="O4" s="5">
        <f t="shared" ref="O4:O22" si="10">+N4^(1/3)</f>
        <v>0.17063201879109394</v>
      </c>
      <c r="Q4">
        <f t="shared" ref="Q4:Q22" si="11">-J4+1</f>
        <v>0.64</v>
      </c>
      <c r="R4">
        <f t="shared" si="6"/>
        <v>0.31000000000000005</v>
      </c>
      <c r="S4">
        <f t="shared" si="7"/>
        <v>0.98</v>
      </c>
      <c r="T4" s="5">
        <f t="shared" si="8"/>
        <v>0.31000000000000005</v>
      </c>
      <c r="U4">
        <f t="shared" si="9"/>
        <v>0.19443200000000005</v>
      </c>
      <c r="V4" s="5">
        <f t="shared" ref="V4:V12" si="12">+U4^(1/3)</f>
        <v>0.57932541467822074</v>
      </c>
      <c r="X4">
        <f t="shared" ref="X4:X22" si="13">-M4-T4+1</f>
        <v>0.66999999999999993</v>
      </c>
      <c r="Y4">
        <f t="shared" ref="Y4:Y22" si="14">-O4-V4+1</f>
        <v>0.25004256653068535</v>
      </c>
      <c r="AA4" s="125"/>
      <c r="AB4" s="112">
        <v>0.36</v>
      </c>
      <c r="AC4" s="80">
        <v>0.69</v>
      </c>
      <c r="AD4" s="80">
        <v>0.02</v>
      </c>
      <c r="AE4" s="80">
        <v>0.02</v>
      </c>
      <c r="AF4" s="80">
        <v>4.9679999999999993E-3</v>
      </c>
      <c r="AG4" s="80">
        <v>0.17063201879109394</v>
      </c>
      <c r="AH4" s="141"/>
      <c r="AI4" s="93">
        <v>0.64</v>
      </c>
      <c r="AJ4" s="80">
        <v>0.31000000000000005</v>
      </c>
      <c r="AK4" s="80">
        <v>0.98</v>
      </c>
      <c r="AL4" s="80">
        <v>0.31000000000000005</v>
      </c>
      <c r="AM4" s="84">
        <v>0.19443200000000005</v>
      </c>
      <c r="AN4" s="94">
        <v>0.57932541467822074</v>
      </c>
      <c r="AO4" s="130"/>
      <c r="AP4" s="93">
        <v>0.66999999999999993</v>
      </c>
      <c r="AQ4" s="94">
        <v>0.25004256653068535</v>
      </c>
    </row>
    <row r="5" spans="2:43">
      <c r="B5">
        <f t="shared" ca="1" si="0"/>
        <v>0.88839507680197816</v>
      </c>
      <c r="C5">
        <v>0.42195716010131301</v>
      </c>
      <c r="E5">
        <v>0.92077428627728142</v>
      </c>
      <c r="F5">
        <v>0.38710102676901448</v>
      </c>
      <c r="G5">
        <v>0.6081709052094274</v>
      </c>
      <c r="J5">
        <f t="shared" si="1"/>
        <v>0.32</v>
      </c>
      <c r="K5">
        <f t="shared" si="2"/>
        <v>0.8</v>
      </c>
      <c r="L5">
        <f t="shared" si="3"/>
        <v>0.47</v>
      </c>
      <c r="M5" s="5">
        <f t="shared" si="4"/>
        <v>0.32</v>
      </c>
      <c r="N5">
        <f t="shared" si="5"/>
        <v>0.12032</v>
      </c>
      <c r="O5" s="5">
        <f t="shared" si="10"/>
        <v>0.49368046342213745</v>
      </c>
      <c r="Q5">
        <f t="shared" si="11"/>
        <v>0.67999999999999994</v>
      </c>
      <c r="R5">
        <f t="shared" si="6"/>
        <v>0.19999999999999996</v>
      </c>
      <c r="S5">
        <f t="shared" si="7"/>
        <v>0.53</v>
      </c>
      <c r="T5" s="5">
        <f t="shared" si="8"/>
        <v>0.19999999999999996</v>
      </c>
      <c r="U5">
        <f t="shared" si="9"/>
        <v>7.2079999999999977E-2</v>
      </c>
      <c r="V5" s="5">
        <f t="shared" si="12"/>
        <v>0.41617078786199863</v>
      </c>
      <c r="X5">
        <f t="shared" si="13"/>
        <v>0.48</v>
      </c>
      <c r="Y5">
        <f t="shared" si="14"/>
        <v>9.0148748715863869E-2</v>
      </c>
      <c r="AA5" s="124" t="s">
        <v>497</v>
      </c>
      <c r="AB5" s="97">
        <v>0.32</v>
      </c>
      <c r="AC5" s="81">
        <v>0.8</v>
      </c>
      <c r="AD5" s="81">
        <v>0.47</v>
      </c>
      <c r="AE5" s="81">
        <v>0.32</v>
      </c>
      <c r="AF5" s="81">
        <v>0.12032</v>
      </c>
      <c r="AG5" s="81">
        <v>0.49368046342213745</v>
      </c>
      <c r="AH5" s="127"/>
      <c r="AI5" s="95">
        <v>0.67999999999999994</v>
      </c>
      <c r="AJ5" s="81">
        <v>0.19999999999999996</v>
      </c>
      <c r="AK5" s="81">
        <v>0.53</v>
      </c>
      <c r="AL5" s="85">
        <v>0.19999999999999996</v>
      </c>
      <c r="AM5" s="85">
        <v>7.2079999999999977E-2</v>
      </c>
      <c r="AN5" s="96">
        <v>0.41617078786199863</v>
      </c>
      <c r="AO5" s="131"/>
      <c r="AP5" s="95">
        <v>0.48</v>
      </c>
      <c r="AQ5" s="96">
        <v>9.0148748715863869E-2</v>
      </c>
    </row>
    <row r="6" spans="2:43" ht="19.5" thickBot="1">
      <c r="B6">
        <f t="shared" ca="1" si="0"/>
        <v>0.28454828587050729</v>
      </c>
      <c r="C6">
        <v>0.96366255426719516</v>
      </c>
      <c r="E6">
        <v>0.1516594139869174</v>
      </c>
      <c r="F6">
        <v>0.21765622058953915</v>
      </c>
      <c r="G6">
        <v>0.14640065395093205</v>
      </c>
      <c r="J6">
        <f t="shared" si="1"/>
        <v>0.92</v>
      </c>
      <c r="K6">
        <f t="shared" si="2"/>
        <v>0.39</v>
      </c>
      <c r="L6">
        <f t="shared" si="3"/>
        <v>0.61</v>
      </c>
      <c r="M6">
        <f t="shared" si="4"/>
        <v>0.39</v>
      </c>
      <c r="N6">
        <f t="shared" si="5"/>
        <v>0.21886800000000001</v>
      </c>
      <c r="O6">
        <f t="shared" si="10"/>
        <v>0.60264388820199466</v>
      </c>
      <c r="Q6">
        <f t="shared" si="11"/>
        <v>7.999999999999996E-2</v>
      </c>
      <c r="R6">
        <f t="shared" si="6"/>
        <v>0.61</v>
      </c>
      <c r="S6">
        <f t="shared" si="7"/>
        <v>0.39</v>
      </c>
      <c r="T6">
        <f t="shared" si="8"/>
        <v>7.999999999999996E-2</v>
      </c>
      <c r="U6">
        <f t="shared" si="9"/>
        <v>1.903199999999999E-2</v>
      </c>
      <c r="V6">
        <f t="shared" si="12"/>
        <v>0.26698988585458244</v>
      </c>
      <c r="X6">
        <f t="shared" si="13"/>
        <v>0.53</v>
      </c>
      <c r="Y6">
        <f t="shared" si="14"/>
        <v>0.13036622594342284</v>
      </c>
      <c r="AA6" s="125"/>
      <c r="AB6" s="113">
        <v>0.92</v>
      </c>
      <c r="AC6" s="83">
        <v>0.39</v>
      </c>
      <c r="AD6" s="83">
        <v>0.61</v>
      </c>
      <c r="AE6" s="87">
        <v>0.39</v>
      </c>
      <c r="AF6" s="87">
        <v>0.21886800000000001</v>
      </c>
      <c r="AG6" s="83">
        <v>0.60264388820199466</v>
      </c>
      <c r="AH6" s="141"/>
      <c r="AI6" s="106">
        <v>7.999999999999996E-2</v>
      </c>
      <c r="AJ6" s="83">
        <v>0.61</v>
      </c>
      <c r="AK6" s="83">
        <v>0.39</v>
      </c>
      <c r="AL6" s="83">
        <v>7.999999999999996E-2</v>
      </c>
      <c r="AM6" s="83">
        <v>1.903199999999999E-2</v>
      </c>
      <c r="AN6" s="107">
        <v>0.26698988585458244</v>
      </c>
      <c r="AO6" s="132"/>
      <c r="AP6" s="106">
        <v>0.53</v>
      </c>
      <c r="AQ6" s="107">
        <v>0.13036622594342284</v>
      </c>
    </row>
    <row r="7" spans="2:43">
      <c r="B7">
        <f t="shared" ca="1" si="0"/>
        <v>0.63984387331278747</v>
      </c>
      <c r="C7">
        <v>0.82348940092060308</v>
      </c>
      <c r="E7">
        <v>0.73956347757137231</v>
      </c>
      <c r="F7">
        <v>0.55784646824614015</v>
      </c>
      <c r="G7">
        <v>0.13005533489168752</v>
      </c>
      <c r="J7">
        <f t="shared" si="1"/>
        <v>0.15</v>
      </c>
      <c r="K7">
        <f t="shared" si="2"/>
        <v>0.22</v>
      </c>
      <c r="L7">
        <f t="shared" si="3"/>
        <v>0.15</v>
      </c>
      <c r="M7">
        <f t="shared" si="4"/>
        <v>0.15</v>
      </c>
      <c r="N7">
        <f t="shared" si="5"/>
        <v>4.9500000000000004E-3</v>
      </c>
      <c r="O7">
        <f t="shared" si="10"/>
        <v>0.17042569208587352</v>
      </c>
      <c r="Q7">
        <f t="shared" si="11"/>
        <v>0.85</v>
      </c>
      <c r="R7">
        <f t="shared" si="6"/>
        <v>0.78</v>
      </c>
      <c r="S7">
        <f t="shared" si="7"/>
        <v>0.85</v>
      </c>
      <c r="T7">
        <f t="shared" si="8"/>
        <v>0.78</v>
      </c>
      <c r="U7">
        <f t="shared" si="9"/>
        <v>0.56355</v>
      </c>
      <c r="V7">
        <f t="shared" si="12"/>
        <v>0.82599512608833525</v>
      </c>
      <c r="X7">
        <f t="shared" si="13"/>
        <v>6.9999999999999951E-2</v>
      </c>
      <c r="Y7">
        <f t="shared" si="14"/>
        <v>3.5791818257912E-3</v>
      </c>
      <c r="AA7" s="124" t="s">
        <v>498</v>
      </c>
      <c r="AB7" s="111">
        <v>0.15</v>
      </c>
      <c r="AC7" s="82">
        <v>0.22</v>
      </c>
      <c r="AD7" s="82">
        <v>0.15</v>
      </c>
      <c r="AE7" s="86">
        <v>0.15</v>
      </c>
      <c r="AF7" s="82">
        <v>4.9500000000000004E-3</v>
      </c>
      <c r="AG7" s="82">
        <v>0.17042569208587352</v>
      </c>
      <c r="AH7" s="129" t="s">
        <v>112</v>
      </c>
      <c r="AI7" s="104">
        <v>0.85</v>
      </c>
      <c r="AJ7" s="82">
        <v>0.78</v>
      </c>
      <c r="AK7" s="82">
        <v>0.85</v>
      </c>
      <c r="AL7" s="86">
        <v>0.78</v>
      </c>
      <c r="AM7" s="86">
        <v>0.56355</v>
      </c>
      <c r="AN7" s="105">
        <v>0.82599512608833525</v>
      </c>
      <c r="AO7" s="131"/>
      <c r="AP7" s="104">
        <v>6.9999999999999951E-2</v>
      </c>
      <c r="AQ7" s="105">
        <v>3.5791818257912E-3</v>
      </c>
    </row>
    <row r="8" spans="2:43" ht="19.5" thickBot="1">
      <c r="B8">
        <f t="shared" ca="1" si="0"/>
        <v>0.80234780069136291</v>
      </c>
      <c r="C8">
        <v>0.7473679147905854</v>
      </c>
      <c r="E8">
        <v>8.5144878264712509E-2</v>
      </c>
      <c r="F8">
        <v>0.93754130160855986</v>
      </c>
      <c r="G8">
        <v>0.93729112085313759</v>
      </c>
      <c r="J8">
        <f t="shared" si="1"/>
        <v>0.74</v>
      </c>
      <c r="K8">
        <f t="shared" si="2"/>
        <v>0.56000000000000005</v>
      </c>
      <c r="L8">
        <f t="shared" si="3"/>
        <v>0.13</v>
      </c>
      <c r="M8" s="5">
        <f t="shared" si="4"/>
        <v>0.13</v>
      </c>
      <c r="N8">
        <f t="shared" si="5"/>
        <v>5.387200000000001E-2</v>
      </c>
      <c r="O8">
        <f t="shared" si="10"/>
        <v>0.37767743073590898</v>
      </c>
      <c r="Q8">
        <f t="shared" si="11"/>
        <v>0.26</v>
      </c>
      <c r="R8">
        <f t="shared" si="6"/>
        <v>0.43999999999999995</v>
      </c>
      <c r="S8">
        <f t="shared" si="7"/>
        <v>0.87</v>
      </c>
      <c r="T8" s="5">
        <f t="shared" si="8"/>
        <v>0.26</v>
      </c>
      <c r="U8">
        <f t="shared" si="9"/>
        <v>9.9527999999999991E-2</v>
      </c>
      <c r="V8">
        <f t="shared" si="12"/>
        <v>0.46342745472717328</v>
      </c>
      <c r="X8">
        <f t="shared" si="13"/>
        <v>0.61</v>
      </c>
      <c r="Y8">
        <f t="shared" si="14"/>
        <v>0.15889511453691774</v>
      </c>
      <c r="AA8" s="125"/>
      <c r="AB8" s="112">
        <v>0.74</v>
      </c>
      <c r="AC8" s="80">
        <v>0.56000000000000005</v>
      </c>
      <c r="AD8" s="80">
        <v>0.13</v>
      </c>
      <c r="AE8" s="80">
        <v>0.13</v>
      </c>
      <c r="AF8" s="84">
        <v>5.3872000000000003E-2</v>
      </c>
      <c r="AG8" s="80">
        <v>0.37767743073590898</v>
      </c>
      <c r="AH8" s="130"/>
      <c r="AI8" s="93">
        <v>0.26</v>
      </c>
      <c r="AJ8" s="80">
        <v>0.43999999999999995</v>
      </c>
      <c r="AK8" s="80">
        <v>0.87</v>
      </c>
      <c r="AL8" s="80">
        <v>0.26</v>
      </c>
      <c r="AM8" s="80">
        <v>9.9527999999999991E-2</v>
      </c>
      <c r="AN8" s="94">
        <v>0.46342745472717328</v>
      </c>
      <c r="AO8" s="132"/>
      <c r="AP8" s="93">
        <v>0.61</v>
      </c>
      <c r="AQ8" s="94">
        <v>0.15889511453691774</v>
      </c>
    </row>
    <row r="9" spans="2:43">
      <c r="B9">
        <f t="shared" ca="1" si="0"/>
        <v>0.97776687329730672</v>
      </c>
      <c r="C9">
        <v>0.8892622047743457</v>
      </c>
      <c r="E9">
        <v>0.42864386610128935</v>
      </c>
      <c r="F9">
        <v>0.50639371553956869</v>
      </c>
      <c r="G9">
        <v>0.95358698758567495</v>
      </c>
      <c r="J9">
        <f t="shared" si="1"/>
        <v>0.09</v>
      </c>
      <c r="K9">
        <f t="shared" si="2"/>
        <v>0.94</v>
      </c>
      <c r="L9">
        <f t="shared" si="3"/>
        <v>0.94</v>
      </c>
      <c r="M9">
        <f t="shared" si="4"/>
        <v>0.09</v>
      </c>
      <c r="N9">
        <f t="shared" si="5"/>
        <v>7.9523999999999984E-2</v>
      </c>
      <c r="O9">
        <f t="shared" si="10"/>
        <v>0.43003064501263843</v>
      </c>
      <c r="Q9">
        <f t="shared" si="11"/>
        <v>0.91</v>
      </c>
      <c r="R9">
        <f t="shared" si="6"/>
        <v>6.0000000000000053E-2</v>
      </c>
      <c r="S9">
        <f t="shared" si="7"/>
        <v>6.0000000000000053E-2</v>
      </c>
      <c r="T9">
        <f t="shared" si="8"/>
        <v>6.0000000000000053E-2</v>
      </c>
      <c r="U9">
        <f t="shared" si="9"/>
        <v>3.2760000000000059E-3</v>
      </c>
      <c r="V9">
        <f t="shared" si="12"/>
        <v>0.14851875422087379</v>
      </c>
      <c r="X9">
        <f t="shared" si="13"/>
        <v>0.85</v>
      </c>
      <c r="Y9">
        <f t="shared" si="14"/>
        <v>0.42145060076648777</v>
      </c>
      <c r="AA9" s="124" t="s">
        <v>499</v>
      </c>
      <c r="AB9" s="97">
        <v>0.09</v>
      </c>
      <c r="AC9" s="81">
        <v>0.94</v>
      </c>
      <c r="AD9" s="81">
        <v>0.94</v>
      </c>
      <c r="AE9" s="81">
        <v>0.09</v>
      </c>
      <c r="AF9" s="81">
        <v>7.9523999999999984E-2</v>
      </c>
      <c r="AG9" s="81">
        <v>0.43003064501263843</v>
      </c>
      <c r="AH9" s="127"/>
      <c r="AI9" s="95">
        <v>0.91</v>
      </c>
      <c r="AJ9" s="81">
        <v>6.0000000000000053E-2</v>
      </c>
      <c r="AK9" s="81">
        <v>6.0000000000000053E-2</v>
      </c>
      <c r="AL9" s="85">
        <v>6.0000000000000053E-2</v>
      </c>
      <c r="AM9" s="81">
        <v>3.2760000000000059E-3</v>
      </c>
      <c r="AN9" s="96">
        <v>0.14851875422087379</v>
      </c>
      <c r="AO9" s="129" t="s">
        <v>112</v>
      </c>
      <c r="AP9" s="95">
        <v>0.85</v>
      </c>
      <c r="AQ9" s="96">
        <v>0.42145060076648777</v>
      </c>
    </row>
    <row r="10" spans="2:43" ht="19.5" thickBot="1">
      <c r="B10">
        <f t="shared" ca="1" si="0"/>
        <v>0.9342442081307154</v>
      </c>
      <c r="C10">
        <v>0.1554344519412445</v>
      </c>
      <c r="E10">
        <v>0.38522629302456712</v>
      </c>
      <c r="F10">
        <v>0.48761734396781642</v>
      </c>
      <c r="G10">
        <v>0.11203817352015799</v>
      </c>
      <c r="J10">
        <f t="shared" si="1"/>
        <v>0.43</v>
      </c>
      <c r="K10">
        <f t="shared" si="2"/>
        <v>0.51</v>
      </c>
      <c r="L10">
        <f t="shared" si="3"/>
        <v>0.95</v>
      </c>
      <c r="M10">
        <f t="shared" si="4"/>
        <v>0.43</v>
      </c>
      <c r="N10">
        <f t="shared" si="5"/>
        <v>0.20833499999999999</v>
      </c>
      <c r="O10">
        <f t="shared" si="10"/>
        <v>0.5928171315855969</v>
      </c>
      <c r="Q10">
        <f t="shared" si="11"/>
        <v>0.57000000000000006</v>
      </c>
      <c r="R10">
        <f t="shared" si="6"/>
        <v>0.49</v>
      </c>
      <c r="S10">
        <f t="shared" si="7"/>
        <v>5.0000000000000044E-2</v>
      </c>
      <c r="T10">
        <f t="shared" si="8"/>
        <v>5.0000000000000044E-2</v>
      </c>
      <c r="U10">
        <f t="shared" si="9"/>
        <v>1.3965000000000016E-2</v>
      </c>
      <c r="V10">
        <f t="shared" si="12"/>
        <v>0.24081321362500338</v>
      </c>
      <c r="X10">
        <f t="shared" si="13"/>
        <v>0.52</v>
      </c>
      <c r="Y10">
        <f t="shared" si="14"/>
        <v>0.16636965478939969</v>
      </c>
      <c r="AA10" s="125"/>
      <c r="AB10" s="113">
        <v>0.43</v>
      </c>
      <c r="AC10" s="83">
        <v>0.51</v>
      </c>
      <c r="AD10" s="83">
        <v>0.95</v>
      </c>
      <c r="AE10" s="87">
        <v>0.43</v>
      </c>
      <c r="AF10" s="87">
        <v>0.20833499999999999</v>
      </c>
      <c r="AG10" s="83">
        <v>0.5928171315855969</v>
      </c>
      <c r="AH10" s="141"/>
      <c r="AI10" s="106">
        <v>0.57000000000000006</v>
      </c>
      <c r="AJ10" s="83">
        <v>0.49</v>
      </c>
      <c r="AK10" s="83">
        <v>5.0000000000000044E-2</v>
      </c>
      <c r="AL10" s="83">
        <v>5.0000000000000044E-2</v>
      </c>
      <c r="AM10" s="87">
        <v>1.3965000000000016E-2</v>
      </c>
      <c r="AN10" s="107">
        <v>0.24081321362500338</v>
      </c>
      <c r="AO10" s="130"/>
      <c r="AP10" s="106">
        <v>0.52</v>
      </c>
      <c r="AQ10" s="107">
        <v>0.16636965478939969</v>
      </c>
    </row>
    <row r="11" spans="2:43">
      <c r="B11">
        <f t="shared" ca="1" si="0"/>
        <v>0.47904175924630665</v>
      </c>
      <c r="C11">
        <v>0.97911476568408007</v>
      </c>
      <c r="E11">
        <v>0.9346597220942402</v>
      </c>
      <c r="F11">
        <v>0.2304953204332737</v>
      </c>
      <c r="G11">
        <v>0.63905812866827694</v>
      </c>
      <c r="J11">
        <f t="shared" si="1"/>
        <v>0.39</v>
      </c>
      <c r="K11">
        <f t="shared" si="2"/>
        <v>0.49</v>
      </c>
      <c r="L11">
        <f t="shared" si="3"/>
        <v>0.11</v>
      </c>
      <c r="M11">
        <f t="shared" si="4"/>
        <v>0.11</v>
      </c>
      <c r="N11">
        <f t="shared" si="5"/>
        <v>2.1020999999999998E-2</v>
      </c>
      <c r="O11">
        <f t="shared" si="10"/>
        <v>0.27598435113963071</v>
      </c>
      <c r="Q11">
        <f t="shared" si="11"/>
        <v>0.61</v>
      </c>
      <c r="R11">
        <f t="shared" si="6"/>
        <v>0.51</v>
      </c>
      <c r="S11">
        <f t="shared" si="7"/>
        <v>0.89</v>
      </c>
      <c r="T11">
        <f t="shared" si="8"/>
        <v>0.51</v>
      </c>
      <c r="U11">
        <f t="shared" si="9"/>
        <v>0.27687899999999999</v>
      </c>
      <c r="V11">
        <f t="shared" si="12"/>
        <v>0.65177346063515595</v>
      </c>
      <c r="X11">
        <f t="shared" si="13"/>
        <v>0.38</v>
      </c>
      <c r="Y11">
        <f t="shared" si="14"/>
        <v>7.2242188225213333E-2</v>
      </c>
      <c r="AA11" s="124" t="s">
        <v>500</v>
      </c>
      <c r="AB11" s="111">
        <v>0.39</v>
      </c>
      <c r="AC11" s="82">
        <v>0.49</v>
      </c>
      <c r="AD11" s="82">
        <v>0.11</v>
      </c>
      <c r="AE11" s="82">
        <v>0.11</v>
      </c>
      <c r="AF11" s="82">
        <v>2.1020999999999998E-2</v>
      </c>
      <c r="AG11" s="82">
        <v>0.27598435113963071</v>
      </c>
      <c r="AH11" s="127"/>
      <c r="AI11" s="104">
        <v>0.61</v>
      </c>
      <c r="AJ11" s="82">
        <v>0.51</v>
      </c>
      <c r="AK11" s="82">
        <v>0.89</v>
      </c>
      <c r="AL11" s="86">
        <v>0.51</v>
      </c>
      <c r="AM11" s="86">
        <v>0.27687899999999999</v>
      </c>
      <c r="AN11" s="105">
        <v>0.65177346063515595</v>
      </c>
      <c r="AO11" s="131"/>
      <c r="AP11" s="104">
        <v>0.38</v>
      </c>
      <c r="AQ11" s="105">
        <v>7.2242188225213333E-2</v>
      </c>
    </row>
    <row r="12" spans="2:43" ht="19.5" thickBot="1">
      <c r="B12">
        <f t="shared" ca="1" si="0"/>
        <v>4.6555771007671831E-2</v>
      </c>
      <c r="C12">
        <v>0.16406073659560771</v>
      </c>
      <c r="E12">
        <v>0.80207790115502364</v>
      </c>
      <c r="F12">
        <v>0.45981987799358359</v>
      </c>
      <c r="G12">
        <v>0.41721352937961886</v>
      </c>
      <c r="J12">
        <f t="shared" si="1"/>
        <v>0.93</v>
      </c>
      <c r="K12">
        <f t="shared" si="2"/>
        <v>0.23</v>
      </c>
      <c r="L12">
        <f t="shared" si="3"/>
        <v>0.64</v>
      </c>
      <c r="M12">
        <f t="shared" si="4"/>
        <v>0.23</v>
      </c>
      <c r="N12">
        <f t="shared" si="5"/>
        <v>0.13689600000000002</v>
      </c>
      <c r="O12">
        <f t="shared" si="10"/>
        <v>0.51538319424298684</v>
      </c>
      <c r="Q12">
        <f t="shared" si="11"/>
        <v>6.9999999999999951E-2</v>
      </c>
      <c r="R12">
        <f t="shared" si="6"/>
        <v>0.77</v>
      </c>
      <c r="S12">
        <f t="shared" si="7"/>
        <v>0.36</v>
      </c>
      <c r="T12">
        <f t="shared" si="8"/>
        <v>6.9999999999999951E-2</v>
      </c>
      <c r="U12">
        <f t="shared" si="9"/>
        <v>1.9403999999999987E-2</v>
      </c>
      <c r="V12">
        <f t="shared" si="12"/>
        <v>0.26871820427878951</v>
      </c>
      <c r="X12">
        <f t="shared" si="13"/>
        <v>0.70000000000000007</v>
      </c>
      <c r="Y12">
        <f t="shared" si="14"/>
        <v>0.2158986014782236</v>
      </c>
      <c r="AA12" s="125"/>
      <c r="AB12" s="112">
        <v>0.93</v>
      </c>
      <c r="AC12" s="80">
        <v>0.23</v>
      </c>
      <c r="AD12" s="80">
        <v>0.64</v>
      </c>
      <c r="AE12" s="84">
        <v>0.23</v>
      </c>
      <c r="AF12" s="84">
        <v>0.13689600000000002</v>
      </c>
      <c r="AG12" s="80">
        <v>0.51538319424298684</v>
      </c>
      <c r="AH12" s="141"/>
      <c r="AI12" s="93">
        <v>6.9999999999999951E-2</v>
      </c>
      <c r="AJ12" s="80">
        <v>0.77</v>
      </c>
      <c r="AK12" s="80">
        <v>0.36</v>
      </c>
      <c r="AL12" s="80">
        <v>6.9999999999999951E-2</v>
      </c>
      <c r="AM12" s="80">
        <v>1.9403999999999987E-2</v>
      </c>
      <c r="AN12" s="94">
        <v>0.26871820427878951</v>
      </c>
      <c r="AO12" s="132"/>
      <c r="AP12" s="93">
        <v>0.70000000000000007</v>
      </c>
      <c r="AQ12" s="94">
        <v>0.2158986014782236</v>
      </c>
    </row>
    <row r="13" spans="2:43">
      <c r="B13">
        <f t="shared" ca="1" si="0"/>
        <v>0.5756929124651522</v>
      </c>
      <c r="C13">
        <v>0.98533674768475488</v>
      </c>
      <c r="E13">
        <v>0.42195716010131301</v>
      </c>
      <c r="F13">
        <v>0.96366255426719516</v>
      </c>
      <c r="G13">
        <v>0.82348940092060308</v>
      </c>
      <c r="J13">
        <f t="shared" si="1"/>
        <v>0.8</v>
      </c>
      <c r="K13">
        <f t="shared" si="2"/>
        <v>0.46</v>
      </c>
      <c r="L13">
        <f t="shared" si="3"/>
        <v>0.42</v>
      </c>
      <c r="M13">
        <f t="shared" si="4"/>
        <v>0.42</v>
      </c>
      <c r="N13">
        <f t="shared" si="5"/>
        <v>0.15456</v>
      </c>
      <c r="O13">
        <f>+N13^(1/3)</f>
        <v>0.53665976526666759</v>
      </c>
      <c r="Q13">
        <f t="shared" si="11"/>
        <v>0.19999999999999996</v>
      </c>
      <c r="R13">
        <f t="shared" si="6"/>
        <v>0.54</v>
      </c>
      <c r="S13">
        <f t="shared" si="7"/>
        <v>0.58000000000000007</v>
      </c>
      <c r="T13">
        <f t="shared" si="8"/>
        <v>0.19999999999999996</v>
      </c>
      <c r="U13">
        <f t="shared" si="9"/>
        <v>6.2640000000000001E-2</v>
      </c>
      <c r="V13">
        <f>+U13^(1/3)</f>
        <v>0.39714635688157385</v>
      </c>
      <c r="X13">
        <f t="shared" si="13"/>
        <v>0.38000000000000012</v>
      </c>
      <c r="Y13">
        <f t="shared" si="14"/>
        <v>6.6193877851758565E-2</v>
      </c>
      <c r="AA13" s="124" t="s">
        <v>501</v>
      </c>
      <c r="AB13" s="97">
        <v>0.8</v>
      </c>
      <c r="AC13" s="81">
        <v>0.46</v>
      </c>
      <c r="AD13" s="81">
        <v>0.42</v>
      </c>
      <c r="AE13" s="108">
        <v>0.42</v>
      </c>
      <c r="AF13" s="81">
        <v>0.15456</v>
      </c>
      <c r="AG13" s="81">
        <v>0.53665976526666759</v>
      </c>
      <c r="AH13" s="127"/>
      <c r="AI13" s="95">
        <v>0.19999999999999996</v>
      </c>
      <c r="AJ13" s="81">
        <v>0.54</v>
      </c>
      <c r="AK13" s="81">
        <v>0.58000000000000007</v>
      </c>
      <c r="AL13" s="85">
        <v>0.19999999999999996</v>
      </c>
      <c r="AM13" s="85">
        <v>6.2640000000000001E-2</v>
      </c>
      <c r="AN13" s="96">
        <v>0.39714635688157385</v>
      </c>
      <c r="AO13" s="131"/>
      <c r="AP13" s="95">
        <v>0.38000000000000012</v>
      </c>
      <c r="AQ13" s="96">
        <v>6.6193877851758565E-2</v>
      </c>
    </row>
    <row r="14" spans="2:43" ht="19.5" thickBot="1">
      <c r="B14">
        <f t="shared" ca="1" si="0"/>
        <v>0.3194703841012112</v>
      </c>
      <c r="C14">
        <v>0.18092878415527136</v>
      </c>
      <c r="E14">
        <v>0.7473679147905854</v>
      </c>
      <c r="F14">
        <v>0.8892622047743457</v>
      </c>
      <c r="G14">
        <v>0.1554344519412445</v>
      </c>
      <c r="J14">
        <f t="shared" si="1"/>
        <v>0.42</v>
      </c>
      <c r="K14">
        <f t="shared" si="2"/>
        <v>0.96</v>
      </c>
      <c r="L14">
        <f t="shared" si="3"/>
        <v>0.82</v>
      </c>
      <c r="M14">
        <f t="shared" ref="M14:M22" si="15">MIN(J14:L14)</f>
        <v>0.42</v>
      </c>
      <c r="N14">
        <f t="shared" ref="N14:N22" si="16">+J14*K14*L14</f>
        <v>0.33062399999999992</v>
      </c>
      <c r="O14">
        <f t="shared" si="10"/>
        <v>0.69147761482080083</v>
      </c>
      <c r="Q14">
        <f t="shared" si="11"/>
        <v>0.58000000000000007</v>
      </c>
      <c r="R14">
        <f t="shared" si="6"/>
        <v>4.0000000000000036E-2</v>
      </c>
      <c r="S14">
        <f t="shared" si="7"/>
        <v>0.18000000000000005</v>
      </c>
      <c r="T14">
        <f t="shared" ref="T14:T22" si="17">MIN(Q14:S14)</f>
        <v>4.0000000000000036E-2</v>
      </c>
      <c r="U14">
        <f t="shared" ref="U14:U22" si="18">+Q14*R14*S14</f>
        <v>4.1760000000000052E-3</v>
      </c>
      <c r="V14">
        <f t="shared" ref="V14:V22" si="19">+U14^(1/3)</f>
        <v>0.16103495762398765</v>
      </c>
      <c r="X14">
        <f t="shared" si="13"/>
        <v>0.54</v>
      </c>
      <c r="Y14">
        <f t="shared" si="14"/>
        <v>0.14748742755521149</v>
      </c>
      <c r="AA14" s="125"/>
      <c r="AB14" s="113">
        <v>0.42</v>
      </c>
      <c r="AC14" s="83">
        <v>0.96</v>
      </c>
      <c r="AD14" s="83">
        <v>0.82</v>
      </c>
      <c r="AE14" s="87">
        <v>0.42</v>
      </c>
      <c r="AF14" s="87">
        <v>0.33062399999999992</v>
      </c>
      <c r="AG14" s="83">
        <v>0.69147761482080083</v>
      </c>
      <c r="AH14" s="141"/>
      <c r="AI14" s="106">
        <v>0.58000000000000007</v>
      </c>
      <c r="AJ14" s="83">
        <v>4.0000000000000036E-2</v>
      </c>
      <c r="AK14" s="83">
        <v>0.18000000000000005</v>
      </c>
      <c r="AL14" s="83">
        <v>4.0000000000000036E-2</v>
      </c>
      <c r="AM14" s="83">
        <v>4.1760000000000052E-3</v>
      </c>
      <c r="AN14" s="107">
        <v>0.16103495762398765</v>
      </c>
      <c r="AO14" s="132"/>
      <c r="AP14" s="106">
        <v>0.54</v>
      </c>
      <c r="AQ14" s="107">
        <v>0.14748742755521149</v>
      </c>
    </row>
    <row r="15" spans="2:43">
      <c r="B15">
        <f t="shared" ca="1" si="0"/>
        <v>0.22132248191367931</v>
      </c>
      <c r="C15">
        <v>0.43967895793244249</v>
      </c>
      <c r="E15">
        <v>0.97911476568408007</v>
      </c>
      <c r="F15">
        <v>0.16406073659560771</v>
      </c>
      <c r="G15">
        <v>0.98533674768475488</v>
      </c>
      <c r="J15">
        <f t="shared" si="1"/>
        <v>0.75</v>
      </c>
      <c r="K15">
        <f t="shared" si="2"/>
        <v>0.89</v>
      </c>
      <c r="L15">
        <f t="shared" si="3"/>
        <v>0.16</v>
      </c>
      <c r="M15">
        <f t="shared" si="15"/>
        <v>0.16</v>
      </c>
      <c r="N15">
        <f t="shared" si="16"/>
        <v>0.10680000000000001</v>
      </c>
      <c r="O15">
        <f t="shared" si="10"/>
        <v>0.47444996350389446</v>
      </c>
      <c r="Q15">
        <f t="shared" si="11"/>
        <v>0.25</v>
      </c>
      <c r="R15">
        <f t="shared" si="6"/>
        <v>0.10999999999999999</v>
      </c>
      <c r="S15">
        <f t="shared" si="7"/>
        <v>0.84</v>
      </c>
      <c r="T15">
        <f t="shared" si="17"/>
        <v>0.10999999999999999</v>
      </c>
      <c r="U15">
        <f t="shared" si="18"/>
        <v>2.3099999999999996E-2</v>
      </c>
      <c r="V15">
        <f t="shared" si="19"/>
        <v>0.28479825673300663</v>
      </c>
      <c r="X15">
        <f t="shared" si="13"/>
        <v>0.73</v>
      </c>
      <c r="Y15">
        <f t="shared" si="14"/>
        <v>0.24075177976309892</v>
      </c>
      <c r="AA15" s="124" t="s">
        <v>502</v>
      </c>
      <c r="AB15" s="111">
        <v>0.75</v>
      </c>
      <c r="AC15" s="82">
        <v>0.89</v>
      </c>
      <c r="AD15" s="82">
        <v>0.16</v>
      </c>
      <c r="AE15" s="109">
        <v>0.16</v>
      </c>
      <c r="AF15" s="82">
        <v>0.10680000000000001</v>
      </c>
      <c r="AG15" s="82">
        <v>0.47444996350389446</v>
      </c>
      <c r="AH15" s="127"/>
      <c r="AI15" s="104">
        <v>0.25</v>
      </c>
      <c r="AJ15" s="82">
        <v>0.10999999999999999</v>
      </c>
      <c r="AK15" s="82">
        <v>0.84</v>
      </c>
      <c r="AL15" s="86">
        <v>0.10999999999999999</v>
      </c>
      <c r="AM15" s="86">
        <v>2.3099999999999996E-2</v>
      </c>
      <c r="AN15" s="105">
        <v>0.28479825673300663</v>
      </c>
      <c r="AO15" s="131"/>
      <c r="AP15" s="104">
        <v>0.73</v>
      </c>
      <c r="AQ15" s="105">
        <v>0.24075177976309892</v>
      </c>
    </row>
    <row r="16" spans="2:43" ht="19.5" thickBot="1">
      <c r="B16">
        <f t="shared" ca="1" si="0"/>
        <v>0.40205154701581292</v>
      </c>
      <c r="C16">
        <v>0.9436343129343544</v>
      </c>
      <c r="E16">
        <v>0.18092878415527136</v>
      </c>
      <c r="F16">
        <v>0.43967895793244249</v>
      </c>
      <c r="G16">
        <v>0.9436343129343544</v>
      </c>
      <c r="J16">
        <f t="shared" si="1"/>
        <v>0.98</v>
      </c>
      <c r="K16">
        <f t="shared" si="2"/>
        <v>0.16</v>
      </c>
      <c r="L16">
        <f t="shared" si="3"/>
        <v>0.99</v>
      </c>
      <c r="M16">
        <f t="shared" si="15"/>
        <v>0.16</v>
      </c>
      <c r="N16">
        <f t="shared" si="16"/>
        <v>0.15523199999999998</v>
      </c>
      <c r="O16">
        <f t="shared" si="10"/>
        <v>0.53743640855757913</v>
      </c>
      <c r="Q16">
        <f t="shared" si="11"/>
        <v>2.0000000000000018E-2</v>
      </c>
      <c r="R16">
        <f t="shared" si="6"/>
        <v>0.84</v>
      </c>
      <c r="S16">
        <f t="shared" si="7"/>
        <v>1.0000000000000009E-2</v>
      </c>
      <c r="T16">
        <f t="shared" si="17"/>
        <v>1.0000000000000009E-2</v>
      </c>
      <c r="U16">
        <f t="shared" si="18"/>
        <v>1.6800000000000029E-4</v>
      </c>
      <c r="V16">
        <f t="shared" si="19"/>
        <v>5.5178483527622467E-2</v>
      </c>
      <c r="X16">
        <f t="shared" si="13"/>
        <v>0.83</v>
      </c>
      <c r="Y16">
        <f t="shared" si="14"/>
        <v>0.40738510791479843</v>
      </c>
      <c r="AA16" s="125"/>
      <c r="AB16" s="112">
        <v>0.98</v>
      </c>
      <c r="AC16" s="80">
        <v>0.16</v>
      </c>
      <c r="AD16" s="80">
        <v>0.99</v>
      </c>
      <c r="AE16" s="84">
        <v>0.16</v>
      </c>
      <c r="AF16" s="84">
        <v>0.15523199999999998</v>
      </c>
      <c r="AG16" s="80">
        <v>0.53743640855757913</v>
      </c>
      <c r="AH16" s="141"/>
      <c r="AI16" s="93">
        <v>2.0000000000000018E-2</v>
      </c>
      <c r="AJ16" s="80">
        <v>0.84</v>
      </c>
      <c r="AK16" s="80">
        <v>1.0000000000000009E-2</v>
      </c>
      <c r="AL16" s="80">
        <v>1.0000000000000009E-2</v>
      </c>
      <c r="AM16" s="80">
        <v>1.6800000000000029E-4</v>
      </c>
      <c r="AN16" s="94">
        <v>5.5178483527622467E-2</v>
      </c>
      <c r="AO16" s="132"/>
      <c r="AP16" s="93">
        <v>0.83</v>
      </c>
      <c r="AQ16" s="94">
        <v>0.40738510791479843</v>
      </c>
    </row>
    <row r="17" spans="2:43">
      <c r="B17">
        <f t="shared" ca="1" si="0"/>
        <v>3.8436731250958256E-2</v>
      </c>
      <c r="C17">
        <v>0.25401463912225763</v>
      </c>
      <c r="E17">
        <v>0.25401463912225763</v>
      </c>
      <c r="F17">
        <v>0.67596928404431167</v>
      </c>
      <c r="G17">
        <v>0.37854410323345355</v>
      </c>
      <c r="J17">
        <f t="shared" si="1"/>
        <v>0.18</v>
      </c>
      <c r="K17">
        <f t="shared" si="2"/>
        <v>0.44</v>
      </c>
      <c r="L17">
        <f t="shared" si="3"/>
        <v>0.94</v>
      </c>
      <c r="M17">
        <f t="shared" si="15"/>
        <v>0.18</v>
      </c>
      <c r="N17">
        <f t="shared" si="16"/>
        <v>7.4447999999999986E-2</v>
      </c>
      <c r="O17">
        <f t="shared" si="10"/>
        <v>0.42067917323996262</v>
      </c>
      <c r="Q17">
        <f t="shared" si="11"/>
        <v>0.82000000000000006</v>
      </c>
      <c r="R17">
        <f t="shared" si="6"/>
        <v>0.56000000000000005</v>
      </c>
      <c r="S17">
        <f t="shared" si="7"/>
        <v>6.0000000000000053E-2</v>
      </c>
      <c r="T17">
        <f t="shared" si="17"/>
        <v>6.0000000000000053E-2</v>
      </c>
      <c r="U17">
        <f t="shared" si="18"/>
        <v>2.7552000000000028E-2</v>
      </c>
      <c r="V17">
        <f t="shared" si="19"/>
        <v>0.30203066805495143</v>
      </c>
      <c r="X17">
        <f t="shared" si="13"/>
        <v>0.76</v>
      </c>
      <c r="Y17">
        <f t="shared" si="14"/>
        <v>0.277290158705086</v>
      </c>
      <c r="AA17" s="124" t="s">
        <v>503</v>
      </c>
      <c r="AB17" s="97">
        <v>0.18</v>
      </c>
      <c r="AC17" s="81">
        <v>0.44</v>
      </c>
      <c r="AD17" s="81">
        <v>0.94</v>
      </c>
      <c r="AE17" s="81">
        <v>0.18</v>
      </c>
      <c r="AF17" s="85">
        <v>7.4447999999999986E-2</v>
      </c>
      <c r="AG17" s="81">
        <v>0.42067917323996262</v>
      </c>
      <c r="AH17" s="129" t="s">
        <v>112</v>
      </c>
      <c r="AI17" s="95">
        <v>0.82000000000000006</v>
      </c>
      <c r="AJ17" s="81">
        <v>0.56000000000000005</v>
      </c>
      <c r="AK17" s="81">
        <v>6.0000000000000053E-2</v>
      </c>
      <c r="AL17" s="81">
        <v>6.0000000000000053E-2</v>
      </c>
      <c r="AM17" s="81">
        <v>2.7552000000000028E-2</v>
      </c>
      <c r="AN17" s="96">
        <v>0.30203066805495143</v>
      </c>
      <c r="AO17" s="131"/>
      <c r="AP17" s="95">
        <v>0.76</v>
      </c>
      <c r="AQ17" s="96">
        <v>0.277290158705086</v>
      </c>
    </row>
    <row r="18" spans="2:43" ht="19.5" thickBot="1">
      <c r="B18">
        <f t="shared" ca="1" si="0"/>
        <v>3.5769356705991573E-2</v>
      </c>
      <c r="C18">
        <v>0.67596928404431167</v>
      </c>
      <c r="E18">
        <v>0.21910998899994549</v>
      </c>
      <c r="F18">
        <v>0.71270362891332872</v>
      </c>
      <c r="G18">
        <v>0.2262224669487628</v>
      </c>
      <c r="J18">
        <f t="shared" si="1"/>
        <v>0.25</v>
      </c>
      <c r="K18">
        <f t="shared" si="2"/>
        <v>0.68</v>
      </c>
      <c r="L18">
        <f t="shared" si="3"/>
        <v>0.38</v>
      </c>
      <c r="M18">
        <f t="shared" si="15"/>
        <v>0.25</v>
      </c>
      <c r="N18">
        <f t="shared" si="16"/>
        <v>6.4600000000000005E-2</v>
      </c>
      <c r="O18">
        <f t="shared" si="10"/>
        <v>0.40124611396876342</v>
      </c>
      <c r="Q18">
        <f t="shared" si="11"/>
        <v>0.75</v>
      </c>
      <c r="R18">
        <f t="shared" si="6"/>
        <v>0.31999999999999995</v>
      </c>
      <c r="S18">
        <f t="shared" si="7"/>
        <v>0.62</v>
      </c>
      <c r="T18">
        <f t="shared" si="17"/>
        <v>0.31999999999999995</v>
      </c>
      <c r="U18">
        <f t="shared" si="18"/>
        <v>0.14879999999999999</v>
      </c>
      <c r="V18">
        <f t="shared" si="19"/>
        <v>0.52990861127476407</v>
      </c>
      <c r="X18">
        <f t="shared" si="13"/>
        <v>0.43000000000000005</v>
      </c>
      <c r="Y18">
        <f t="shared" si="14"/>
        <v>6.8845274756472508E-2</v>
      </c>
      <c r="AA18" s="125"/>
      <c r="AB18" s="113">
        <v>0.25</v>
      </c>
      <c r="AC18" s="83">
        <v>0.68</v>
      </c>
      <c r="AD18" s="83">
        <v>0.38</v>
      </c>
      <c r="AE18" s="87">
        <v>0.25</v>
      </c>
      <c r="AF18" s="83">
        <v>6.4600000000000005E-2</v>
      </c>
      <c r="AG18" s="83">
        <v>0.40124611396876342</v>
      </c>
      <c r="AH18" s="130"/>
      <c r="AI18" s="106">
        <v>0.75</v>
      </c>
      <c r="AJ18" s="83">
        <v>0.31999999999999995</v>
      </c>
      <c r="AK18" s="83">
        <v>0.62</v>
      </c>
      <c r="AL18" s="87">
        <v>0.31999999999999995</v>
      </c>
      <c r="AM18" s="87">
        <v>0.14879999999999999</v>
      </c>
      <c r="AN18" s="107">
        <v>0.52990861127476407</v>
      </c>
      <c r="AO18" s="132"/>
      <c r="AP18" s="106">
        <v>0.43000000000000005</v>
      </c>
      <c r="AQ18" s="107">
        <v>6.8845274756472508E-2</v>
      </c>
    </row>
    <row r="19" spans="2:43">
      <c r="B19">
        <f t="shared" ca="1" si="0"/>
        <v>0.9223620935611232</v>
      </c>
      <c r="C19">
        <v>0.37854410323345355</v>
      </c>
      <c r="E19">
        <v>0.45097530238372363</v>
      </c>
      <c r="F19">
        <v>0.62428138592386462</v>
      </c>
      <c r="G19">
        <v>0.40236171797072495</v>
      </c>
      <c r="J19">
        <f t="shared" si="1"/>
        <v>0.22</v>
      </c>
      <c r="K19">
        <f t="shared" si="2"/>
        <v>0.71</v>
      </c>
      <c r="L19">
        <f t="shared" si="3"/>
        <v>0.23</v>
      </c>
      <c r="M19">
        <f t="shared" si="15"/>
        <v>0.22</v>
      </c>
      <c r="N19">
        <f t="shared" si="16"/>
        <v>3.5926E-2</v>
      </c>
      <c r="O19">
        <f t="shared" si="10"/>
        <v>0.3299663265303785</v>
      </c>
      <c r="Q19">
        <f t="shared" si="11"/>
        <v>0.78</v>
      </c>
      <c r="R19">
        <f t="shared" si="6"/>
        <v>0.29000000000000004</v>
      </c>
      <c r="S19">
        <f t="shared" si="7"/>
        <v>0.77</v>
      </c>
      <c r="T19">
        <f t="shared" si="17"/>
        <v>0.29000000000000004</v>
      </c>
      <c r="U19">
        <f t="shared" si="18"/>
        <v>0.17417400000000002</v>
      </c>
      <c r="V19">
        <f t="shared" si="19"/>
        <v>0.55846304750855669</v>
      </c>
      <c r="X19">
        <f t="shared" si="13"/>
        <v>0.49</v>
      </c>
      <c r="Y19">
        <f t="shared" si="14"/>
        <v>0.11157062596106482</v>
      </c>
      <c r="AA19" s="126" t="s">
        <v>504</v>
      </c>
      <c r="AB19" s="111">
        <v>0.22</v>
      </c>
      <c r="AC19" s="82">
        <v>0.71</v>
      </c>
      <c r="AD19" s="82">
        <v>0.23</v>
      </c>
      <c r="AE19" s="82">
        <v>0.22</v>
      </c>
      <c r="AF19" s="82">
        <v>3.5926E-2</v>
      </c>
      <c r="AG19" s="82">
        <v>0.3299663265303785</v>
      </c>
      <c r="AH19" s="127"/>
      <c r="AI19" s="104">
        <v>0.78</v>
      </c>
      <c r="AJ19" s="82">
        <v>0.29000000000000004</v>
      </c>
      <c r="AK19" s="82">
        <v>0.77</v>
      </c>
      <c r="AL19" s="82">
        <v>0.29000000000000004</v>
      </c>
      <c r="AM19" s="86">
        <v>0.17417400000000002</v>
      </c>
      <c r="AN19" s="105">
        <v>0.55846304750855669</v>
      </c>
      <c r="AO19" s="129" t="s">
        <v>112</v>
      </c>
      <c r="AP19" s="104">
        <v>0.49</v>
      </c>
      <c r="AQ19" s="105">
        <v>0.11157062596106482</v>
      </c>
    </row>
    <row r="20" spans="2:43" ht="19.5" thickBot="1">
      <c r="B20">
        <f t="shared" ca="1" si="0"/>
        <v>0.19731284273341265</v>
      </c>
      <c r="C20">
        <v>0.21910998899994549</v>
      </c>
      <c r="E20">
        <v>0.17307482818868614</v>
      </c>
      <c r="F20">
        <v>0.89425852284735852</v>
      </c>
      <c r="G20">
        <v>7.7630307433533718E-2</v>
      </c>
      <c r="J20">
        <f t="shared" si="1"/>
        <v>0.45</v>
      </c>
      <c r="K20">
        <f t="shared" si="2"/>
        <v>0.62</v>
      </c>
      <c r="L20">
        <f t="shared" si="3"/>
        <v>0.4</v>
      </c>
      <c r="M20">
        <f t="shared" si="15"/>
        <v>0.4</v>
      </c>
      <c r="N20">
        <f t="shared" si="16"/>
        <v>0.11160000000000002</v>
      </c>
      <c r="O20">
        <f t="shared" si="10"/>
        <v>0.48145392493322758</v>
      </c>
      <c r="Q20">
        <f t="shared" si="11"/>
        <v>0.55000000000000004</v>
      </c>
      <c r="R20">
        <f t="shared" si="6"/>
        <v>0.38</v>
      </c>
      <c r="S20">
        <f t="shared" si="7"/>
        <v>0.6</v>
      </c>
      <c r="T20">
        <f t="shared" si="17"/>
        <v>0.38</v>
      </c>
      <c r="U20">
        <f t="shared" si="18"/>
        <v>0.12540000000000001</v>
      </c>
      <c r="V20">
        <f t="shared" si="19"/>
        <v>0.50053276545364989</v>
      </c>
      <c r="X20">
        <f t="shared" si="13"/>
        <v>0.21999999999999997</v>
      </c>
      <c r="Y20">
        <f t="shared" si="14"/>
        <v>1.801330961312253E-2</v>
      </c>
      <c r="AA20" s="125"/>
      <c r="AB20" s="112">
        <v>0.45</v>
      </c>
      <c r="AC20" s="80">
        <v>0.62</v>
      </c>
      <c r="AD20" s="80">
        <v>0.4</v>
      </c>
      <c r="AE20" s="84">
        <v>0.4</v>
      </c>
      <c r="AF20" s="84">
        <v>0.11160000000000002</v>
      </c>
      <c r="AG20" s="80">
        <v>0.48145392493322758</v>
      </c>
      <c r="AH20" s="141"/>
      <c r="AI20" s="93">
        <v>0.55000000000000004</v>
      </c>
      <c r="AJ20" s="80">
        <v>0.38</v>
      </c>
      <c r="AK20" s="80">
        <v>0.6</v>
      </c>
      <c r="AL20" s="84">
        <v>0.38</v>
      </c>
      <c r="AM20" s="80">
        <v>0.12540000000000001</v>
      </c>
      <c r="AN20" s="94">
        <v>0.50053276545364989</v>
      </c>
      <c r="AO20" s="130"/>
      <c r="AP20" s="93">
        <v>0.21999999999999997</v>
      </c>
      <c r="AQ20" s="94">
        <v>1.801330961312253E-2</v>
      </c>
    </row>
    <row r="21" spans="2:43">
      <c r="B21">
        <f t="shared" ca="1" si="0"/>
        <v>0.35461019329781951</v>
      </c>
      <c r="C21">
        <v>0.71270362891332872</v>
      </c>
      <c r="E21">
        <v>0.812719878524648</v>
      </c>
      <c r="F21">
        <v>0.52781634119793686</v>
      </c>
      <c r="G21">
        <v>0.63937679356912192</v>
      </c>
      <c r="J21">
        <f t="shared" si="1"/>
        <v>0.17</v>
      </c>
      <c r="K21">
        <f t="shared" si="2"/>
        <v>0.89</v>
      </c>
      <c r="L21">
        <f t="shared" si="3"/>
        <v>0.08</v>
      </c>
      <c r="M21">
        <f t="shared" si="15"/>
        <v>0.08</v>
      </c>
      <c r="N21">
        <f t="shared" si="16"/>
        <v>1.2104000000000002E-2</v>
      </c>
      <c r="O21">
        <f t="shared" si="10"/>
        <v>0.22960233742516328</v>
      </c>
      <c r="Q21">
        <f t="shared" si="11"/>
        <v>0.83</v>
      </c>
      <c r="R21">
        <f t="shared" si="6"/>
        <v>0.10999999999999999</v>
      </c>
      <c r="S21">
        <f t="shared" si="7"/>
        <v>0.92</v>
      </c>
      <c r="T21">
        <f t="shared" si="17"/>
        <v>0.10999999999999999</v>
      </c>
      <c r="U21">
        <f t="shared" si="18"/>
        <v>8.3995999999999987E-2</v>
      </c>
      <c r="V21">
        <f t="shared" si="19"/>
        <v>0.43794496226076052</v>
      </c>
      <c r="X21">
        <f t="shared" si="13"/>
        <v>0.81</v>
      </c>
      <c r="Y21">
        <f t="shared" si="14"/>
        <v>0.33245270031407625</v>
      </c>
      <c r="AA21" s="126" t="s">
        <v>505</v>
      </c>
      <c r="AB21" s="97">
        <v>0.17</v>
      </c>
      <c r="AC21" s="81">
        <v>0.89</v>
      </c>
      <c r="AD21" s="81">
        <v>0.08</v>
      </c>
      <c r="AE21" s="81">
        <v>0.08</v>
      </c>
      <c r="AF21" s="81">
        <v>1.2104000000000002E-2</v>
      </c>
      <c r="AG21" s="81">
        <v>0.22960233742516328</v>
      </c>
      <c r="AH21" s="127"/>
      <c r="AI21" s="95">
        <v>0.83</v>
      </c>
      <c r="AJ21" s="81">
        <v>0.10999999999999999</v>
      </c>
      <c r="AK21" s="81">
        <v>0.92</v>
      </c>
      <c r="AL21" s="81">
        <v>0.10999999999999999</v>
      </c>
      <c r="AM21" s="85">
        <v>8.3995999999999987E-2</v>
      </c>
      <c r="AN21" s="96">
        <v>0.43794496226076052</v>
      </c>
      <c r="AO21" s="129" t="s">
        <v>112</v>
      </c>
      <c r="AP21" s="95">
        <v>0.81</v>
      </c>
      <c r="AQ21" s="96">
        <v>0.33245270031407625</v>
      </c>
    </row>
    <row r="22" spans="2:43" ht="19.5" thickBot="1">
      <c r="B22">
        <f t="shared" ca="1" si="0"/>
        <v>0.73164563348163714</v>
      </c>
      <c r="C22">
        <v>0.2262224669487628</v>
      </c>
      <c r="J22">
        <f t="shared" si="1"/>
        <v>0.81</v>
      </c>
      <c r="K22">
        <f t="shared" si="2"/>
        <v>0.53</v>
      </c>
      <c r="L22">
        <f t="shared" si="3"/>
        <v>0.64</v>
      </c>
      <c r="M22">
        <f t="shared" si="15"/>
        <v>0.53</v>
      </c>
      <c r="N22">
        <f t="shared" si="16"/>
        <v>0.27475200000000005</v>
      </c>
      <c r="O22">
        <f t="shared" si="10"/>
        <v>0.6501001817972617</v>
      </c>
      <c r="Q22">
        <f t="shared" si="11"/>
        <v>0.18999999999999995</v>
      </c>
      <c r="R22">
        <f t="shared" si="6"/>
        <v>0.47</v>
      </c>
      <c r="S22">
        <f t="shared" si="7"/>
        <v>0.36</v>
      </c>
      <c r="T22">
        <f t="shared" si="17"/>
        <v>0.18999999999999995</v>
      </c>
      <c r="U22">
        <f t="shared" si="18"/>
        <v>3.2147999999999989E-2</v>
      </c>
      <c r="V22">
        <f t="shared" si="19"/>
        <v>0.31796890641750886</v>
      </c>
      <c r="X22">
        <f t="shared" si="13"/>
        <v>0.28000000000000003</v>
      </c>
      <c r="Y22">
        <f t="shared" si="14"/>
        <v>3.1930911785229443E-2</v>
      </c>
      <c r="AA22" s="125"/>
      <c r="AB22" s="98">
        <v>0.81</v>
      </c>
      <c r="AC22" s="89">
        <v>0.53</v>
      </c>
      <c r="AD22" s="89">
        <v>0.64</v>
      </c>
      <c r="AE22" s="110">
        <v>0.53</v>
      </c>
      <c r="AF22" s="110">
        <v>0.27475200000000005</v>
      </c>
      <c r="AG22" s="89">
        <v>0.6501001817972617</v>
      </c>
      <c r="AH22" s="128"/>
      <c r="AI22" s="93">
        <v>0.18999999999999995</v>
      </c>
      <c r="AJ22" s="80">
        <v>0.47</v>
      </c>
      <c r="AK22" s="80">
        <v>0.36</v>
      </c>
      <c r="AL22" s="84">
        <v>0.18999999999999995</v>
      </c>
      <c r="AM22" s="80">
        <v>3.2147999999999989E-2</v>
      </c>
      <c r="AN22" s="94">
        <v>0.31796890641750886</v>
      </c>
      <c r="AO22" s="130"/>
      <c r="AP22" s="91">
        <v>0.28000000000000003</v>
      </c>
      <c r="AQ22" s="92">
        <v>3.1930911785229443E-2</v>
      </c>
    </row>
    <row r="23" spans="2:43" ht="19.5" thickBot="1">
      <c r="B23">
        <f t="shared" ca="1" si="0"/>
        <v>0.50546674825582649</v>
      </c>
      <c r="C23">
        <v>0.45097530238372363</v>
      </c>
      <c r="R23" s="88"/>
      <c r="S23" s="88"/>
      <c r="X23">
        <f>AVERAGE(X3:X22)</f>
        <v>0.52200000000000002</v>
      </c>
      <c r="Y23">
        <f>AVERAGE(Y3:Y22)</f>
        <v>0.16097606308934878</v>
      </c>
      <c r="AB23" s="133" t="s">
        <v>439</v>
      </c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93">
        <v>0.52200000000000002</v>
      </c>
      <c r="AQ23" s="94">
        <v>0.16097606308934878</v>
      </c>
    </row>
    <row r="24" spans="2:43">
      <c r="B24">
        <f t="shared" ca="1" si="0"/>
        <v>0.64927891714420916</v>
      </c>
      <c r="C24">
        <v>0.62428138592386462</v>
      </c>
    </row>
    <row r="25" spans="2:43">
      <c r="B25">
        <f t="shared" ca="1" si="0"/>
        <v>0.61173437933408314</v>
      </c>
      <c r="C25">
        <v>0.40236171797072495</v>
      </c>
    </row>
    <row r="26" spans="2:43">
      <c r="B26">
        <f t="shared" ca="1" si="0"/>
        <v>0.64776540870020749</v>
      </c>
      <c r="C26">
        <v>0.17307482818868614</v>
      </c>
    </row>
    <row r="27" spans="2:43">
      <c r="B27">
        <f t="shared" ca="1" si="0"/>
        <v>0.39892693168020354</v>
      </c>
      <c r="C27">
        <v>0.89425852284735852</v>
      </c>
    </row>
    <row r="28" spans="2:43">
      <c r="B28">
        <f t="shared" ca="1" si="0"/>
        <v>0.90996023252588398</v>
      </c>
      <c r="C28">
        <v>7.7630307433533718E-2</v>
      </c>
    </row>
    <row r="29" spans="2:43">
      <c r="B29">
        <f t="shared" ca="1" si="0"/>
        <v>0.34464323983963141</v>
      </c>
      <c r="C29">
        <v>0.812719878524648</v>
      </c>
    </row>
    <row r="30" spans="2:43">
      <c r="B30">
        <f t="shared" ca="1" si="0"/>
        <v>0.32195664574847149</v>
      </c>
      <c r="C30">
        <v>0.52781634119793686</v>
      </c>
    </row>
  </sheetData>
  <mergeCells count="34">
    <mergeCell ref="X1:Y1"/>
    <mergeCell ref="AB23:AO23"/>
    <mergeCell ref="AB1:AE1"/>
    <mergeCell ref="AI1:AL1"/>
    <mergeCell ref="AH3:AH4"/>
    <mergeCell ref="AO3:AO4"/>
    <mergeCell ref="AH5:AH6"/>
    <mergeCell ref="AO5:AO6"/>
    <mergeCell ref="AH7:AH8"/>
    <mergeCell ref="AO7:AO8"/>
    <mergeCell ref="AH9:AH10"/>
    <mergeCell ref="AH11:AH12"/>
    <mergeCell ref="AH13:AH14"/>
    <mergeCell ref="AH15:AH16"/>
    <mergeCell ref="AH17:AH18"/>
    <mergeCell ref="AH19:AH20"/>
    <mergeCell ref="AH21:AH22"/>
    <mergeCell ref="AO9:AO10"/>
    <mergeCell ref="AO11:AO12"/>
    <mergeCell ref="AO13:AO14"/>
    <mergeCell ref="AO15:AO16"/>
    <mergeCell ref="AO17:AO18"/>
    <mergeCell ref="AO19:AO20"/>
    <mergeCell ref="AO21:AO22"/>
    <mergeCell ref="AA3:AA4"/>
    <mergeCell ref="AA5:AA6"/>
    <mergeCell ref="AA7:AA8"/>
    <mergeCell ref="AA9:AA10"/>
    <mergeCell ref="AA11:AA12"/>
    <mergeCell ref="AA13:AA14"/>
    <mergeCell ref="AA15:AA16"/>
    <mergeCell ref="AA17:AA18"/>
    <mergeCell ref="AA19:AA20"/>
    <mergeCell ref="AA21:AA22"/>
  </mergeCells>
  <phoneticPr fontId="1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783F7-41A4-483B-879C-41546766FAC1}">
  <dimension ref="A2:AH1520"/>
  <sheetViews>
    <sheetView topLeftCell="O721" workbookViewId="0">
      <selection activeCell="X1226" sqref="X1226"/>
    </sheetView>
  </sheetViews>
  <sheetFormatPr defaultRowHeight="18.75"/>
  <cols>
    <col min="1" max="1" width="11.625" customWidth="1"/>
    <col min="2" max="2" width="9.625" customWidth="1"/>
    <col min="3" max="4" width="8.75" customWidth="1"/>
    <col min="5" max="5" width="8.625" customWidth="1"/>
    <col min="6" max="6" width="8.5" customWidth="1"/>
    <col min="7" max="7" width="10.25" customWidth="1"/>
    <col min="8" max="8" width="7.5" customWidth="1"/>
    <col min="9" max="9" width="7.625" customWidth="1"/>
    <col min="10" max="10" width="8.375" customWidth="1"/>
    <col min="11" max="11" width="8" customWidth="1"/>
    <col min="12" max="12" width="7.25" customWidth="1"/>
    <col min="13" max="13" width="7.625" customWidth="1"/>
    <col min="26" max="26" width="10.625" customWidth="1"/>
  </cols>
  <sheetData>
    <row r="2" spans="1:13">
      <c r="A2" t="s">
        <v>78</v>
      </c>
      <c r="B2" t="s">
        <v>48</v>
      </c>
      <c r="C2" t="s">
        <v>228</v>
      </c>
      <c r="D2" t="s">
        <v>51</v>
      </c>
      <c r="E2" t="s">
        <v>230</v>
      </c>
      <c r="F2" t="s">
        <v>54</v>
      </c>
      <c r="G2" t="s">
        <v>223</v>
      </c>
      <c r="H2" t="s">
        <v>67</v>
      </c>
      <c r="I2" t="s">
        <v>232</v>
      </c>
      <c r="J2" t="s">
        <v>50</v>
      </c>
      <c r="K2" t="s">
        <v>234</v>
      </c>
      <c r="L2" t="s">
        <v>224</v>
      </c>
      <c r="M2" t="s">
        <v>236</v>
      </c>
    </row>
    <row r="3" spans="1:13">
      <c r="A3" t="s">
        <v>80</v>
      </c>
      <c r="B3">
        <v>0.62</v>
      </c>
      <c r="C3">
        <v>0.38</v>
      </c>
      <c r="D3">
        <v>0.36</v>
      </c>
      <c r="E3">
        <v>0.64</v>
      </c>
      <c r="F3">
        <v>0.77</v>
      </c>
      <c r="G3">
        <v>0.22999999999999998</v>
      </c>
      <c r="H3">
        <v>0.66</v>
      </c>
      <c r="I3">
        <v>0.33999999999999997</v>
      </c>
      <c r="J3" s="1">
        <v>0.41000000000000003</v>
      </c>
      <c r="K3" s="1">
        <v>0.59</v>
      </c>
      <c r="L3">
        <v>0.13</v>
      </c>
      <c r="M3">
        <v>0.87</v>
      </c>
    </row>
    <row r="4" spans="1:13">
      <c r="A4" t="s">
        <v>82</v>
      </c>
      <c r="B4">
        <v>0.96</v>
      </c>
      <c r="C4">
        <v>4.0000000000000036E-2</v>
      </c>
      <c r="D4">
        <v>0.86</v>
      </c>
      <c r="E4">
        <v>0.14000000000000001</v>
      </c>
      <c r="F4">
        <v>0.7</v>
      </c>
      <c r="G4">
        <v>0.30000000000000004</v>
      </c>
      <c r="H4">
        <v>0.96</v>
      </c>
      <c r="I4">
        <v>4.0000000000000036E-2</v>
      </c>
      <c r="J4">
        <v>0.84</v>
      </c>
      <c r="K4">
        <v>0.16000000000000003</v>
      </c>
      <c r="L4" s="1">
        <v>0.89</v>
      </c>
      <c r="M4" s="1">
        <v>0.10999999999999999</v>
      </c>
    </row>
    <row r="5" spans="1:13">
      <c r="A5" t="s">
        <v>57</v>
      </c>
      <c r="B5">
        <v>0.42</v>
      </c>
      <c r="C5">
        <v>0.58000000000000007</v>
      </c>
      <c r="D5">
        <v>0.94</v>
      </c>
      <c r="E5">
        <v>6.0000000000000053E-2</v>
      </c>
      <c r="F5">
        <v>0.73</v>
      </c>
      <c r="G5">
        <v>0.27</v>
      </c>
      <c r="H5">
        <v>0.77</v>
      </c>
      <c r="I5">
        <v>0.22999999999999998</v>
      </c>
      <c r="J5">
        <v>0.72</v>
      </c>
      <c r="K5">
        <v>0.28000000000000003</v>
      </c>
      <c r="L5">
        <v>0.81</v>
      </c>
      <c r="M5">
        <v>0.18999999999999995</v>
      </c>
    </row>
    <row r="6" spans="1:13">
      <c r="A6" t="s">
        <v>58</v>
      </c>
      <c r="B6">
        <v>0.25</v>
      </c>
      <c r="C6">
        <v>0.75</v>
      </c>
      <c r="D6">
        <v>0.27</v>
      </c>
      <c r="E6">
        <v>0.73</v>
      </c>
      <c r="F6">
        <v>0.71</v>
      </c>
      <c r="G6">
        <v>0.29000000000000004</v>
      </c>
      <c r="H6">
        <v>0.1</v>
      </c>
      <c r="I6">
        <v>0.9</v>
      </c>
      <c r="J6">
        <v>0.72</v>
      </c>
      <c r="K6">
        <v>0.28000000000000003</v>
      </c>
      <c r="L6">
        <v>0.23</v>
      </c>
      <c r="M6">
        <v>0.77</v>
      </c>
    </row>
    <row r="7" spans="1:13">
      <c r="A7" t="s">
        <v>59</v>
      </c>
      <c r="B7">
        <v>0.42</v>
      </c>
      <c r="C7">
        <v>0.58000000000000007</v>
      </c>
      <c r="D7">
        <v>0.17</v>
      </c>
      <c r="E7">
        <v>0.83</v>
      </c>
      <c r="F7">
        <v>0.78</v>
      </c>
      <c r="G7">
        <v>0.21999999999999997</v>
      </c>
      <c r="H7">
        <v>0.28000000000000003</v>
      </c>
      <c r="I7">
        <v>0.72</v>
      </c>
      <c r="J7">
        <v>0.49</v>
      </c>
      <c r="K7">
        <v>0.51</v>
      </c>
      <c r="L7">
        <v>0.69</v>
      </c>
      <c r="M7">
        <v>0.31000000000000005</v>
      </c>
    </row>
    <row r="8" spans="1:13">
      <c r="A8" t="s">
        <v>60</v>
      </c>
      <c r="B8">
        <v>0.9</v>
      </c>
      <c r="C8">
        <v>9.9999999999999978E-2</v>
      </c>
      <c r="D8">
        <v>0.16</v>
      </c>
      <c r="E8">
        <v>0.84</v>
      </c>
      <c r="F8">
        <v>0.74</v>
      </c>
      <c r="G8">
        <v>0.26</v>
      </c>
      <c r="H8" s="1">
        <v>0.7</v>
      </c>
      <c r="I8" s="1">
        <v>0.30000000000000004</v>
      </c>
      <c r="J8">
        <v>0.78</v>
      </c>
      <c r="K8">
        <v>0.21999999999999997</v>
      </c>
      <c r="L8" s="1">
        <v>0.89</v>
      </c>
      <c r="M8" s="1">
        <v>0.10999999999999999</v>
      </c>
    </row>
    <row r="9" spans="1:13">
      <c r="A9" t="s">
        <v>153</v>
      </c>
      <c r="B9">
        <v>0.72</v>
      </c>
      <c r="C9">
        <v>0.28000000000000003</v>
      </c>
      <c r="D9">
        <v>0.81</v>
      </c>
      <c r="E9">
        <v>0.18999999999999995</v>
      </c>
      <c r="F9">
        <v>0.77</v>
      </c>
      <c r="G9">
        <v>0.22999999999999998</v>
      </c>
      <c r="H9">
        <v>0.84</v>
      </c>
      <c r="I9">
        <v>0.16000000000000003</v>
      </c>
      <c r="J9">
        <v>0.32999999999999996</v>
      </c>
      <c r="K9">
        <v>0.67</v>
      </c>
      <c r="L9">
        <v>0.13</v>
      </c>
      <c r="M9">
        <v>0.87</v>
      </c>
    </row>
    <row r="10" spans="1:13">
      <c r="A10" t="s">
        <v>62</v>
      </c>
      <c r="B10">
        <v>0.17</v>
      </c>
      <c r="C10">
        <v>0.83</v>
      </c>
      <c r="D10">
        <v>0.32</v>
      </c>
      <c r="E10">
        <v>0.67999999999999994</v>
      </c>
      <c r="F10">
        <v>0.09</v>
      </c>
      <c r="G10">
        <v>0.91</v>
      </c>
      <c r="H10">
        <v>0.48</v>
      </c>
      <c r="I10">
        <v>0.52</v>
      </c>
      <c r="J10">
        <v>0.41000000000000003</v>
      </c>
      <c r="K10">
        <v>0.59</v>
      </c>
      <c r="L10">
        <v>0.16</v>
      </c>
      <c r="M10">
        <v>0.84</v>
      </c>
    </row>
    <row r="11" spans="1:13">
      <c r="A11" t="s">
        <v>63</v>
      </c>
      <c r="B11">
        <v>0.2</v>
      </c>
      <c r="C11">
        <v>0.8</v>
      </c>
      <c r="D11">
        <v>0.42</v>
      </c>
      <c r="E11">
        <v>0.58000000000000007</v>
      </c>
      <c r="F11">
        <v>0.51</v>
      </c>
      <c r="G11">
        <v>0.49</v>
      </c>
      <c r="H11">
        <v>0.27</v>
      </c>
      <c r="I11">
        <v>0.73</v>
      </c>
      <c r="J11">
        <v>0.19999999999999996</v>
      </c>
      <c r="K11">
        <v>0.8</v>
      </c>
      <c r="L11">
        <v>0.45</v>
      </c>
      <c r="M11">
        <v>0.55000000000000004</v>
      </c>
    </row>
    <row r="12" spans="1:13">
      <c r="A12" t="s">
        <v>64</v>
      </c>
      <c r="B12">
        <v>0.53</v>
      </c>
      <c r="C12">
        <v>0.47</v>
      </c>
      <c r="D12">
        <v>0.21</v>
      </c>
      <c r="E12">
        <v>0.79</v>
      </c>
      <c r="F12">
        <v>0.71</v>
      </c>
      <c r="G12">
        <v>0.29000000000000004</v>
      </c>
      <c r="H12" s="1">
        <v>0.11</v>
      </c>
      <c r="I12" s="1">
        <v>0.89</v>
      </c>
      <c r="J12">
        <v>0.78</v>
      </c>
      <c r="K12">
        <v>0.21999999999999997</v>
      </c>
      <c r="L12">
        <v>0.84</v>
      </c>
      <c r="M12">
        <v>0.16000000000000003</v>
      </c>
    </row>
    <row r="13" spans="1:13">
      <c r="A13" t="s">
        <v>65</v>
      </c>
      <c r="B13">
        <v>0.32</v>
      </c>
      <c r="C13">
        <v>0.67999999999999994</v>
      </c>
      <c r="D13">
        <v>0.33</v>
      </c>
      <c r="E13">
        <v>0.66999999999999993</v>
      </c>
      <c r="F13">
        <v>0.25</v>
      </c>
      <c r="G13">
        <v>0.75</v>
      </c>
      <c r="H13">
        <v>0.53</v>
      </c>
      <c r="I13">
        <v>0.47</v>
      </c>
      <c r="J13">
        <v>0.49</v>
      </c>
      <c r="K13">
        <v>0.51</v>
      </c>
      <c r="L13">
        <v>0.13</v>
      </c>
      <c r="M13">
        <v>0.87</v>
      </c>
    </row>
    <row r="14" spans="1:13">
      <c r="A14" t="s">
        <v>66</v>
      </c>
      <c r="B14">
        <v>0.92</v>
      </c>
      <c r="C14">
        <v>7.999999999999996E-2</v>
      </c>
      <c r="D14">
        <v>0.98</v>
      </c>
      <c r="E14">
        <v>2.0000000000000018E-2</v>
      </c>
      <c r="F14">
        <v>0.8</v>
      </c>
      <c r="G14">
        <v>0.19999999999999996</v>
      </c>
      <c r="H14">
        <v>0.82</v>
      </c>
      <c r="I14">
        <v>0.18000000000000005</v>
      </c>
      <c r="J14">
        <v>0.92</v>
      </c>
      <c r="K14">
        <v>7.999999999999996E-2</v>
      </c>
      <c r="L14" s="1">
        <v>0.89</v>
      </c>
      <c r="M14" s="1">
        <v>0.10999999999999999</v>
      </c>
    </row>
    <row r="15" spans="1:13">
      <c r="A15" t="s">
        <v>94</v>
      </c>
      <c r="B15">
        <v>0.13</v>
      </c>
      <c r="C15">
        <v>0.87</v>
      </c>
      <c r="D15">
        <v>0.44</v>
      </c>
      <c r="E15">
        <v>0.56000000000000005</v>
      </c>
      <c r="F15">
        <v>0.34</v>
      </c>
      <c r="G15">
        <v>0.65999999999999992</v>
      </c>
      <c r="H15">
        <v>0.06</v>
      </c>
      <c r="I15">
        <v>0.94</v>
      </c>
      <c r="J15">
        <v>1.0000000000000009E-2</v>
      </c>
      <c r="K15">
        <v>0.99</v>
      </c>
      <c r="L15">
        <v>0.23</v>
      </c>
      <c r="M15">
        <v>0.77</v>
      </c>
    </row>
    <row r="16" spans="1:13">
      <c r="A16" t="s">
        <v>96</v>
      </c>
      <c r="B16">
        <v>0.11</v>
      </c>
      <c r="C16">
        <v>0.89</v>
      </c>
      <c r="D16">
        <v>0.1</v>
      </c>
      <c r="E16">
        <v>0.9</v>
      </c>
      <c r="F16">
        <v>0.01</v>
      </c>
      <c r="G16">
        <v>0.99</v>
      </c>
      <c r="H16">
        <v>0.31</v>
      </c>
      <c r="I16">
        <v>0.69</v>
      </c>
      <c r="J16">
        <v>2.0000000000000018E-2</v>
      </c>
      <c r="K16">
        <v>0.98</v>
      </c>
      <c r="L16">
        <v>0.13</v>
      </c>
      <c r="M16">
        <v>0.87</v>
      </c>
    </row>
    <row r="17" spans="1:34">
      <c r="A17" t="s">
        <v>98</v>
      </c>
      <c r="B17">
        <v>0.12</v>
      </c>
      <c r="C17">
        <v>0.88</v>
      </c>
      <c r="D17">
        <v>0.17</v>
      </c>
      <c r="E17">
        <v>0.83</v>
      </c>
      <c r="F17">
        <v>0.11</v>
      </c>
      <c r="G17">
        <v>0.89</v>
      </c>
      <c r="H17">
        <v>7.0000000000000007E-2</v>
      </c>
      <c r="I17">
        <v>0.92999999999999994</v>
      </c>
      <c r="J17">
        <v>0.65</v>
      </c>
      <c r="K17">
        <v>0.35</v>
      </c>
      <c r="L17">
        <v>0.31</v>
      </c>
      <c r="M17">
        <v>0.69</v>
      </c>
    </row>
    <row r="18" spans="1:34">
      <c r="A18" t="s">
        <v>100</v>
      </c>
      <c r="B18">
        <v>0.15</v>
      </c>
      <c r="C18">
        <v>0.85</v>
      </c>
      <c r="D18">
        <v>0.56000000000000005</v>
      </c>
      <c r="E18">
        <v>0.43999999999999995</v>
      </c>
      <c r="F18">
        <v>0.06</v>
      </c>
      <c r="G18">
        <v>0.94</v>
      </c>
      <c r="H18">
        <v>0.39</v>
      </c>
      <c r="I18">
        <v>0.61</v>
      </c>
      <c r="J18">
        <v>0.26</v>
      </c>
      <c r="K18">
        <v>0.74</v>
      </c>
      <c r="L18">
        <v>0.16</v>
      </c>
      <c r="M18">
        <v>0.84</v>
      </c>
    </row>
    <row r="19" spans="1:34">
      <c r="A19" t="s">
        <v>102</v>
      </c>
      <c r="B19">
        <v>0.84</v>
      </c>
      <c r="C19">
        <v>0.16000000000000003</v>
      </c>
      <c r="D19">
        <v>0.38</v>
      </c>
      <c r="E19">
        <v>0.62</v>
      </c>
      <c r="F19">
        <v>0.8</v>
      </c>
      <c r="G19">
        <v>0.19999999999999996</v>
      </c>
      <c r="H19">
        <v>0.62</v>
      </c>
      <c r="I19">
        <v>0.38</v>
      </c>
      <c r="J19">
        <v>0.72</v>
      </c>
      <c r="K19">
        <v>0.28000000000000003</v>
      </c>
      <c r="L19" s="1">
        <v>0.89</v>
      </c>
      <c r="M19" s="1">
        <v>0.10999999999999999</v>
      </c>
    </row>
    <row r="20" spans="1:34">
      <c r="A20" t="s">
        <v>151</v>
      </c>
      <c r="B20">
        <v>0.93</v>
      </c>
      <c r="C20">
        <v>6.9999999999999951E-2</v>
      </c>
      <c r="D20">
        <v>0.96</v>
      </c>
      <c r="E20">
        <v>4.0000000000000036E-2</v>
      </c>
      <c r="F20">
        <v>0.8</v>
      </c>
      <c r="G20">
        <v>0.19999999999999996</v>
      </c>
      <c r="H20">
        <v>0.97</v>
      </c>
      <c r="I20">
        <v>3.0000000000000027E-2</v>
      </c>
      <c r="J20">
        <v>0.84</v>
      </c>
      <c r="K20">
        <v>0.16000000000000003</v>
      </c>
      <c r="L20" s="1">
        <v>0.89</v>
      </c>
      <c r="M20" s="1">
        <v>0.10999999999999999</v>
      </c>
    </row>
    <row r="23" spans="1:34">
      <c r="A23" t="s">
        <v>113</v>
      </c>
      <c r="S23" t="s">
        <v>113</v>
      </c>
    </row>
    <row r="24" spans="1:34">
      <c r="A24" t="s">
        <v>78</v>
      </c>
      <c r="B24" t="s">
        <v>48</v>
      </c>
      <c r="C24" t="s">
        <v>51</v>
      </c>
      <c r="D24" t="s">
        <v>54</v>
      </c>
      <c r="E24" t="s">
        <v>67</v>
      </c>
      <c r="F24" t="s">
        <v>50</v>
      </c>
      <c r="G24" t="s">
        <v>113</v>
      </c>
      <c r="H24" t="s">
        <v>224</v>
      </c>
      <c r="I24" t="s">
        <v>239</v>
      </c>
      <c r="N24" s="17"/>
      <c r="O24" s="62"/>
      <c r="P24" s="17"/>
      <c r="Q24" s="17"/>
      <c r="T24" t="s">
        <v>78</v>
      </c>
      <c r="U24" t="s">
        <v>49</v>
      </c>
      <c r="V24" t="s">
        <v>52</v>
      </c>
      <c r="W24" t="s">
        <v>56</v>
      </c>
      <c r="X24" t="s">
        <v>68</v>
      </c>
      <c r="Y24" t="s">
        <v>69</v>
      </c>
      <c r="Z24" t="s">
        <v>114</v>
      </c>
      <c r="AA24" t="s">
        <v>236</v>
      </c>
      <c r="AB24" t="s">
        <v>238</v>
      </c>
    </row>
    <row r="25" spans="1:34">
      <c r="A25" t="s">
        <v>80</v>
      </c>
      <c r="B25">
        <v>0.62</v>
      </c>
      <c r="C25">
        <v>0.36</v>
      </c>
      <c r="D25">
        <v>0.77</v>
      </c>
      <c r="E25">
        <v>0.66</v>
      </c>
      <c r="F25">
        <v>0.41000000000000003</v>
      </c>
      <c r="G25">
        <f>MIN(B25:F25)</f>
        <v>0.36</v>
      </c>
      <c r="H25">
        <v>0.13</v>
      </c>
      <c r="I25">
        <f>MIN(G25:H25)</f>
        <v>0.13</v>
      </c>
      <c r="N25" s="44"/>
      <c r="O25" s="44"/>
      <c r="R25" s="17"/>
      <c r="T25" t="s">
        <v>80</v>
      </c>
      <c r="U25">
        <v>0.62</v>
      </c>
      <c r="V25">
        <v>0.36</v>
      </c>
      <c r="W25">
        <v>0.77</v>
      </c>
      <c r="X25">
        <v>0.66</v>
      </c>
      <c r="Y25">
        <v>0.41000000000000003</v>
      </c>
      <c r="Z25">
        <v>0.36</v>
      </c>
      <c r="AA25">
        <v>0.87</v>
      </c>
      <c r="AB25">
        <f>MIN(Z25:AA25)</f>
        <v>0.36</v>
      </c>
      <c r="AG25">
        <v>0.49800796812749015</v>
      </c>
      <c r="AH25" s="62" t="s">
        <v>585</v>
      </c>
    </row>
    <row r="26" spans="1:34">
      <c r="A26" t="s">
        <v>82</v>
      </c>
      <c r="B26">
        <v>0.96</v>
      </c>
      <c r="C26">
        <v>0.86</v>
      </c>
      <c r="D26">
        <v>0.7</v>
      </c>
      <c r="E26">
        <v>0.96</v>
      </c>
      <c r="F26">
        <v>0.84</v>
      </c>
      <c r="G26" s="37">
        <f t="shared" ref="G26:G42" si="0">MIN(B26:F26)</f>
        <v>0.7</v>
      </c>
      <c r="H26" s="1">
        <v>0.89</v>
      </c>
      <c r="I26" s="1">
        <f t="shared" ref="I26:I42" si="1">MIN(G26:H26)</f>
        <v>0.7</v>
      </c>
      <c r="T26" t="s">
        <v>82</v>
      </c>
      <c r="U26">
        <v>0.96</v>
      </c>
      <c r="V26">
        <v>0.86</v>
      </c>
      <c r="W26">
        <v>0.7</v>
      </c>
      <c r="X26">
        <v>0.96</v>
      </c>
      <c r="Y26">
        <v>0.84</v>
      </c>
      <c r="Z26">
        <v>0.7</v>
      </c>
      <c r="AA26">
        <v>0.10999999999999999</v>
      </c>
      <c r="AB26">
        <f t="shared" ref="AB26:AB42" si="2">MIN(Z26:AA26)</f>
        <v>0.10999999999999999</v>
      </c>
      <c r="AG26">
        <v>0.874617737003058</v>
      </c>
      <c r="AH26" s="44" t="s">
        <v>265</v>
      </c>
    </row>
    <row r="27" spans="1:34">
      <c r="A27" t="s">
        <v>57</v>
      </c>
      <c r="B27">
        <v>0.42</v>
      </c>
      <c r="C27">
        <v>0.94</v>
      </c>
      <c r="D27">
        <v>0.73</v>
      </c>
      <c r="E27">
        <v>0.77</v>
      </c>
      <c r="F27">
        <v>0.72</v>
      </c>
      <c r="G27">
        <f t="shared" si="0"/>
        <v>0.42</v>
      </c>
      <c r="H27">
        <v>0.81</v>
      </c>
      <c r="I27">
        <f t="shared" si="1"/>
        <v>0.42</v>
      </c>
      <c r="T27" t="s">
        <v>57</v>
      </c>
      <c r="U27">
        <v>0.42</v>
      </c>
      <c r="V27">
        <v>0.94</v>
      </c>
      <c r="W27">
        <v>0.73</v>
      </c>
      <c r="X27">
        <v>0.77</v>
      </c>
      <c r="Y27">
        <v>0.72</v>
      </c>
      <c r="Z27">
        <v>0.42</v>
      </c>
      <c r="AA27">
        <v>0.18999999999999995</v>
      </c>
      <c r="AB27">
        <f t="shared" si="2"/>
        <v>0.18999999999999995</v>
      </c>
      <c r="AG27">
        <v>0.83333333333333315</v>
      </c>
      <c r="AH27" t="s">
        <v>226</v>
      </c>
    </row>
    <row r="28" spans="1:34">
      <c r="A28" t="s">
        <v>58</v>
      </c>
      <c r="B28">
        <v>0.25</v>
      </c>
      <c r="C28">
        <v>0.27</v>
      </c>
      <c r="D28">
        <v>0.71</v>
      </c>
      <c r="E28">
        <v>0.1</v>
      </c>
      <c r="F28">
        <v>0.72</v>
      </c>
      <c r="G28">
        <f t="shared" si="0"/>
        <v>0.1</v>
      </c>
      <c r="H28">
        <v>0.23</v>
      </c>
      <c r="I28">
        <f t="shared" si="1"/>
        <v>0.1</v>
      </c>
      <c r="T28" t="s">
        <v>58</v>
      </c>
      <c r="U28">
        <v>0.25</v>
      </c>
      <c r="V28">
        <v>0.27</v>
      </c>
      <c r="W28">
        <v>0.71</v>
      </c>
      <c r="X28">
        <v>0.1</v>
      </c>
      <c r="Y28">
        <v>0.72</v>
      </c>
      <c r="Z28">
        <v>0.1</v>
      </c>
      <c r="AA28">
        <v>0.77</v>
      </c>
      <c r="AB28">
        <f t="shared" si="2"/>
        <v>0.1</v>
      </c>
      <c r="AG28">
        <v>0.88928571428571446</v>
      </c>
      <c r="AH28" t="s">
        <v>226</v>
      </c>
    </row>
    <row r="29" spans="1:34">
      <c r="A29" t="s">
        <v>59</v>
      </c>
      <c r="B29">
        <v>0.42</v>
      </c>
      <c r="C29">
        <v>0.17</v>
      </c>
      <c r="D29">
        <v>0.78</v>
      </c>
      <c r="E29">
        <v>0.28000000000000003</v>
      </c>
      <c r="F29">
        <v>0.49</v>
      </c>
      <c r="G29">
        <f t="shared" si="0"/>
        <v>0.17</v>
      </c>
      <c r="H29">
        <v>0.69</v>
      </c>
      <c r="I29">
        <f t="shared" si="1"/>
        <v>0.17</v>
      </c>
      <c r="T29" t="s">
        <v>59</v>
      </c>
      <c r="U29">
        <v>0.42</v>
      </c>
      <c r="V29">
        <v>0.17</v>
      </c>
      <c r="W29">
        <v>0.78</v>
      </c>
      <c r="X29">
        <v>0.28000000000000003</v>
      </c>
      <c r="Y29">
        <v>0.49</v>
      </c>
      <c r="Z29">
        <v>0.17</v>
      </c>
      <c r="AA29">
        <v>0.31000000000000005</v>
      </c>
      <c r="AB29">
        <f t="shared" si="2"/>
        <v>0.17</v>
      </c>
      <c r="AG29">
        <v>0.81028938906752401</v>
      </c>
      <c r="AH29" t="s">
        <v>586</v>
      </c>
    </row>
    <row r="30" spans="1:34">
      <c r="A30" t="s">
        <v>60</v>
      </c>
      <c r="B30">
        <v>0.9</v>
      </c>
      <c r="C30">
        <v>0.16</v>
      </c>
      <c r="D30">
        <v>0.74</v>
      </c>
      <c r="E30">
        <v>0.7</v>
      </c>
      <c r="F30">
        <v>0.78</v>
      </c>
      <c r="G30">
        <f t="shared" si="0"/>
        <v>0.16</v>
      </c>
      <c r="H30">
        <v>0.89</v>
      </c>
      <c r="I30">
        <f t="shared" si="1"/>
        <v>0.16</v>
      </c>
      <c r="T30" t="s">
        <v>60</v>
      </c>
      <c r="U30">
        <v>0.9</v>
      </c>
      <c r="V30">
        <v>0.16</v>
      </c>
      <c r="W30">
        <v>0.74</v>
      </c>
      <c r="X30">
        <v>0.7</v>
      </c>
      <c r="Y30">
        <v>0.78</v>
      </c>
      <c r="Z30">
        <v>0.16</v>
      </c>
      <c r="AA30">
        <v>0.10999999999999999</v>
      </c>
      <c r="AB30">
        <f t="shared" si="2"/>
        <v>0.10999999999999999</v>
      </c>
      <c r="AG30">
        <v>0.89115646258503378</v>
      </c>
      <c r="AH30" t="s">
        <v>226</v>
      </c>
    </row>
    <row r="31" spans="1:34">
      <c r="A31" t="s">
        <v>153</v>
      </c>
      <c r="B31">
        <v>0.72</v>
      </c>
      <c r="C31">
        <v>0.81</v>
      </c>
      <c r="D31">
        <v>0.77</v>
      </c>
      <c r="E31">
        <v>0.84</v>
      </c>
      <c r="F31">
        <v>0.32999999999999996</v>
      </c>
      <c r="G31">
        <f t="shared" si="0"/>
        <v>0.32999999999999996</v>
      </c>
      <c r="H31">
        <v>0.13</v>
      </c>
      <c r="I31">
        <f t="shared" si="1"/>
        <v>0.13</v>
      </c>
      <c r="T31" t="s">
        <v>153</v>
      </c>
      <c r="U31">
        <v>0.72</v>
      </c>
      <c r="V31">
        <v>0.81</v>
      </c>
      <c r="W31">
        <v>0.77</v>
      </c>
      <c r="X31">
        <v>0.84</v>
      </c>
      <c r="Y31">
        <v>0.32999999999999996</v>
      </c>
      <c r="Z31">
        <v>0.32999999999999996</v>
      </c>
      <c r="AA31">
        <v>0.87</v>
      </c>
      <c r="AB31">
        <f t="shared" si="2"/>
        <v>0.32999999999999996</v>
      </c>
      <c r="AG31">
        <v>0.86524822695035464</v>
      </c>
      <c r="AH31" t="s">
        <v>226</v>
      </c>
    </row>
    <row r="32" spans="1:34">
      <c r="A32" t="s">
        <v>62</v>
      </c>
      <c r="B32">
        <v>0.17</v>
      </c>
      <c r="C32">
        <v>0.32</v>
      </c>
      <c r="D32">
        <v>0.09</v>
      </c>
      <c r="E32">
        <v>0.48</v>
      </c>
      <c r="F32">
        <v>0.41000000000000003</v>
      </c>
      <c r="G32">
        <f t="shared" si="0"/>
        <v>0.09</v>
      </c>
      <c r="H32">
        <v>0.16</v>
      </c>
      <c r="I32">
        <f t="shared" si="1"/>
        <v>0.09</v>
      </c>
      <c r="N32" s="18"/>
      <c r="O32" s="18"/>
      <c r="P32" s="17"/>
      <c r="Q32" s="17"/>
      <c r="T32" t="s">
        <v>62</v>
      </c>
      <c r="U32">
        <v>0.17</v>
      </c>
      <c r="V32">
        <v>0.32</v>
      </c>
      <c r="W32">
        <v>0.09</v>
      </c>
      <c r="X32">
        <v>0.48</v>
      </c>
      <c r="Y32">
        <v>0.41000000000000003</v>
      </c>
      <c r="Z32">
        <v>0.09</v>
      </c>
      <c r="AA32">
        <v>0.84</v>
      </c>
      <c r="AB32">
        <f t="shared" si="2"/>
        <v>0.09</v>
      </c>
      <c r="AG32">
        <v>0.86281588447653434</v>
      </c>
      <c r="AH32" t="s">
        <v>226</v>
      </c>
    </row>
    <row r="33" spans="1:34">
      <c r="A33" t="s">
        <v>63</v>
      </c>
      <c r="B33">
        <v>0.2</v>
      </c>
      <c r="C33">
        <v>0.42</v>
      </c>
      <c r="D33">
        <v>0.51</v>
      </c>
      <c r="E33">
        <v>0.27</v>
      </c>
      <c r="F33" s="1">
        <v>0.19999999999999996</v>
      </c>
      <c r="G33" s="1">
        <f t="shared" si="0"/>
        <v>0.19999999999999996</v>
      </c>
      <c r="H33">
        <v>0.45</v>
      </c>
      <c r="I33">
        <f t="shared" si="1"/>
        <v>0.19999999999999996</v>
      </c>
      <c r="N33" s="44"/>
      <c r="O33" s="44"/>
      <c r="T33" t="s">
        <v>63</v>
      </c>
      <c r="U33">
        <v>0.2</v>
      </c>
      <c r="V33">
        <v>0.42</v>
      </c>
      <c r="W33">
        <v>0.51</v>
      </c>
      <c r="X33">
        <v>0.27</v>
      </c>
      <c r="Y33">
        <v>0.19999999999999996</v>
      </c>
      <c r="Z33">
        <v>0.19999999999999996</v>
      </c>
      <c r="AA33">
        <v>0.55000000000000004</v>
      </c>
      <c r="AB33">
        <f t="shared" si="2"/>
        <v>0.19999999999999996</v>
      </c>
      <c r="AG33">
        <v>0.66369047619047628</v>
      </c>
      <c r="AH33" s="18" t="s">
        <v>266</v>
      </c>
    </row>
    <row r="34" spans="1:34">
      <c r="A34" t="s">
        <v>64</v>
      </c>
      <c r="B34">
        <v>0.53</v>
      </c>
      <c r="C34">
        <v>0.21</v>
      </c>
      <c r="D34">
        <v>0.71</v>
      </c>
      <c r="E34">
        <v>0.11</v>
      </c>
      <c r="F34">
        <v>0.78</v>
      </c>
      <c r="G34">
        <f t="shared" si="0"/>
        <v>0.11</v>
      </c>
      <c r="H34">
        <v>0.84</v>
      </c>
      <c r="I34">
        <f t="shared" si="1"/>
        <v>0.11</v>
      </c>
      <c r="N34" s="18"/>
      <c r="O34" s="18"/>
      <c r="T34" t="s">
        <v>64</v>
      </c>
      <c r="U34">
        <v>0.53</v>
      </c>
      <c r="V34">
        <v>0.21</v>
      </c>
      <c r="W34">
        <v>0.71</v>
      </c>
      <c r="X34">
        <v>0.11</v>
      </c>
      <c r="Y34">
        <v>0.78</v>
      </c>
      <c r="Z34">
        <v>0.11</v>
      </c>
      <c r="AA34">
        <v>0.16000000000000003</v>
      </c>
      <c r="AB34">
        <f t="shared" si="2"/>
        <v>0.11</v>
      </c>
      <c r="AG34">
        <v>0.88808664259927794</v>
      </c>
      <c r="AH34" s="44" t="s">
        <v>268</v>
      </c>
    </row>
    <row r="35" spans="1:34">
      <c r="A35" t="s">
        <v>65</v>
      </c>
      <c r="B35">
        <v>0.32</v>
      </c>
      <c r="C35">
        <v>0.33</v>
      </c>
      <c r="D35">
        <v>0.25</v>
      </c>
      <c r="E35">
        <v>0.53</v>
      </c>
      <c r="F35">
        <v>0.49</v>
      </c>
      <c r="G35">
        <f t="shared" si="0"/>
        <v>0.25</v>
      </c>
      <c r="H35">
        <v>0.13</v>
      </c>
      <c r="I35">
        <f t="shared" si="1"/>
        <v>0.13</v>
      </c>
      <c r="T35" t="s">
        <v>65</v>
      </c>
      <c r="U35">
        <v>0.32</v>
      </c>
      <c r="V35">
        <v>0.33</v>
      </c>
      <c r="W35">
        <v>0.25</v>
      </c>
      <c r="X35">
        <v>0.53</v>
      </c>
      <c r="Y35">
        <v>0.49</v>
      </c>
      <c r="Z35">
        <v>0.25</v>
      </c>
      <c r="AA35">
        <v>0.87</v>
      </c>
      <c r="AB35">
        <f t="shared" si="2"/>
        <v>0.25</v>
      </c>
      <c r="AG35">
        <v>0.71165644171779108</v>
      </c>
      <c r="AH35" s="18" t="s">
        <v>269</v>
      </c>
    </row>
    <row r="36" spans="1:34">
      <c r="A36" t="s">
        <v>66</v>
      </c>
      <c r="B36">
        <v>0.92</v>
      </c>
      <c r="C36">
        <v>0.98</v>
      </c>
      <c r="D36">
        <v>0.8</v>
      </c>
      <c r="E36">
        <v>0.82</v>
      </c>
      <c r="F36">
        <v>0.92</v>
      </c>
      <c r="G36" s="37">
        <f t="shared" si="0"/>
        <v>0.8</v>
      </c>
      <c r="H36" s="1">
        <v>0.89</v>
      </c>
      <c r="I36" s="1">
        <f t="shared" si="1"/>
        <v>0.8</v>
      </c>
      <c r="T36" t="s">
        <v>66</v>
      </c>
      <c r="U36">
        <v>0.92</v>
      </c>
      <c r="V36">
        <v>0.98</v>
      </c>
      <c r="W36">
        <v>0.8</v>
      </c>
      <c r="X36">
        <v>0.82</v>
      </c>
      <c r="Y36">
        <v>0.92</v>
      </c>
      <c r="Z36">
        <v>0.8</v>
      </c>
      <c r="AA36">
        <v>0.10999999999999999</v>
      </c>
      <c r="AB36">
        <f t="shared" si="2"/>
        <v>0.10999999999999999</v>
      </c>
      <c r="AG36">
        <v>0.84429065743944631</v>
      </c>
      <c r="AH36" t="s">
        <v>226</v>
      </c>
    </row>
    <row r="37" spans="1:34">
      <c r="A37" t="s">
        <v>94</v>
      </c>
      <c r="B37">
        <v>0.13</v>
      </c>
      <c r="C37">
        <v>0.44</v>
      </c>
      <c r="D37">
        <v>0.34</v>
      </c>
      <c r="E37">
        <v>0.06</v>
      </c>
      <c r="F37">
        <v>1.0000000000000009E-2</v>
      </c>
      <c r="G37">
        <f t="shared" si="0"/>
        <v>1.0000000000000009E-2</v>
      </c>
      <c r="H37">
        <v>0.23</v>
      </c>
      <c r="I37">
        <f t="shared" si="1"/>
        <v>1.0000000000000009E-2</v>
      </c>
      <c r="T37" t="s">
        <v>94</v>
      </c>
      <c r="U37">
        <v>0.13</v>
      </c>
      <c r="V37">
        <v>0.44</v>
      </c>
      <c r="W37">
        <v>0.34</v>
      </c>
      <c r="X37">
        <v>0.06</v>
      </c>
      <c r="Y37">
        <v>1.0000000000000009E-2</v>
      </c>
      <c r="Z37">
        <v>1.0000000000000009E-2</v>
      </c>
      <c r="AA37">
        <v>0.77</v>
      </c>
      <c r="AB37">
        <f t="shared" si="2"/>
        <v>1.0000000000000009E-2</v>
      </c>
      <c r="AG37">
        <v>0.89243027888446236</v>
      </c>
      <c r="AH37" t="s">
        <v>586</v>
      </c>
    </row>
    <row r="38" spans="1:34">
      <c r="A38" t="s">
        <v>96</v>
      </c>
      <c r="B38">
        <v>0.11</v>
      </c>
      <c r="C38">
        <v>0.1</v>
      </c>
      <c r="D38">
        <v>0.01</v>
      </c>
      <c r="E38">
        <v>0.31</v>
      </c>
      <c r="F38">
        <v>2.0000000000000018E-2</v>
      </c>
      <c r="G38">
        <f t="shared" si="0"/>
        <v>0.01</v>
      </c>
      <c r="H38">
        <v>0.13</v>
      </c>
      <c r="I38">
        <f t="shared" si="1"/>
        <v>0.01</v>
      </c>
      <c r="T38" t="s">
        <v>96</v>
      </c>
      <c r="U38">
        <v>0.11</v>
      </c>
      <c r="V38">
        <v>0.1</v>
      </c>
      <c r="W38">
        <v>0.01</v>
      </c>
      <c r="X38">
        <v>0.31</v>
      </c>
      <c r="Y38">
        <v>2.0000000000000018E-2</v>
      </c>
      <c r="Z38">
        <v>0.01</v>
      </c>
      <c r="AA38">
        <v>0.87</v>
      </c>
      <c r="AB38">
        <f t="shared" si="2"/>
        <v>0.01</v>
      </c>
      <c r="AG38">
        <v>0.91187739463601547</v>
      </c>
      <c r="AH38" t="s">
        <v>586</v>
      </c>
    </row>
    <row r="39" spans="1:34">
      <c r="A39" t="s">
        <v>98</v>
      </c>
      <c r="B39">
        <v>0.12</v>
      </c>
      <c r="C39">
        <v>0.17</v>
      </c>
      <c r="D39">
        <v>0.11</v>
      </c>
      <c r="E39">
        <v>7.0000000000000007E-2</v>
      </c>
      <c r="F39">
        <v>0.65</v>
      </c>
      <c r="G39">
        <f t="shared" si="0"/>
        <v>7.0000000000000007E-2</v>
      </c>
      <c r="H39">
        <v>0.31</v>
      </c>
      <c r="I39">
        <f t="shared" si="1"/>
        <v>7.0000000000000007E-2</v>
      </c>
      <c r="T39" t="s">
        <v>98</v>
      </c>
      <c r="U39">
        <v>0.12</v>
      </c>
      <c r="V39">
        <v>0.17</v>
      </c>
      <c r="W39">
        <v>0.11</v>
      </c>
      <c r="X39">
        <v>7.0000000000000007E-2</v>
      </c>
      <c r="Y39">
        <v>0.65</v>
      </c>
      <c r="Z39">
        <v>7.0000000000000007E-2</v>
      </c>
      <c r="AA39">
        <v>0.69</v>
      </c>
      <c r="AB39">
        <f t="shared" si="2"/>
        <v>7.0000000000000007E-2</v>
      </c>
      <c r="AG39">
        <v>0.86545454545454514</v>
      </c>
      <c r="AH39" t="s">
        <v>586</v>
      </c>
    </row>
    <row r="40" spans="1:34">
      <c r="A40" t="s">
        <v>100</v>
      </c>
      <c r="B40">
        <v>0.15</v>
      </c>
      <c r="C40">
        <v>0.56000000000000005</v>
      </c>
      <c r="D40">
        <v>0.06</v>
      </c>
      <c r="E40">
        <v>0.39</v>
      </c>
      <c r="F40">
        <v>0.26</v>
      </c>
      <c r="G40">
        <f t="shared" si="0"/>
        <v>0.06</v>
      </c>
      <c r="H40">
        <v>0.16</v>
      </c>
      <c r="I40">
        <f t="shared" si="1"/>
        <v>0.06</v>
      </c>
      <c r="N40" s="18"/>
      <c r="O40" s="18"/>
      <c r="T40" t="s">
        <v>100</v>
      </c>
      <c r="U40">
        <v>0.15</v>
      </c>
      <c r="V40">
        <v>0.56000000000000005</v>
      </c>
      <c r="W40">
        <v>0.06</v>
      </c>
      <c r="X40">
        <v>0.39</v>
      </c>
      <c r="Y40">
        <v>0.26</v>
      </c>
      <c r="Z40">
        <v>0.06</v>
      </c>
      <c r="AA40">
        <v>0.84</v>
      </c>
      <c r="AB40">
        <f t="shared" si="2"/>
        <v>0.06</v>
      </c>
      <c r="AG40">
        <v>0.90877192982456145</v>
      </c>
      <c r="AH40" t="s">
        <v>226</v>
      </c>
    </row>
    <row r="41" spans="1:34">
      <c r="A41" t="s">
        <v>102</v>
      </c>
      <c r="B41">
        <v>0.84</v>
      </c>
      <c r="C41">
        <v>0.38</v>
      </c>
      <c r="D41">
        <v>0.8</v>
      </c>
      <c r="E41">
        <v>0.62</v>
      </c>
      <c r="F41">
        <v>0.72</v>
      </c>
      <c r="G41">
        <f t="shared" si="0"/>
        <v>0.38</v>
      </c>
      <c r="H41">
        <v>0.89</v>
      </c>
      <c r="I41">
        <f t="shared" si="1"/>
        <v>0.38</v>
      </c>
      <c r="T41" t="s">
        <v>102</v>
      </c>
      <c r="U41">
        <v>0.84</v>
      </c>
      <c r="V41">
        <v>0.38</v>
      </c>
      <c r="W41">
        <v>0.8</v>
      </c>
      <c r="X41">
        <v>0.62</v>
      </c>
      <c r="Y41">
        <v>0.72</v>
      </c>
      <c r="Z41">
        <v>0.38</v>
      </c>
      <c r="AA41">
        <v>0.10999999999999999</v>
      </c>
      <c r="AB41">
        <f t="shared" si="2"/>
        <v>0.10999999999999999</v>
      </c>
      <c r="AG41">
        <v>0.83941605839416056</v>
      </c>
      <c r="AH41" s="18" t="s">
        <v>270</v>
      </c>
    </row>
    <row r="42" spans="1:34">
      <c r="A42" t="s">
        <v>151</v>
      </c>
      <c r="B42">
        <v>0.93</v>
      </c>
      <c r="C42">
        <v>0.96</v>
      </c>
      <c r="D42">
        <v>0.8</v>
      </c>
      <c r="E42">
        <v>0.97</v>
      </c>
      <c r="F42">
        <v>0.84</v>
      </c>
      <c r="G42" s="37">
        <f t="shared" si="0"/>
        <v>0.8</v>
      </c>
      <c r="H42">
        <v>0.89</v>
      </c>
      <c r="I42">
        <f t="shared" si="1"/>
        <v>0.8</v>
      </c>
      <c r="T42" t="s">
        <v>151</v>
      </c>
      <c r="U42">
        <v>0.93</v>
      </c>
      <c r="V42">
        <v>0.96</v>
      </c>
      <c r="W42">
        <v>0.8</v>
      </c>
      <c r="X42">
        <v>0.97</v>
      </c>
      <c r="Y42">
        <v>0.84</v>
      </c>
      <c r="Z42">
        <v>0.8</v>
      </c>
      <c r="AA42">
        <v>0.10999999999999999</v>
      </c>
      <c r="AB42">
        <f t="shared" si="2"/>
        <v>0.10999999999999999</v>
      </c>
      <c r="AG42">
        <v>0.94531249999999978</v>
      </c>
      <c r="AH42" t="s">
        <v>226</v>
      </c>
    </row>
    <row r="43" spans="1:34">
      <c r="G43">
        <f>SUM(G25:G42)</f>
        <v>5.0199999999999987</v>
      </c>
      <c r="H43" t="s">
        <v>71</v>
      </c>
      <c r="I43">
        <f>SUM(I25:I42)</f>
        <v>4.4699999999999989</v>
      </c>
      <c r="J43" s="63">
        <f>+I43/G43</f>
        <v>0.89043824701195218</v>
      </c>
      <c r="K43" s="17" t="s">
        <v>277</v>
      </c>
      <c r="L43" s="17"/>
      <c r="M43" s="17"/>
      <c r="R43" s="17"/>
      <c r="Z43">
        <v>5.0199999999999987</v>
      </c>
      <c r="AA43" t="s">
        <v>263</v>
      </c>
      <c r="AB43">
        <f>SUM(AB25:AB42)</f>
        <v>2.5</v>
      </c>
      <c r="AC43" s="18">
        <f>+AB43/Z43</f>
        <v>0.49800796812749015</v>
      </c>
      <c r="AD43" s="18" t="s">
        <v>264</v>
      </c>
      <c r="AE43" s="17"/>
      <c r="AF43" s="17"/>
      <c r="AG43">
        <v>0.9444444444444442</v>
      </c>
      <c r="AH43" t="s">
        <v>226</v>
      </c>
    </row>
    <row r="44" spans="1:34">
      <c r="AG44">
        <v>0.95439739413680769</v>
      </c>
      <c r="AH44" t="s">
        <v>226</v>
      </c>
    </row>
    <row r="45" spans="1:34">
      <c r="A45" t="s">
        <v>152</v>
      </c>
      <c r="T45" t="s">
        <v>152</v>
      </c>
      <c r="AG45">
        <v>0.95306859205776162</v>
      </c>
      <c r="AH45" t="s">
        <v>586</v>
      </c>
    </row>
    <row r="46" spans="1:34">
      <c r="A46" t="s">
        <v>78</v>
      </c>
      <c r="B46" t="s">
        <v>48</v>
      </c>
      <c r="C46" t="s">
        <v>51</v>
      </c>
      <c r="D46" t="s">
        <v>54</v>
      </c>
      <c r="E46" t="s">
        <v>67</v>
      </c>
      <c r="F46" t="s">
        <v>234</v>
      </c>
      <c r="G46" t="s">
        <v>115</v>
      </c>
      <c r="H46" t="s">
        <v>224</v>
      </c>
      <c r="I46" t="s">
        <v>239</v>
      </c>
      <c r="T46" t="s">
        <v>78</v>
      </c>
      <c r="U46" t="s">
        <v>48</v>
      </c>
      <c r="V46" t="s">
        <v>51</v>
      </c>
      <c r="W46" t="s">
        <v>54</v>
      </c>
      <c r="X46" t="s">
        <v>67</v>
      </c>
      <c r="Y46" t="s">
        <v>234</v>
      </c>
      <c r="Z46" t="s">
        <v>152</v>
      </c>
      <c r="AA46" t="s">
        <v>236</v>
      </c>
      <c r="AB46" t="s">
        <v>238</v>
      </c>
      <c r="AG46">
        <v>0.95806451612903221</v>
      </c>
      <c r="AH46" t="s">
        <v>586</v>
      </c>
    </row>
    <row r="47" spans="1:34">
      <c r="A47" t="s">
        <v>80</v>
      </c>
      <c r="B47">
        <v>0.62</v>
      </c>
      <c r="C47">
        <v>0.36</v>
      </c>
      <c r="D47">
        <v>0.77</v>
      </c>
      <c r="E47">
        <v>0.66</v>
      </c>
      <c r="F47">
        <v>0.59</v>
      </c>
      <c r="G47">
        <f>MIN(B47:F47)</f>
        <v>0.36</v>
      </c>
      <c r="H47">
        <v>0.13</v>
      </c>
      <c r="I47">
        <f>MIN(G47:H47)</f>
        <v>0.13</v>
      </c>
      <c r="N47" s="44"/>
      <c r="O47" s="44"/>
      <c r="T47" t="s">
        <v>80</v>
      </c>
      <c r="U47">
        <v>0.62</v>
      </c>
      <c r="V47">
        <v>0.36</v>
      </c>
      <c r="W47">
        <v>0.77</v>
      </c>
      <c r="X47">
        <v>0.66</v>
      </c>
      <c r="Y47">
        <v>0.59</v>
      </c>
      <c r="Z47">
        <v>0.36</v>
      </c>
      <c r="AA47">
        <v>0.87</v>
      </c>
      <c r="AB47">
        <f>MIN(Z47:AA47)</f>
        <v>0.36</v>
      </c>
      <c r="AG47">
        <v>0.95317725752508342</v>
      </c>
      <c r="AH47" t="s">
        <v>586</v>
      </c>
    </row>
    <row r="48" spans="1:34">
      <c r="A48" t="s">
        <v>82</v>
      </c>
      <c r="B48">
        <v>0.96</v>
      </c>
      <c r="C48">
        <v>0.86</v>
      </c>
      <c r="D48">
        <v>0.7</v>
      </c>
      <c r="E48">
        <v>0.96</v>
      </c>
      <c r="F48">
        <v>0.16000000000000003</v>
      </c>
      <c r="G48">
        <f t="shared" ref="G48:G64" si="3">MIN(B48:F48)</f>
        <v>0.16000000000000003</v>
      </c>
      <c r="H48">
        <v>0.89</v>
      </c>
      <c r="I48">
        <f t="shared" ref="I48:I64" si="4">MIN(G48:H48)</f>
        <v>0.16000000000000003</v>
      </c>
      <c r="T48" t="s">
        <v>82</v>
      </c>
      <c r="U48">
        <v>0.96</v>
      </c>
      <c r="V48">
        <v>0.86</v>
      </c>
      <c r="W48">
        <v>0.7</v>
      </c>
      <c r="X48">
        <v>0.96</v>
      </c>
      <c r="Y48">
        <v>0.16000000000000003</v>
      </c>
      <c r="Z48">
        <v>0.16000000000000003</v>
      </c>
      <c r="AA48">
        <v>0.10999999999999999</v>
      </c>
      <c r="AB48">
        <f t="shared" ref="AB48:AB64" si="5">MIN(Z48:AA48)</f>
        <v>0.10999999999999999</v>
      </c>
      <c r="AG48">
        <v>0.96517412935323366</v>
      </c>
      <c r="AH48" s="44" t="s">
        <v>583</v>
      </c>
    </row>
    <row r="49" spans="1:34">
      <c r="A49" t="s">
        <v>57</v>
      </c>
      <c r="B49">
        <v>0.42</v>
      </c>
      <c r="C49">
        <v>0.94</v>
      </c>
      <c r="D49">
        <v>0.73</v>
      </c>
      <c r="E49">
        <v>0.77</v>
      </c>
      <c r="F49">
        <v>0.28000000000000003</v>
      </c>
      <c r="G49">
        <f t="shared" si="3"/>
        <v>0.28000000000000003</v>
      </c>
      <c r="H49">
        <v>0.81</v>
      </c>
      <c r="I49">
        <f t="shared" si="4"/>
        <v>0.28000000000000003</v>
      </c>
      <c r="T49" t="s">
        <v>57</v>
      </c>
      <c r="U49">
        <v>0.42</v>
      </c>
      <c r="V49">
        <v>0.94</v>
      </c>
      <c r="W49">
        <v>0.73</v>
      </c>
      <c r="X49">
        <v>0.77</v>
      </c>
      <c r="Y49">
        <v>0.28000000000000003</v>
      </c>
      <c r="Z49">
        <v>0.28000000000000003</v>
      </c>
      <c r="AA49">
        <v>0.18999999999999995</v>
      </c>
      <c r="AB49">
        <f t="shared" si="5"/>
        <v>0.18999999999999995</v>
      </c>
      <c r="AG49">
        <v>0.976958525345622</v>
      </c>
      <c r="AH49" t="s">
        <v>226</v>
      </c>
    </row>
    <row r="50" spans="1:34">
      <c r="A50" t="s">
        <v>58</v>
      </c>
      <c r="B50">
        <v>0.25</v>
      </c>
      <c r="C50">
        <v>0.27</v>
      </c>
      <c r="D50">
        <v>0.71</v>
      </c>
      <c r="E50">
        <v>0.1</v>
      </c>
      <c r="F50">
        <v>0.28000000000000003</v>
      </c>
      <c r="G50">
        <f t="shared" si="3"/>
        <v>0.1</v>
      </c>
      <c r="H50">
        <v>0.23</v>
      </c>
      <c r="I50">
        <f t="shared" si="4"/>
        <v>0.1</v>
      </c>
      <c r="N50" s="44"/>
      <c r="O50" s="44"/>
      <c r="T50" t="s">
        <v>58</v>
      </c>
      <c r="U50">
        <v>0.25</v>
      </c>
      <c r="V50">
        <v>0.27</v>
      </c>
      <c r="W50">
        <v>0.71</v>
      </c>
      <c r="X50">
        <v>0.1</v>
      </c>
      <c r="Y50">
        <v>0.28000000000000003</v>
      </c>
      <c r="Z50">
        <v>0.1</v>
      </c>
      <c r="AA50">
        <v>0.77</v>
      </c>
      <c r="AB50">
        <f t="shared" si="5"/>
        <v>0.1</v>
      </c>
      <c r="AG50">
        <v>0.97816593886462866</v>
      </c>
      <c r="AH50" t="s">
        <v>226</v>
      </c>
    </row>
    <row r="51" spans="1:34">
      <c r="A51" t="s">
        <v>59</v>
      </c>
      <c r="B51">
        <v>0.42</v>
      </c>
      <c r="C51">
        <v>0.17</v>
      </c>
      <c r="D51">
        <v>0.78</v>
      </c>
      <c r="E51">
        <v>0.28000000000000003</v>
      </c>
      <c r="F51">
        <v>0.51</v>
      </c>
      <c r="G51">
        <f t="shared" si="3"/>
        <v>0.17</v>
      </c>
      <c r="H51">
        <v>0.69</v>
      </c>
      <c r="I51">
        <f t="shared" si="4"/>
        <v>0.17</v>
      </c>
      <c r="N51" s="18"/>
      <c r="O51" s="18"/>
      <c r="T51" t="s">
        <v>59</v>
      </c>
      <c r="U51">
        <v>0.42</v>
      </c>
      <c r="V51">
        <v>0.17</v>
      </c>
      <c r="W51">
        <v>0.78</v>
      </c>
      <c r="X51">
        <v>0.28000000000000003</v>
      </c>
      <c r="Y51">
        <v>0.51</v>
      </c>
      <c r="Z51">
        <v>0.17</v>
      </c>
      <c r="AA51">
        <v>0.31000000000000005</v>
      </c>
      <c r="AB51">
        <f t="shared" si="5"/>
        <v>0.17</v>
      </c>
      <c r="AG51">
        <v>0.83685800604229577</v>
      </c>
      <c r="AH51" s="44" t="s">
        <v>272</v>
      </c>
    </row>
    <row r="52" spans="1:34">
      <c r="A52" t="s">
        <v>60</v>
      </c>
      <c r="B52">
        <v>0.9</v>
      </c>
      <c r="C52">
        <v>0.16</v>
      </c>
      <c r="D52">
        <v>0.74</v>
      </c>
      <c r="E52">
        <v>0.7</v>
      </c>
      <c r="F52">
        <v>0.21999999999999997</v>
      </c>
      <c r="G52">
        <f t="shared" si="3"/>
        <v>0.16</v>
      </c>
      <c r="H52">
        <v>0.89</v>
      </c>
      <c r="I52">
        <f t="shared" si="4"/>
        <v>0.16</v>
      </c>
      <c r="T52" t="s">
        <v>60</v>
      </c>
      <c r="U52">
        <v>0.9</v>
      </c>
      <c r="V52">
        <v>0.16</v>
      </c>
      <c r="W52">
        <v>0.74</v>
      </c>
      <c r="X52">
        <v>0.7</v>
      </c>
      <c r="Y52">
        <v>0.21999999999999997</v>
      </c>
      <c r="Z52">
        <v>0.16</v>
      </c>
      <c r="AA52">
        <v>0.10999999999999999</v>
      </c>
      <c r="AB52">
        <f t="shared" si="5"/>
        <v>0.10999999999999999</v>
      </c>
      <c r="AG52">
        <v>0.90577507598784202</v>
      </c>
      <c r="AH52" s="18" t="s">
        <v>588</v>
      </c>
    </row>
    <row r="53" spans="1:34">
      <c r="A53" t="s">
        <v>153</v>
      </c>
      <c r="B53">
        <v>0.72</v>
      </c>
      <c r="C53">
        <v>0.81</v>
      </c>
      <c r="D53">
        <v>0.77</v>
      </c>
      <c r="E53">
        <v>0.84</v>
      </c>
      <c r="F53">
        <v>0.67</v>
      </c>
      <c r="G53" s="5">
        <f t="shared" si="3"/>
        <v>0.67</v>
      </c>
      <c r="H53">
        <v>0.13</v>
      </c>
      <c r="I53">
        <f t="shared" si="4"/>
        <v>0.13</v>
      </c>
      <c r="N53" s="44"/>
      <c r="O53" s="44"/>
      <c r="T53" t="s">
        <v>153</v>
      </c>
      <c r="U53">
        <v>0.72</v>
      </c>
      <c r="V53">
        <v>0.81</v>
      </c>
      <c r="W53">
        <v>0.77</v>
      </c>
      <c r="X53">
        <v>0.84</v>
      </c>
      <c r="Y53">
        <v>0.67</v>
      </c>
      <c r="Z53">
        <v>0.67</v>
      </c>
      <c r="AA53">
        <v>0.87</v>
      </c>
      <c r="AB53">
        <f t="shared" si="5"/>
        <v>0.67</v>
      </c>
      <c r="AG53">
        <v>0.98168498168498164</v>
      </c>
      <c r="AH53" t="s">
        <v>226</v>
      </c>
    </row>
    <row r="54" spans="1:34">
      <c r="A54" t="s">
        <v>62</v>
      </c>
      <c r="B54">
        <v>0.17</v>
      </c>
      <c r="C54">
        <v>0.32</v>
      </c>
      <c r="D54">
        <v>0.09</v>
      </c>
      <c r="E54">
        <v>0.48</v>
      </c>
      <c r="F54">
        <v>0.59</v>
      </c>
      <c r="G54">
        <f t="shared" si="3"/>
        <v>0.09</v>
      </c>
      <c r="H54">
        <v>0.16</v>
      </c>
      <c r="I54">
        <f t="shared" si="4"/>
        <v>0.09</v>
      </c>
      <c r="N54" s="46"/>
      <c r="O54" s="46"/>
      <c r="T54" t="s">
        <v>62</v>
      </c>
      <c r="U54">
        <v>0.17</v>
      </c>
      <c r="V54">
        <v>0.32</v>
      </c>
      <c r="W54">
        <v>0.09</v>
      </c>
      <c r="X54">
        <v>0.48</v>
      </c>
      <c r="Y54">
        <v>0.59</v>
      </c>
      <c r="Z54">
        <v>0.09</v>
      </c>
      <c r="AA54">
        <v>0.84</v>
      </c>
      <c r="AB54">
        <f t="shared" si="5"/>
        <v>0.09</v>
      </c>
      <c r="AG54">
        <v>0.98511904761904756</v>
      </c>
      <c r="AH54" s="44" t="s">
        <v>274</v>
      </c>
    </row>
    <row r="55" spans="1:34">
      <c r="A55" t="s">
        <v>63</v>
      </c>
      <c r="B55">
        <v>0.2</v>
      </c>
      <c r="C55">
        <v>0.42</v>
      </c>
      <c r="D55">
        <v>0.51</v>
      </c>
      <c r="E55">
        <v>0.27</v>
      </c>
      <c r="F55">
        <v>0.8</v>
      </c>
      <c r="G55">
        <f t="shared" si="3"/>
        <v>0.2</v>
      </c>
      <c r="H55">
        <v>0.45</v>
      </c>
      <c r="I55">
        <f t="shared" si="4"/>
        <v>0.2</v>
      </c>
      <c r="N55" s="46"/>
      <c r="O55" s="46"/>
      <c r="Q55" s="46"/>
      <c r="T55" t="s">
        <v>63</v>
      </c>
      <c r="U55">
        <v>0.2</v>
      </c>
      <c r="V55">
        <v>0.42</v>
      </c>
      <c r="W55">
        <v>0.51</v>
      </c>
      <c r="X55">
        <v>0.27</v>
      </c>
      <c r="Y55">
        <v>0.8</v>
      </c>
      <c r="Z55">
        <v>0.2</v>
      </c>
      <c r="AA55">
        <v>0.55000000000000004</v>
      </c>
      <c r="AB55">
        <f t="shared" si="5"/>
        <v>0.2</v>
      </c>
      <c r="AG55">
        <v>0.95027624309392245</v>
      </c>
      <c r="AH55" s="46" t="s">
        <v>275</v>
      </c>
    </row>
    <row r="56" spans="1:34">
      <c r="A56" t="s">
        <v>64</v>
      </c>
      <c r="B56">
        <v>0.53</v>
      </c>
      <c r="C56">
        <v>0.21</v>
      </c>
      <c r="D56">
        <v>0.71</v>
      </c>
      <c r="E56">
        <v>0.11</v>
      </c>
      <c r="F56">
        <v>0.21999999999999997</v>
      </c>
      <c r="G56">
        <f t="shared" si="3"/>
        <v>0.11</v>
      </c>
      <c r="H56">
        <v>0.84</v>
      </c>
      <c r="I56">
        <f t="shared" si="4"/>
        <v>0.11</v>
      </c>
      <c r="T56" t="s">
        <v>64</v>
      </c>
      <c r="U56">
        <v>0.53</v>
      </c>
      <c r="V56">
        <v>0.21</v>
      </c>
      <c r="W56">
        <v>0.71</v>
      </c>
      <c r="X56">
        <v>0.11</v>
      </c>
      <c r="Y56">
        <v>0.21999999999999997</v>
      </c>
      <c r="Z56">
        <v>0.11</v>
      </c>
      <c r="AA56">
        <v>0.16000000000000003</v>
      </c>
      <c r="AB56">
        <f t="shared" si="5"/>
        <v>0.11</v>
      </c>
      <c r="AG56">
        <v>0.97817460317460314</v>
      </c>
      <c r="AH56" s="46" t="s">
        <v>589</v>
      </c>
    </row>
    <row r="57" spans="1:34">
      <c r="A57" t="s">
        <v>65</v>
      </c>
      <c r="B57">
        <v>0.32</v>
      </c>
      <c r="C57">
        <v>0.33</v>
      </c>
      <c r="D57">
        <v>0.25</v>
      </c>
      <c r="E57">
        <v>0.53</v>
      </c>
      <c r="F57">
        <v>0.51</v>
      </c>
      <c r="G57">
        <f t="shared" si="3"/>
        <v>0.25</v>
      </c>
      <c r="H57">
        <v>0.13</v>
      </c>
      <c r="I57">
        <f t="shared" si="4"/>
        <v>0.13</v>
      </c>
      <c r="T57" t="s">
        <v>65</v>
      </c>
      <c r="U57">
        <v>0.32</v>
      </c>
      <c r="V57">
        <v>0.33</v>
      </c>
      <c r="W57">
        <v>0.25</v>
      </c>
      <c r="X57">
        <v>0.53</v>
      </c>
      <c r="Y57">
        <v>0.51</v>
      </c>
      <c r="Z57">
        <v>0.25</v>
      </c>
      <c r="AA57">
        <v>0.87</v>
      </c>
      <c r="AB57">
        <f t="shared" si="5"/>
        <v>0.25</v>
      </c>
    </row>
    <row r="58" spans="1:34">
      <c r="A58" t="s">
        <v>66</v>
      </c>
      <c r="B58">
        <v>0.92</v>
      </c>
      <c r="C58">
        <v>0.98</v>
      </c>
      <c r="D58">
        <v>0.8</v>
      </c>
      <c r="E58">
        <v>0.82</v>
      </c>
      <c r="F58">
        <v>7.999999999999996E-2</v>
      </c>
      <c r="G58">
        <f t="shared" si="3"/>
        <v>7.999999999999996E-2</v>
      </c>
      <c r="H58">
        <v>0.89</v>
      </c>
      <c r="I58">
        <f t="shared" si="4"/>
        <v>7.999999999999996E-2</v>
      </c>
      <c r="T58" t="s">
        <v>66</v>
      </c>
      <c r="U58">
        <v>0.92</v>
      </c>
      <c r="V58">
        <v>0.98</v>
      </c>
      <c r="W58">
        <v>0.8</v>
      </c>
      <c r="X58">
        <v>0.82</v>
      </c>
      <c r="Y58">
        <v>7.999999999999996E-2</v>
      </c>
      <c r="Z58">
        <v>7.999999999999996E-2</v>
      </c>
      <c r="AA58">
        <v>0.10999999999999999</v>
      </c>
      <c r="AB58">
        <f t="shared" si="5"/>
        <v>7.999999999999996E-2</v>
      </c>
    </row>
    <row r="59" spans="1:34">
      <c r="A59" t="s">
        <v>94</v>
      </c>
      <c r="B59">
        <v>0.13</v>
      </c>
      <c r="C59">
        <v>0.44</v>
      </c>
      <c r="D59">
        <v>0.34</v>
      </c>
      <c r="E59">
        <v>0.06</v>
      </c>
      <c r="F59">
        <v>0.99</v>
      </c>
      <c r="G59">
        <f t="shared" si="3"/>
        <v>0.06</v>
      </c>
      <c r="H59">
        <v>0.23</v>
      </c>
      <c r="I59">
        <f t="shared" si="4"/>
        <v>0.06</v>
      </c>
      <c r="T59" t="s">
        <v>94</v>
      </c>
      <c r="U59">
        <v>0.13</v>
      </c>
      <c r="V59">
        <v>0.44</v>
      </c>
      <c r="W59">
        <v>0.34</v>
      </c>
      <c r="X59">
        <v>0.06</v>
      </c>
      <c r="Y59">
        <v>0.99</v>
      </c>
      <c r="Z59">
        <v>0.06</v>
      </c>
      <c r="AA59">
        <v>0.77</v>
      </c>
      <c r="AB59">
        <f t="shared" si="5"/>
        <v>0.06</v>
      </c>
    </row>
    <row r="60" spans="1:34">
      <c r="A60" t="s">
        <v>96</v>
      </c>
      <c r="B60">
        <v>0.11</v>
      </c>
      <c r="C60">
        <v>0.1</v>
      </c>
      <c r="D60">
        <v>0.01</v>
      </c>
      <c r="E60">
        <v>0.31</v>
      </c>
      <c r="F60">
        <v>0.98</v>
      </c>
      <c r="G60">
        <f t="shared" si="3"/>
        <v>0.01</v>
      </c>
      <c r="H60">
        <v>0.13</v>
      </c>
      <c r="I60">
        <f t="shared" si="4"/>
        <v>0.01</v>
      </c>
      <c r="T60" t="s">
        <v>96</v>
      </c>
      <c r="U60">
        <v>0.11</v>
      </c>
      <c r="V60">
        <v>0.1</v>
      </c>
      <c r="W60">
        <v>0.01</v>
      </c>
      <c r="X60">
        <v>0.31</v>
      </c>
      <c r="Y60">
        <v>0.98</v>
      </c>
      <c r="Z60">
        <v>0.01</v>
      </c>
      <c r="AA60">
        <v>0.87</v>
      </c>
      <c r="AB60">
        <f t="shared" si="5"/>
        <v>0.01</v>
      </c>
    </row>
    <row r="61" spans="1:34">
      <c r="A61" t="s">
        <v>98</v>
      </c>
      <c r="B61">
        <v>0.12</v>
      </c>
      <c r="C61">
        <v>0.17</v>
      </c>
      <c r="D61">
        <v>0.11</v>
      </c>
      <c r="E61">
        <v>7.0000000000000007E-2</v>
      </c>
      <c r="F61">
        <v>0.35</v>
      </c>
      <c r="G61">
        <f t="shared" si="3"/>
        <v>7.0000000000000007E-2</v>
      </c>
      <c r="H61">
        <v>0.31</v>
      </c>
      <c r="I61">
        <f t="shared" si="4"/>
        <v>7.0000000000000007E-2</v>
      </c>
      <c r="T61" t="s">
        <v>98</v>
      </c>
      <c r="U61">
        <v>0.12</v>
      </c>
      <c r="V61">
        <v>0.17</v>
      </c>
      <c r="W61">
        <v>0.11</v>
      </c>
      <c r="X61">
        <v>7.0000000000000007E-2</v>
      </c>
      <c r="Y61">
        <v>0.35</v>
      </c>
      <c r="Z61">
        <v>7.0000000000000007E-2</v>
      </c>
      <c r="AA61">
        <v>0.69</v>
      </c>
      <c r="AB61">
        <f t="shared" si="5"/>
        <v>7.0000000000000007E-2</v>
      </c>
    </row>
    <row r="62" spans="1:34">
      <c r="A62" t="s">
        <v>100</v>
      </c>
      <c r="B62">
        <v>0.15</v>
      </c>
      <c r="C62">
        <v>0.56000000000000005</v>
      </c>
      <c r="D62">
        <v>0.06</v>
      </c>
      <c r="E62">
        <v>0.39</v>
      </c>
      <c r="F62">
        <v>0.74</v>
      </c>
      <c r="G62">
        <f t="shared" si="3"/>
        <v>0.06</v>
      </c>
      <c r="H62">
        <v>0.16</v>
      </c>
      <c r="I62">
        <f t="shared" si="4"/>
        <v>0.06</v>
      </c>
      <c r="T62" t="s">
        <v>100</v>
      </c>
      <c r="U62">
        <v>0.15</v>
      </c>
      <c r="V62">
        <v>0.56000000000000005</v>
      </c>
      <c r="W62">
        <v>0.06</v>
      </c>
      <c r="X62">
        <v>0.39</v>
      </c>
      <c r="Y62">
        <v>0.74</v>
      </c>
      <c r="Z62">
        <v>0.06</v>
      </c>
      <c r="AA62">
        <v>0.84</v>
      </c>
      <c r="AB62">
        <f t="shared" si="5"/>
        <v>0.06</v>
      </c>
    </row>
    <row r="63" spans="1:34">
      <c r="A63" t="s">
        <v>102</v>
      </c>
      <c r="B63">
        <v>0.84</v>
      </c>
      <c r="C63">
        <v>0.38</v>
      </c>
      <c r="D63">
        <v>0.8</v>
      </c>
      <c r="E63">
        <v>0.62</v>
      </c>
      <c r="F63">
        <v>0.28000000000000003</v>
      </c>
      <c r="G63">
        <f t="shared" si="3"/>
        <v>0.28000000000000003</v>
      </c>
      <c r="H63">
        <v>0.89</v>
      </c>
      <c r="I63">
        <f t="shared" si="4"/>
        <v>0.28000000000000003</v>
      </c>
      <c r="T63" t="s">
        <v>102</v>
      </c>
      <c r="U63">
        <v>0.84</v>
      </c>
      <c r="V63">
        <v>0.38</v>
      </c>
      <c r="W63">
        <v>0.8</v>
      </c>
      <c r="X63">
        <v>0.62</v>
      </c>
      <c r="Y63">
        <v>0.28000000000000003</v>
      </c>
      <c r="Z63">
        <v>0.28000000000000003</v>
      </c>
      <c r="AA63">
        <v>0.10999999999999999</v>
      </c>
      <c r="AB63">
        <f t="shared" si="5"/>
        <v>0.10999999999999999</v>
      </c>
    </row>
    <row r="64" spans="1:34">
      <c r="A64" t="s">
        <v>151</v>
      </c>
      <c r="B64">
        <v>0.93</v>
      </c>
      <c r="C64">
        <v>0.96</v>
      </c>
      <c r="D64">
        <v>0.8</v>
      </c>
      <c r="E64">
        <v>0.97</v>
      </c>
      <c r="F64">
        <v>0.16000000000000003</v>
      </c>
      <c r="G64">
        <f t="shared" si="3"/>
        <v>0.16000000000000003</v>
      </c>
      <c r="H64">
        <v>0.89</v>
      </c>
      <c r="I64">
        <f t="shared" si="4"/>
        <v>0.16000000000000003</v>
      </c>
      <c r="T64" t="s">
        <v>151</v>
      </c>
      <c r="U64">
        <v>0.93</v>
      </c>
      <c r="V64">
        <v>0.96</v>
      </c>
      <c r="W64">
        <v>0.8</v>
      </c>
      <c r="X64">
        <v>0.97</v>
      </c>
      <c r="Y64">
        <v>0.16000000000000003</v>
      </c>
      <c r="Z64">
        <v>0.16000000000000003</v>
      </c>
      <c r="AA64">
        <v>0.10999999999999999</v>
      </c>
      <c r="AB64">
        <f t="shared" si="5"/>
        <v>0.10999999999999999</v>
      </c>
    </row>
    <row r="65" spans="1:34">
      <c r="G65">
        <f>SUM(G47:G64)</f>
        <v>3.2699999999999996</v>
      </c>
      <c r="H65" t="s">
        <v>71</v>
      </c>
      <c r="I65">
        <f>SUM(I47:I64)</f>
        <v>2.3800000000000008</v>
      </c>
      <c r="J65" s="43">
        <f>+I65/G65</f>
        <v>0.72782874617737037</v>
      </c>
      <c r="K65" s="44" t="s">
        <v>240</v>
      </c>
      <c r="Z65">
        <v>3.2699999999999996</v>
      </c>
      <c r="AA65" t="s">
        <v>263</v>
      </c>
      <c r="AB65">
        <f>SUM(AB47:AB64)</f>
        <v>2.8599999999999994</v>
      </c>
      <c r="AC65" s="44">
        <f>+AB65/Z65</f>
        <v>0.874617737003058</v>
      </c>
      <c r="AD65" s="44" t="s">
        <v>265</v>
      </c>
      <c r="AG65">
        <v>0.874617737003058</v>
      </c>
      <c r="AH65" t="s">
        <v>265</v>
      </c>
    </row>
    <row r="66" spans="1:34">
      <c r="A66" t="s">
        <v>116</v>
      </c>
      <c r="T66" t="s">
        <v>154</v>
      </c>
      <c r="AG66">
        <v>0.83333333333333315</v>
      </c>
    </row>
    <row r="67" spans="1:34">
      <c r="A67" t="s">
        <v>78</v>
      </c>
      <c r="B67" t="s">
        <v>48</v>
      </c>
      <c r="C67" t="s">
        <v>51</v>
      </c>
      <c r="D67" t="s">
        <v>54</v>
      </c>
      <c r="E67" t="s">
        <v>232</v>
      </c>
      <c r="F67" t="s">
        <v>50</v>
      </c>
      <c r="G67" t="s">
        <v>116</v>
      </c>
      <c r="H67" t="s">
        <v>224</v>
      </c>
      <c r="I67" t="s">
        <v>239</v>
      </c>
      <c r="T67" t="s">
        <v>78</v>
      </c>
      <c r="U67" t="s">
        <v>48</v>
      </c>
      <c r="V67" t="s">
        <v>51</v>
      </c>
      <c r="W67" t="s">
        <v>54</v>
      </c>
      <c r="X67" t="s">
        <v>232</v>
      </c>
      <c r="Y67" t="s">
        <v>50</v>
      </c>
      <c r="Z67" t="s">
        <v>154</v>
      </c>
      <c r="AA67" t="s">
        <v>236</v>
      </c>
      <c r="AB67" t="s">
        <v>238</v>
      </c>
      <c r="AG67">
        <v>0.88928571428571446</v>
      </c>
    </row>
    <row r="68" spans="1:34">
      <c r="A68" t="s">
        <v>80</v>
      </c>
      <c r="B68">
        <v>0.62</v>
      </c>
      <c r="C68">
        <v>0.36</v>
      </c>
      <c r="D68">
        <v>0.77</v>
      </c>
      <c r="E68">
        <v>0.33999999999999997</v>
      </c>
      <c r="F68">
        <v>0.41000000000000003</v>
      </c>
      <c r="G68">
        <f>MIN(B68:F68)</f>
        <v>0.33999999999999997</v>
      </c>
      <c r="H68">
        <v>0.13</v>
      </c>
      <c r="I68">
        <f>MIN(G68:H68)</f>
        <v>0.13</v>
      </c>
      <c r="T68" t="s">
        <v>80</v>
      </c>
      <c r="U68">
        <v>0.62</v>
      </c>
      <c r="V68">
        <v>0.36</v>
      </c>
      <c r="W68">
        <v>0.77</v>
      </c>
      <c r="X68">
        <v>0.33999999999999997</v>
      </c>
      <c r="Y68">
        <v>0.41000000000000003</v>
      </c>
      <c r="Z68">
        <v>0.33999999999999997</v>
      </c>
      <c r="AA68">
        <v>0.87</v>
      </c>
      <c r="AB68">
        <f>MIN(Z68:AA68)</f>
        <v>0.33999999999999997</v>
      </c>
      <c r="AG68">
        <v>0.81028938906752401</v>
      </c>
      <c r="AH68" t="s">
        <v>263</v>
      </c>
    </row>
    <row r="69" spans="1:34">
      <c r="A69" t="s">
        <v>82</v>
      </c>
      <c r="B69">
        <v>0.96</v>
      </c>
      <c r="C69">
        <v>0.86</v>
      </c>
      <c r="D69">
        <v>0.7</v>
      </c>
      <c r="E69">
        <v>4.0000000000000036E-2</v>
      </c>
      <c r="F69">
        <v>0.84</v>
      </c>
      <c r="G69">
        <f t="shared" ref="G69:G85" si="6">MIN(B69:F69)</f>
        <v>4.0000000000000036E-2</v>
      </c>
      <c r="H69">
        <v>0.89</v>
      </c>
      <c r="I69">
        <f t="shared" ref="I69:I85" si="7">MIN(G69:H69)</f>
        <v>4.0000000000000036E-2</v>
      </c>
      <c r="T69" t="s">
        <v>82</v>
      </c>
      <c r="U69">
        <v>0.96</v>
      </c>
      <c r="V69">
        <v>0.86</v>
      </c>
      <c r="W69">
        <v>0.7</v>
      </c>
      <c r="X69">
        <v>4.0000000000000036E-2</v>
      </c>
      <c r="Y69">
        <v>0.84</v>
      </c>
      <c r="Z69">
        <v>4.0000000000000036E-2</v>
      </c>
      <c r="AA69">
        <v>0.10999999999999999</v>
      </c>
      <c r="AB69">
        <f t="shared" ref="AB69:AB85" si="8">MIN(Z69:AA69)</f>
        <v>4.0000000000000036E-2</v>
      </c>
      <c r="AG69">
        <v>0.89115646258503378</v>
      </c>
    </row>
    <row r="70" spans="1:34">
      <c r="A70" t="s">
        <v>57</v>
      </c>
      <c r="B70">
        <v>0.42</v>
      </c>
      <c r="C70">
        <v>0.94</v>
      </c>
      <c r="D70">
        <v>0.73</v>
      </c>
      <c r="E70">
        <v>0.22999999999999998</v>
      </c>
      <c r="F70">
        <v>0.72</v>
      </c>
      <c r="G70">
        <f t="shared" si="6"/>
        <v>0.22999999999999998</v>
      </c>
      <c r="H70">
        <v>0.81</v>
      </c>
      <c r="I70">
        <f t="shared" si="7"/>
        <v>0.22999999999999998</v>
      </c>
      <c r="T70" t="s">
        <v>57</v>
      </c>
      <c r="U70">
        <v>0.42</v>
      </c>
      <c r="V70">
        <v>0.94</v>
      </c>
      <c r="W70">
        <v>0.73</v>
      </c>
      <c r="X70">
        <v>0.22999999999999998</v>
      </c>
      <c r="Y70">
        <v>0.72</v>
      </c>
      <c r="Z70">
        <v>0.22999999999999998</v>
      </c>
      <c r="AA70">
        <v>0.18999999999999995</v>
      </c>
      <c r="AB70">
        <f t="shared" si="8"/>
        <v>0.18999999999999995</v>
      </c>
      <c r="AG70">
        <v>0.86524822695035464</v>
      </c>
    </row>
    <row r="71" spans="1:34">
      <c r="A71" t="s">
        <v>58</v>
      </c>
      <c r="B71">
        <v>0.25</v>
      </c>
      <c r="C71">
        <v>0.27</v>
      </c>
      <c r="D71">
        <v>0.71</v>
      </c>
      <c r="E71">
        <v>0.9</v>
      </c>
      <c r="F71">
        <v>0.72</v>
      </c>
      <c r="G71">
        <f t="shared" si="6"/>
        <v>0.25</v>
      </c>
      <c r="H71">
        <v>0.23</v>
      </c>
      <c r="I71">
        <f t="shared" si="7"/>
        <v>0.23</v>
      </c>
      <c r="T71" t="s">
        <v>58</v>
      </c>
      <c r="U71">
        <v>0.25</v>
      </c>
      <c r="V71">
        <v>0.27</v>
      </c>
      <c r="W71">
        <v>0.71</v>
      </c>
      <c r="X71">
        <v>0.9</v>
      </c>
      <c r="Y71">
        <v>0.72</v>
      </c>
      <c r="Z71">
        <v>0.25</v>
      </c>
      <c r="AA71">
        <v>0.77</v>
      </c>
      <c r="AB71">
        <f t="shared" si="8"/>
        <v>0.25</v>
      </c>
      <c r="AG71">
        <v>0.86281588447653434</v>
      </c>
    </row>
    <row r="72" spans="1:34">
      <c r="A72" t="s">
        <v>59</v>
      </c>
      <c r="B72">
        <v>0.42</v>
      </c>
      <c r="C72">
        <v>0.17</v>
      </c>
      <c r="D72">
        <v>0.78</v>
      </c>
      <c r="E72">
        <v>0.72</v>
      </c>
      <c r="F72">
        <v>0.49</v>
      </c>
      <c r="G72">
        <f t="shared" si="6"/>
        <v>0.17</v>
      </c>
      <c r="H72">
        <v>0.69</v>
      </c>
      <c r="I72">
        <f t="shared" si="7"/>
        <v>0.17</v>
      </c>
      <c r="T72" t="s">
        <v>59</v>
      </c>
      <c r="U72">
        <v>0.42</v>
      </c>
      <c r="V72">
        <v>0.17</v>
      </c>
      <c r="W72">
        <v>0.78</v>
      </c>
      <c r="X72">
        <v>0.72</v>
      </c>
      <c r="Y72">
        <v>0.49</v>
      </c>
      <c r="Z72">
        <v>0.17</v>
      </c>
      <c r="AA72">
        <v>0.31000000000000005</v>
      </c>
      <c r="AB72">
        <f t="shared" si="8"/>
        <v>0.17</v>
      </c>
      <c r="AG72">
        <v>0.66369047619047628</v>
      </c>
      <c r="AH72" t="s">
        <v>266</v>
      </c>
    </row>
    <row r="73" spans="1:34">
      <c r="A73" t="s">
        <v>60</v>
      </c>
      <c r="B73">
        <v>0.9</v>
      </c>
      <c r="C73">
        <v>0.16</v>
      </c>
      <c r="D73">
        <v>0.74</v>
      </c>
      <c r="E73">
        <v>0.30000000000000004</v>
      </c>
      <c r="F73">
        <v>0.78</v>
      </c>
      <c r="G73">
        <f t="shared" si="6"/>
        <v>0.16</v>
      </c>
      <c r="H73">
        <v>0.89</v>
      </c>
      <c r="I73">
        <f t="shared" si="7"/>
        <v>0.16</v>
      </c>
      <c r="T73" t="s">
        <v>60</v>
      </c>
      <c r="U73">
        <v>0.9</v>
      </c>
      <c r="V73">
        <v>0.16</v>
      </c>
      <c r="W73">
        <v>0.74</v>
      </c>
      <c r="X73">
        <v>0.30000000000000004</v>
      </c>
      <c r="Y73">
        <v>0.78</v>
      </c>
      <c r="Z73">
        <v>0.16</v>
      </c>
      <c r="AA73">
        <v>0.10999999999999999</v>
      </c>
      <c r="AB73">
        <f t="shared" si="8"/>
        <v>0.10999999999999999</v>
      </c>
      <c r="AG73">
        <v>0.88808664259927794</v>
      </c>
      <c r="AH73" t="s">
        <v>268</v>
      </c>
    </row>
    <row r="74" spans="1:34">
      <c r="A74" t="s">
        <v>153</v>
      </c>
      <c r="B74">
        <v>0.72</v>
      </c>
      <c r="C74">
        <v>0.81</v>
      </c>
      <c r="D74">
        <v>0.77</v>
      </c>
      <c r="E74">
        <v>0.16000000000000003</v>
      </c>
      <c r="F74">
        <v>0.32999999999999996</v>
      </c>
      <c r="G74">
        <f t="shared" si="6"/>
        <v>0.16000000000000003</v>
      </c>
      <c r="H74">
        <v>0.13</v>
      </c>
      <c r="I74">
        <f t="shared" si="7"/>
        <v>0.13</v>
      </c>
      <c r="T74" t="s">
        <v>153</v>
      </c>
      <c r="U74">
        <v>0.72</v>
      </c>
      <c r="V74">
        <v>0.81</v>
      </c>
      <c r="W74">
        <v>0.77</v>
      </c>
      <c r="X74">
        <v>0.16000000000000003</v>
      </c>
      <c r="Y74">
        <v>0.32999999999999996</v>
      </c>
      <c r="Z74">
        <v>0.16000000000000003</v>
      </c>
      <c r="AA74">
        <v>0.87</v>
      </c>
      <c r="AB74">
        <f t="shared" si="8"/>
        <v>0.16000000000000003</v>
      </c>
      <c r="AG74">
        <v>0.71165644171779108</v>
      </c>
      <c r="AH74" t="s">
        <v>269</v>
      </c>
    </row>
    <row r="75" spans="1:34">
      <c r="A75" t="s">
        <v>62</v>
      </c>
      <c r="B75">
        <v>0.17</v>
      </c>
      <c r="C75">
        <v>0.32</v>
      </c>
      <c r="D75">
        <v>0.09</v>
      </c>
      <c r="E75">
        <v>0.52</v>
      </c>
      <c r="F75">
        <v>0.41000000000000003</v>
      </c>
      <c r="G75">
        <f t="shared" si="6"/>
        <v>0.09</v>
      </c>
      <c r="H75">
        <v>0.16</v>
      </c>
      <c r="I75">
        <f t="shared" si="7"/>
        <v>0.09</v>
      </c>
      <c r="T75" t="s">
        <v>62</v>
      </c>
      <c r="U75">
        <v>0.17</v>
      </c>
      <c r="V75">
        <v>0.32</v>
      </c>
      <c r="W75">
        <v>0.09</v>
      </c>
      <c r="X75">
        <v>0.52</v>
      </c>
      <c r="Y75">
        <v>0.41000000000000003</v>
      </c>
      <c r="Z75">
        <v>0.09</v>
      </c>
      <c r="AA75">
        <v>0.84</v>
      </c>
      <c r="AB75">
        <f t="shared" si="8"/>
        <v>0.09</v>
      </c>
      <c r="AG75">
        <v>0.84429065743944631</v>
      </c>
    </row>
    <row r="76" spans="1:34">
      <c r="A76" t="s">
        <v>63</v>
      </c>
      <c r="B76">
        <v>0.2</v>
      </c>
      <c r="C76">
        <v>0.42</v>
      </c>
      <c r="D76">
        <v>0.51</v>
      </c>
      <c r="E76">
        <v>0.73</v>
      </c>
      <c r="F76" s="1">
        <v>0.19999999999999996</v>
      </c>
      <c r="G76" s="1">
        <f t="shared" si="6"/>
        <v>0.19999999999999996</v>
      </c>
      <c r="H76">
        <v>0.45</v>
      </c>
      <c r="I76" s="1">
        <f t="shared" si="7"/>
        <v>0.19999999999999996</v>
      </c>
      <c r="T76" t="s">
        <v>63</v>
      </c>
      <c r="U76">
        <v>0.2</v>
      </c>
      <c r="V76">
        <v>0.42</v>
      </c>
      <c r="W76">
        <v>0.51</v>
      </c>
      <c r="X76">
        <v>0.73</v>
      </c>
      <c r="Y76">
        <v>0.19999999999999996</v>
      </c>
      <c r="Z76">
        <v>0.19999999999999996</v>
      </c>
      <c r="AA76">
        <v>0.55000000000000004</v>
      </c>
      <c r="AB76">
        <f t="shared" si="8"/>
        <v>0.19999999999999996</v>
      </c>
      <c r="AG76">
        <v>0.89243027888446236</v>
      </c>
      <c r="AH76" t="s">
        <v>263</v>
      </c>
    </row>
    <row r="77" spans="1:34">
      <c r="A77" t="s">
        <v>64</v>
      </c>
      <c r="B77">
        <v>0.53</v>
      </c>
      <c r="C77">
        <v>0.21</v>
      </c>
      <c r="D77">
        <v>0.71</v>
      </c>
      <c r="E77">
        <v>0.89</v>
      </c>
      <c r="F77">
        <v>0.78</v>
      </c>
      <c r="G77">
        <f t="shared" si="6"/>
        <v>0.21</v>
      </c>
      <c r="H77">
        <v>0.84</v>
      </c>
      <c r="I77">
        <f t="shared" si="7"/>
        <v>0.21</v>
      </c>
      <c r="T77" t="s">
        <v>64</v>
      </c>
      <c r="U77">
        <v>0.53</v>
      </c>
      <c r="V77">
        <v>0.21</v>
      </c>
      <c r="W77">
        <v>0.71</v>
      </c>
      <c r="X77">
        <v>0.89</v>
      </c>
      <c r="Y77">
        <v>0.78</v>
      </c>
      <c r="Z77">
        <v>0.21</v>
      </c>
      <c r="AA77">
        <v>0.16000000000000003</v>
      </c>
      <c r="AB77">
        <f t="shared" si="8"/>
        <v>0.16000000000000003</v>
      </c>
      <c r="AG77">
        <v>0.91187739463601547</v>
      </c>
      <c r="AH77" t="s">
        <v>263</v>
      </c>
    </row>
    <row r="78" spans="1:34">
      <c r="A78" t="s">
        <v>65</v>
      </c>
      <c r="B78">
        <v>0.32</v>
      </c>
      <c r="C78">
        <v>0.33</v>
      </c>
      <c r="D78">
        <v>0.25</v>
      </c>
      <c r="E78">
        <v>0.47</v>
      </c>
      <c r="F78">
        <v>0.49</v>
      </c>
      <c r="G78">
        <f t="shared" si="6"/>
        <v>0.25</v>
      </c>
      <c r="H78">
        <v>0.13</v>
      </c>
      <c r="I78">
        <f t="shared" si="7"/>
        <v>0.13</v>
      </c>
      <c r="T78" t="s">
        <v>65</v>
      </c>
      <c r="U78">
        <v>0.32</v>
      </c>
      <c r="V78">
        <v>0.33</v>
      </c>
      <c r="W78">
        <v>0.25</v>
      </c>
      <c r="X78">
        <v>0.47</v>
      </c>
      <c r="Y78">
        <v>0.49</v>
      </c>
      <c r="Z78">
        <v>0.25</v>
      </c>
      <c r="AA78">
        <v>0.87</v>
      </c>
      <c r="AB78">
        <f t="shared" si="8"/>
        <v>0.25</v>
      </c>
      <c r="AG78">
        <v>0.86545454545454514</v>
      </c>
      <c r="AH78" t="s">
        <v>263</v>
      </c>
    </row>
    <row r="79" spans="1:34">
      <c r="A79" t="s">
        <v>66</v>
      </c>
      <c r="B79">
        <v>0.92</v>
      </c>
      <c r="C79">
        <v>0.98</v>
      </c>
      <c r="D79">
        <v>0.8</v>
      </c>
      <c r="E79">
        <v>0.18000000000000005</v>
      </c>
      <c r="F79">
        <v>0.92</v>
      </c>
      <c r="G79">
        <f t="shared" si="6"/>
        <v>0.18000000000000005</v>
      </c>
      <c r="H79">
        <v>0.89</v>
      </c>
      <c r="I79">
        <f t="shared" si="7"/>
        <v>0.18000000000000005</v>
      </c>
      <c r="T79" t="s">
        <v>66</v>
      </c>
      <c r="U79">
        <v>0.92</v>
      </c>
      <c r="V79">
        <v>0.98</v>
      </c>
      <c r="W79">
        <v>0.8</v>
      </c>
      <c r="X79">
        <v>0.18000000000000005</v>
      </c>
      <c r="Y79">
        <v>0.92</v>
      </c>
      <c r="Z79">
        <v>0.18000000000000005</v>
      </c>
      <c r="AA79">
        <v>0.10999999999999999</v>
      </c>
      <c r="AB79">
        <f t="shared" si="8"/>
        <v>0.10999999999999999</v>
      </c>
      <c r="AG79">
        <v>0.90877192982456145</v>
      </c>
    </row>
    <row r="80" spans="1:34">
      <c r="A80" t="s">
        <v>94</v>
      </c>
      <c r="B80">
        <v>0.13</v>
      </c>
      <c r="C80">
        <v>0.44</v>
      </c>
      <c r="D80">
        <v>0.34</v>
      </c>
      <c r="E80">
        <v>0.94</v>
      </c>
      <c r="F80">
        <v>1.0000000000000009E-2</v>
      </c>
      <c r="G80">
        <f t="shared" si="6"/>
        <v>1.0000000000000009E-2</v>
      </c>
      <c r="H80">
        <v>0.23</v>
      </c>
      <c r="I80">
        <f t="shared" si="7"/>
        <v>1.0000000000000009E-2</v>
      </c>
      <c r="T80" t="s">
        <v>94</v>
      </c>
      <c r="U80">
        <v>0.13</v>
      </c>
      <c r="V80">
        <v>0.44</v>
      </c>
      <c r="W80">
        <v>0.34</v>
      </c>
      <c r="X80">
        <v>0.94</v>
      </c>
      <c r="Y80">
        <v>1.0000000000000009E-2</v>
      </c>
      <c r="Z80">
        <v>1.0000000000000009E-2</v>
      </c>
      <c r="AA80">
        <v>0.77</v>
      </c>
      <c r="AB80">
        <f t="shared" si="8"/>
        <v>1.0000000000000009E-2</v>
      </c>
      <c r="AG80">
        <v>0.83941605839416056</v>
      </c>
      <c r="AH80" t="s">
        <v>270</v>
      </c>
    </row>
    <row r="81" spans="1:34">
      <c r="A81" t="s">
        <v>96</v>
      </c>
      <c r="B81">
        <v>0.11</v>
      </c>
      <c r="C81">
        <v>0.1</v>
      </c>
      <c r="D81">
        <v>0.01</v>
      </c>
      <c r="E81">
        <v>0.69</v>
      </c>
      <c r="F81">
        <v>2.0000000000000018E-2</v>
      </c>
      <c r="G81">
        <f t="shared" si="6"/>
        <v>0.01</v>
      </c>
      <c r="H81">
        <v>0.13</v>
      </c>
      <c r="I81">
        <f t="shared" si="7"/>
        <v>0.01</v>
      </c>
      <c r="T81" t="s">
        <v>96</v>
      </c>
      <c r="U81">
        <v>0.11</v>
      </c>
      <c r="V81">
        <v>0.1</v>
      </c>
      <c r="W81">
        <v>0.01</v>
      </c>
      <c r="X81">
        <v>0.69</v>
      </c>
      <c r="Y81">
        <v>2.0000000000000018E-2</v>
      </c>
      <c r="Z81">
        <v>0.01</v>
      </c>
      <c r="AA81">
        <v>0.87</v>
      </c>
      <c r="AB81">
        <f t="shared" si="8"/>
        <v>0.01</v>
      </c>
      <c r="AG81">
        <v>0.94531249999999978</v>
      </c>
    </row>
    <row r="82" spans="1:34">
      <c r="A82" t="s">
        <v>98</v>
      </c>
      <c r="B82">
        <v>0.12</v>
      </c>
      <c r="C82">
        <v>0.17</v>
      </c>
      <c r="D82">
        <v>0.11</v>
      </c>
      <c r="E82">
        <v>0.92999999999999994</v>
      </c>
      <c r="F82">
        <v>0.65</v>
      </c>
      <c r="G82">
        <f t="shared" si="6"/>
        <v>0.11</v>
      </c>
      <c r="H82">
        <v>0.31</v>
      </c>
      <c r="I82">
        <f t="shared" si="7"/>
        <v>0.11</v>
      </c>
      <c r="T82" t="s">
        <v>98</v>
      </c>
      <c r="U82">
        <v>0.12</v>
      </c>
      <c r="V82">
        <v>0.17</v>
      </c>
      <c r="W82">
        <v>0.11</v>
      </c>
      <c r="X82">
        <v>0.92999999999999994</v>
      </c>
      <c r="Y82">
        <v>0.65</v>
      </c>
      <c r="Z82">
        <v>0.11</v>
      </c>
      <c r="AA82">
        <v>0.69</v>
      </c>
      <c r="AB82">
        <f t="shared" si="8"/>
        <v>0.11</v>
      </c>
      <c r="AG82">
        <v>0.9444444444444442</v>
      </c>
    </row>
    <row r="83" spans="1:34">
      <c r="A83" t="s">
        <v>100</v>
      </c>
      <c r="B83">
        <v>0.15</v>
      </c>
      <c r="C83">
        <v>0.56000000000000005</v>
      </c>
      <c r="D83">
        <v>0.06</v>
      </c>
      <c r="E83">
        <v>0.61</v>
      </c>
      <c r="F83">
        <v>0.26</v>
      </c>
      <c r="G83">
        <f t="shared" si="6"/>
        <v>0.06</v>
      </c>
      <c r="H83">
        <v>0.16</v>
      </c>
      <c r="I83">
        <f t="shared" si="7"/>
        <v>0.06</v>
      </c>
      <c r="T83" t="s">
        <v>100</v>
      </c>
      <c r="U83">
        <v>0.15</v>
      </c>
      <c r="V83">
        <v>0.56000000000000005</v>
      </c>
      <c r="W83">
        <v>0.06</v>
      </c>
      <c r="X83">
        <v>0.61</v>
      </c>
      <c r="Y83">
        <v>0.26</v>
      </c>
      <c r="Z83">
        <v>0.06</v>
      </c>
      <c r="AA83">
        <v>0.84</v>
      </c>
      <c r="AB83">
        <f t="shared" si="8"/>
        <v>0.06</v>
      </c>
      <c r="AG83">
        <v>0.95439739413680769</v>
      </c>
    </row>
    <row r="84" spans="1:34">
      <c r="A84" t="s">
        <v>102</v>
      </c>
      <c r="B84">
        <v>0.84</v>
      </c>
      <c r="C84">
        <v>0.38</v>
      </c>
      <c r="D84">
        <v>0.8</v>
      </c>
      <c r="E84">
        <v>0.38</v>
      </c>
      <c r="F84">
        <v>0.72</v>
      </c>
      <c r="G84">
        <f t="shared" si="6"/>
        <v>0.38</v>
      </c>
      <c r="H84">
        <v>0.89</v>
      </c>
      <c r="I84">
        <f t="shared" si="7"/>
        <v>0.38</v>
      </c>
      <c r="T84" t="s">
        <v>102</v>
      </c>
      <c r="U84">
        <v>0.84</v>
      </c>
      <c r="V84">
        <v>0.38</v>
      </c>
      <c r="W84">
        <v>0.8</v>
      </c>
      <c r="X84">
        <v>0.38</v>
      </c>
      <c r="Y84">
        <v>0.72</v>
      </c>
      <c r="Z84">
        <v>0.38</v>
      </c>
      <c r="AA84">
        <v>0.10999999999999999</v>
      </c>
      <c r="AB84">
        <f t="shared" si="8"/>
        <v>0.10999999999999999</v>
      </c>
      <c r="AG84">
        <v>0.95306859205776162</v>
      </c>
      <c r="AH84" t="s">
        <v>263</v>
      </c>
    </row>
    <row r="85" spans="1:34">
      <c r="A85" t="s">
        <v>151</v>
      </c>
      <c r="B85">
        <v>0.93</v>
      </c>
      <c r="C85">
        <v>0.96</v>
      </c>
      <c r="D85">
        <v>0.8</v>
      </c>
      <c r="E85">
        <v>3.0000000000000027E-2</v>
      </c>
      <c r="F85">
        <v>0.84</v>
      </c>
      <c r="G85">
        <f t="shared" si="6"/>
        <v>3.0000000000000027E-2</v>
      </c>
      <c r="H85">
        <v>0.89</v>
      </c>
      <c r="I85">
        <f t="shared" si="7"/>
        <v>3.0000000000000027E-2</v>
      </c>
      <c r="T85" t="s">
        <v>151</v>
      </c>
      <c r="U85">
        <v>0.93</v>
      </c>
      <c r="V85">
        <v>0.96</v>
      </c>
      <c r="W85">
        <v>0.8</v>
      </c>
      <c r="X85">
        <v>3.0000000000000027E-2</v>
      </c>
      <c r="Y85">
        <v>0.84</v>
      </c>
      <c r="Z85">
        <v>3.0000000000000027E-2</v>
      </c>
      <c r="AA85">
        <v>0.10999999999999999</v>
      </c>
      <c r="AB85">
        <f t="shared" si="8"/>
        <v>3.0000000000000027E-2</v>
      </c>
      <c r="AG85">
        <v>0.95806451612903221</v>
      </c>
      <c r="AH85" t="s">
        <v>263</v>
      </c>
    </row>
    <row r="86" spans="1:34">
      <c r="G86">
        <f>SUM(G68:G85)</f>
        <v>2.88</v>
      </c>
      <c r="H86" t="s">
        <v>71</v>
      </c>
      <c r="I86">
        <f>SUM(I68:I85)</f>
        <v>2.5</v>
      </c>
      <c r="J86" s="35">
        <f>+I86/G86</f>
        <v>0.86805555555555558</v>
      </c>
      <c r="K86" s="31" t="s">
        <v>227</v>
      </c>
      <c r="Z86">
        <v>2.88</v>
      </c>
      <c r="AA86" t="s">
        <v>263</v>
      </c>
      <c r="AB86">
        <f>SUM(AB68:AB85)</f>
        <v>2.3999999999999995</v>
      </c>
      <c r="AC86">
        <f>+AB86/Z86</f>
        <v>0.83333333333333315</v>
      </c>
      <c r="AG86">
        <v>0.95317725752508342</v>
      </c>
      <c r="AH86" t="s">
        <v>263</v>
      </c>
    </row>
    <row r="87" spans="1:34">
      <c r="AG87">
        <v>0.96517412935323366</v>
      </c>
    </row>
    <row r="88" spans="1:34">
      <c r="AG88">
        <v>0.976958525345622</v>
      </c>
    </row>
    <row r="89" spans="1:34">
      <c r="A89" t="s">
        <v>117</v>
      </c>
      <c r="T89" t="s">
        <v>155</v>
      </c>
      <c r="AG89">
        <v>0.97816593886462866</v>
      </c>
    </row>
    <row r="90" spans="1:34">
      <c r="A90" t="s">
        <v>78</v>
      </c>
      <c r="B90" t="s">
        <v>48</v>
      </c>
      <c r="C90" t="s">
        <v>51</v>
      </c>
      <c r="D90" t="s">
        <v>54</v>
      </c>
      <c r="E90" t="s">
        <v>232</v>
      </c>
      <c r="F90" t="s">
        <v>234</v>
      </c>
      <c r="G90" t="s">
        <v>117</v>
      </c>
      <c r="H90" t="s">
        <v>224</v>
      </c>
      <c r="I90" t="s">
        <v>239</v>
      </c>
      <c r="T90" t="s">
        <v>78</v>
      </c>
      <c r="U90" t="s">
        <v>48</v>
      </c>
      <c r="V90" t="s">
        <v>51</v>
      </c>
      <c r="W90" t="s">
        <v>54</v>
      </c>
      <c r="X90" t="s">
        <v>232</v>
      </c>
      <c r="Y90" t="s">
        <v>234</v>
      </c>
      <c r="Z90" t="s">
        <v>155</v>
      </c>
      <c r="AA90" t="s">
        <v>236</v>
      </c>
      <c r="AB90" t="s">
        <v>238</v>
      </c>
      <c r="AG90">
        <v>0.83685800604229577</v>
      </c>
      <c r="AH90" t="s">
        <v>272</v>
      </c>
    </row>
    <row r="91" spans="1:34">
      <c r="A91" t="s">
        <v>80</v>
      </c>
      <c r="B91" s="1">
        <v>0.62</v>
      </c>
      <c r="C91" s="1">
        <v>0.36</v>
      </c>
      <c r="D91" s="1">
        <v>0.77</v>
      </c>
      <c r="E91" s="1">
        <v>0.33999999999999997</v>
      </c>
      <c r="F91" s="1">
        <v>0.59</v>
      </c>
      <c r="G91" s="1">
        <f>MIN(B91:F91)</f>
        <v>0.33999999999999997</v>
      </c>
      <c r="H91" s="1">
        <v>0.13</v>
      </c>
      <c r="I91" s="1">
        <f>MIN(G91:H91)</f>
        <v>0.13</v>
      </c>
      <c r="T91" t="s">
        <v>80</v>
      </c>
      <c r="U91">
        <v>0.62</v>
      </c>
      <c r="V91">
        <v>0.36</v>
      </c>
      <c r="W91">
        <v>0.77</v>
      </c>
      <c r="X91">
        <v>0.33999999999999997</v>
      </c>
      <c r="Y91">
        <v>0.59</v>
      </c>
      <c r="Z91">
        <v>0.33999999999999997</v>
      </c>
      <c r="AA91">
        <v>0.87</v>
      </c>
      <c r="AB91">
        <f>MIN(Z91:AA91)</f>
        <v>0.33999999999999997</v>
      </c>
      <c r="AG91">
        <v>0.90577507598784202</v>
      </c>
      <c r="AH91" t="s">
        <v>273</v>
      </c>
    </row>
    <row r="92" spans="1:34">
      <c r="A92" t="s">
        <v>82</v>
      </c>
      <c r="B92" s="1">
        <v>0.96</v>
      </c>
      <c r="C92" s="1">
        <v>0.86</v>
      </c>
      <c r="D92" s="1">
        <v>0.7</v>
      </c>
      <c r="E92" s="1">
        <v>4.0000000000000036E-2</v>
      </c>
      <c r="F92" s="1">
        <v>0.16000000000000003</v>
      </c>
      <c r="G92" s="1">
        <f t="shared" ref="G92:G108" si="9">MIN(B92:F92)</f>
        <v>4.0000000000000036E-2</v>
      </c>
      <c r="H92" s="1">
        <v>0.89</v>
      </c>
      <c r="I92" s="1">
        <f t="shared" ref="I92:I108" si="10">MIN(G92:H92)</f>
        <v>4.0000000000000036E-2</v>
      </c>
      <c r="T92" t="s">
        <v>82</v>
      </c>
      <c r="U92">
        <v>0.96</v>
      </c>
      <c r="V92">
        <v>0.86</v>
      </c>
      <c r="W92">
        <v>0.7</v>
      </c>
      <c r="X92">
        <v>4.0000000000000036E-2</v>
      </c>
      <c r="Y92">
        <v>0.16000000000000003</v>
      </c>
      <c r="Z92">
        <v>4.0000000000000036E-2</v>
      </c>
      <c r="AA92">
        <v>0.10999999999999999</v>
      </c>
      <c r="AB92">
        <f t="shared" ref="AB92:AB108" si="11">MIN(Z92:AA92)</f>
        <v>4.0000000000000036E-2</v>
      </c>
      <c r="AG92">
        <v>0.98168498168498164</v>
      </c>
    </row>
    <row r="93" spans="1:34">
      <c r="A93" t="s">
        <v>57</v>
      </c>
      <c r="B93" s="1">
        <v>0.42</v>
      </c>
      <c r="C93" s="1">
        <v>0.94</v>
      </c>
      <c r="D93" s="1">
        <v>0.73</v>
      </c>
      <c r="E93" s="1">
        <v>0.22999999999999998</v>
      </c>
      <c r="F93" s="1">
        <v>0.28000000000000003</v>
      </c>
      <c r="G93" s="1">
        <f t="shared" si="9"/>
        <v>0.22999999999999998</v>
      </c>
      <c r="H93" s="1">
        <v>0.81</v>
      </c>
      <c r="I93" s="1">
        <f t="shared" si="10"/>
        <v>0.22999999999999998</v>
      </c>
      <c r="T93" t="s">
        <v>57</v>
      </c>
      <c r="U93">
        <v>0.42</v>
      </c>
      <c r="V93">
        <v>0.94</v>
      </c>
      <c r="W93">
        <v>0.73</v>
      </c>
      <c r="X93">
        <v>0.22999999999999998</v>
      </c>
      <c r="Y93">
        <v>0.28000000000000003</v>
      </c>
      <c r="Z93">
        <v>0.22999999999999998</v>
      </c>
      <c r="AA93">
        <v>0.18999999999999995</v>
      </c>
      <c r="AB93">
        <f t="shared" si="11"/>
        <v>0.18999999999999995</v>
      </c>
      <c r="AG93">
        <v>0.98511904761904756</v>
      </c>
      <c r="AH93" t="s">
        <v>274</v>
      </c>
    </row>
    <row r="94" spans="1:34">
      <c r="A94" t="s">
        <v>58</v>
      </c>
      <c r="B94" s="1">
        <v>0.25</v>
      </c>
      <c r="C94" s="1">
        <v>0.27</v>
      </c>
      <c r="D94" s="1">
        <v>0.71</v>
      </c>
      <c r="E94" s="1">
        <v>0.9</v>
      </c>
      <c r="F94" s="1">
        <v>0.28000000000000003</v>
      </c>
      <c r="G94" s="1">
        <f t="shared" si="9"/>
        <v>0.25</v>
      </c>
      <c r="H94" s="1">
        <v>0.23</v>
      </c>
      <c r="I94" s="1">
        <f t="shared" si="10"/>
        <v>0.23</v>
      </c>
      <c r="T94" t="s">
        <v>58</v>
      </c>
      <c r="U94">
        <v>0.25</v>
      </c>
      <c r="V94">
        <v>0.27</v>
      </c>
      <c r="W94">
        <v>0.71</v>
      </c>
      <c r="X94">
        <v>0.9</v>
      </c>
      <c r="Y94">
        <v>0.28000000000000003</v>
      </c>
      <c r="Z94">
        <v>0.25</v>
      </c>
      <c r="AA94">
        <v>0.77</v>
      </c>
      <c r="AB94">
        <f t="shared" si="11"/>
        <v>0.25</v>
      </c>
      <c r="AG94">
        <v>0.95027624309392245</v>
      </c>
      <c r="AH94" t="s">
        <v>275</v>
      </c>
    </row>
    <row r="95" spans="1:34">
      <c r="A95" t="s">
        <v>59</v>
      </c>
      <c r="B95" s="1">
        <v>0.42</v>
      </c>
      <c r="C95" s="1">
        <v>0.17</v>
      </c>
      <c r="D95" s="1">
        <v>0.78</v>
      </c>
      <c r="E95" s="1">
        <v>0.72</v>
      </c>
      <c r="F95" s="1">
        <v>0.51</v>
      </c>
      <c r="G95" s="1">
        <f t="shared" si="9"/>
        <v>0.17</v>
      </c>
      <c r="H95" s="1">
        <v>0.69</v>
      </c>
      <c r="I95" s="1">
        <f t="shared" si="10"/>
        <v>0.17</v>
      </c>
      <c r="T95" t="s">
        <v>59</v>
      </c>
      <c r="U95">
        <v>0.42</v>
      </c>
      <c r="V95">
        <v>0.17</v>
      </c>
      <c r="W95">
        <v>0.78</v>
      </c>
      <c r="X95">
        <v>0.72</v>
      </c>
      <c r="Y95">
        <v>0.51</v>
      </c>
      <c r="Z95">
        <v>0.17</v>
      </c>
      <c r="AA95">
        <v>0.31000000000000005</v>
      </c>
      <c r="AB95">
        <f t="shared" si="11"/>
        <v>0.17</v>
      </c>
      <c r="AG95">
        <v>0.97817460317460314</v>
      </c>
      <c r="AH95" t="s">
        <v>276</v>
      </c>
    </row>
    <row r="96" spans="1:34">
      <c r="A96" t="s">
        <v>60</v>
      </c>
      <c r="B96" s="1">
        <v>0.9</v>
      </c>
      <c r="C96" s="1">
        <v>0.16</v>
      </c>
      <c r="D96" s="1">
        <v>0.74</v>
      </c>
      <c r="E96" s="1">
        <v>0.30000000000000004</v>
      </c>
      <c r="F96" s="1">
        <v>0.21999999999999997</v>
      </c>
      <c r="G96" s="1">
        <f t="shared" si="9"/>
        <v>0.16</v>
      </c>
      <c r="H96" s="1">
        <v>0.89</v>
      </c>
      <c r="I96" s="1">
        <f t="shared" si="10"/>
        <v>0.16</v>
      </c>
      <c r="T96" t="s">
        <v>60</v>
      </c>
      <c r="U96">
        <v>0.9</v>
      </c>
      <c r="V96">
        <v>0.16</v>
      </c>
      <c r="W96">
        <v>0.74</v>
      </c>
      <c r="X96">
        <v>0.30000000000000004</v>
      </c>
      <c r="Y96">
        <v>0.21999999999999997</v>
      </c>
      <c r="Z96">
        <v>0.16</v>
      </c>
      <c r="AA96">
        <v>0.10999999999999999</v>
      </c>
      <c r="AB96">
        <f t="shared" si="11"/>
        <v>0.10999999999999999</v>
      </c>
    </row>
    <row r="97" spans="1:29">
      <c r="A97" t="s">
        <v>153</v>
      </c>
      <c r="B97" s="1">
        <v>0.72</v>
      </c>
      <c r="C97" s="1">
        <v>0.81</v>
      </c>
      <c r="D97" s="1">
        <v>0.77</v>
      </c>
      <c r="E97" s="1">
        <v>0.16000000000000003</v>
      </c>
      <c r="F97" s="1">
        <v>0.67</v>
      </c>
      <c r="G97" s="1">
        <f t="shared" si="9"/>
        <v>0.16000000000000003</v>
      </c>
      <c r="H97" s="1">
        <v>0.13</v>
      </c>
      <c r="I97" s="1">
        <f t="shared" si="10"/>
        <v>0.13</v>
      </c>
      <c r="T97" t="s">
        <v>153</v>
      </c>
      <c r="U97">
        <v>0.72</v>
      </c>
      <c r="V97">
        <v>0.81</v>
      </c>
      <c r="W97">
        <v>0.77</v>
      </c>
      <c r="X97">
        <v>0.16000000000000003</v>
      </c>
      <c r="Y97">
        <v>0.67</v>
      </c>
      <c r="Z97">
        <v>0.16000000000000003</v>
      </c>
      <c r="AA97">
        <v>0.87</v>
      </c>
      <c r="AB97">
        <f t="shared" si="11"/>
        <v>0.16000000000000003</v>
      </c>
    </row>
    <row r="98" spans="1:29">
      <c r="A98" t="s">
        <v>62</v>
      </c>
      <c r="B98" s="1">
        <v>0.17</v>
      </c>
      <c r="C98" s="1">
        <v>0.32</v>
      </c>
      <c r="D98" s="1">
        <v>0.09</v>
      </c>
      <c r="E98" s="1">
        <v>0.52</v>
      </c>
      <c r="F98" s="1">
        <v>0.59</v>
      </c>
      <c r="G98" s="1">
        <f t="shared" si="9"/>
        <v>0.09</v>
      </c>
      <c r="H98" s="1">
        <v>0.16</v>
      </c>
      <c r="I98" s="1">
        <f t="shared" si="10"/>
        <v>0.09</v>
      </c>
      <c r="T98" t="s">
        <v>62</v>
      </c>
      <c r="U98">
        <v>0.17</v>
      </c>
      <c r="V98">
        <v>0.32</v>
      </c>
      <c r="W98">
        <v>0.09</v>
      </c>
      <c r="X98">
        <v>0.52</v>
      </c>
      <c r="Y98">
        <v>0.59</v>
      </c>
      <c r="Z98">
        <v>0.09</v>
      </c>
      <c r="AA98">
        <v>0.84</v>
      </c>
      <c r="AB98">
        <f t="shared" si="11"/>
        <v>0.09</v>
      </c>
    </row>
    <row r="99" spans="1:29">
      <c r="A99" t="s">
        <v>63</v>
      </c>
      <c r="B99" s="1">
        <v>0.2</v>
      </c>
      <c r="C99" s="1">
        <v>0.42</v>
      </c>
      <c r="D99" s="1">
        <v>0.51</v>
      </c>
      <c r="E99" s="1">
        <v>0.73</v>
      </c>
      <c r="F99" s="1">
        <v>0.8</v>
      </c>
      <c r="G99" s="1">
        <f t="shared" si="9"/>
        <v>0.2</v>
      </c>
      <c r="H99" s="1">
        <v>0.45</v>
      </c>
      <c r="I99" s="1">
        <f t="shared" si="10"/>
        <v>0.2</v>
      </c>
      <c r="T99" t="s">
        <v>63</v>
      </c>
      <c r="U99">
        <v>0.2</v>
      </c>
      <c r="V99">
        <v>0.42</v>
      </c>
      <c r="W99">
        <v>0.51</v>
      </c>
      <c r="X99">
        <v>0.73</v>
      </c>
      <c r="Y99">
        <v>0.8</v>
      </c>
      <c r="Z99">
        <v>0.2</v>
      </c>
      <c r="AA99">
        <v>0.55000000000000004</v>
      </c>
      <c r="AB99">
        <f t="shared" si="11"/>
        <v>0.2</v>
      </c>
    </row>
    <row r="100" spans="1:29">
      <c r="A100" t="s">
        <v>64</v>
      </c>
      <c r="B100" s="1">
        <v>0.53</v>
      </c>
      <c r="C100" s="1">
        <v>0.21</v>
      </c>
      <c r="D100" s="1">
        <v>0.71</v>
      </c>
      <c r="E100" s="1">
        <v>0.89</v>
      </c>
      <c r="F100" s="1">
        <v>0.21999999999999997</v>
      </c>
      <c r="G100" s="1">
        <f t="shared" si="9"/>
        <v>0.21</v>
      </c>
      <c r="H100" s="1">
        <v>0.84</v>
      </c>
      <c r="I100" s="1">
        <f t="shared" si="10"/>
        <v>0.21</v>
      </c>
      <c r="T100" t="s">
        <v>64</v>
      </c>
      <c r="U100">
        <v>0.53</v>
      </c>
      <c r="V100">
        <v>0.21</v>
      </c>
      <c r="W100">
        <v>0.71</v>
      </c>
      <c r="X100">
        <v>0.89</v>
      </c>
      <c r="Y100">
        <v>0.21999999999999997</v>
      </c>
      <c r="Z100">
        <v>0.21</v>
      </c>
      <c r="AA100">
        <v>0.16000000000000003</v>
      </c>
      <c r="AB100">
        <f t="shared" si="11"/>
        <v>0.16000000000000003</v>
      </c>
    </row>
    <row r="101" spans="1:29">
      <c r="A101" t="s">
        <v>65</v>
      </c>
      <c r="B101" s="1">
        <v>0.32</v>
      </c>
      <c r="C101" s="1">
        <v>0.33</v>
      </c>
      <c r="D101" s="1">
        <v>0.25</v>
      </c>
      <c r="E101" s="1">
        <v>0.47</v>
      </c>
      <c r="F101" s="1">
        <v>0.51</v>
      </c>
      <c r="G101" s="1">
        <f t="shared" si="9"/>
        <v>0.25</v>
      </c>
      <c r="H101" s="1">
        <v>0.13</v>
      </c>
      <c r="I101" s="1">
        <f t="shared" si="10"/>
        <v>0.13</v>
      </c>
      <c r="T101" t="s">
        <v>65</v>
      </c>
      <c r="U101">
        <v>0.32</v>
      </c>
      <c r="V101">
        <v>0.33</v>
      </c>
      <c r="W101">
        <v>0.25</v>
      </c>
      <c r="X101">
        <v>0.47</v>
      </c>
      <c r="Y101">
        <v>0.51</v>
      </c>
      <c r="Z101">
        <v>0.25</v>
      </c>
      <c r="AA101">
        <v>0.87</v>
      </c>
      <c r="AB101">
        <f t="shared" si="11"/>
        <v>0.25</v>
      </c>
    </row>
    <row r="102" spans="1:29">
      <c r="A102" t="s">
        <v>66</v>
      </c>
      <c r="B102" s="1">
        <v>0.92</v>
      </c>
      <c r="C102" s="1">
        <v>0.98</v>
      </c>
      <c r="D102" s="1">
        <v>0.8</v>
      </c>
      <c r="E102" s="1">
        <v>0.18000000000000005</v>
      </c>
      <c r="F102" s="1">
        <v>7.999999999999996E-2</v>
      </c>
      <c r="G102" s="1">
        <f t="shared" si="9"/>
        <v>7.999999999999996E-2</v>
      </c>
      <c r="H102" s="1">
        <v>0.89</v>
      </c>
      <c r="I102" s="1">
        <f t="shared" si="10"/>
        <v>7.999999999999996E-2</v>
      </c>
      <c r="T102" t="s">
        <v>66</v>
      </c>
      <c r="U102">
        <v>0.92</v>
      </c>
      <c r="V102">
        <v>0.98</v>
      </c>
      <c r="W102">
        <v>0.8</v>
      </c>
      <c r="X102">
        <v>0.18000000000000005</v>
      </c>
      <c r="Y102">
        <v>7.999999999999996E-2</v>
      </c>
      <c r="Z102">
        <v>7.999999999999996E-2</v>
      </c>
      <c r="AA102">
        <v>0.10999999999999999</v>
      </c>
      <c r="AB102">
        <f t="shared" si="11"/>
        <v>7.999999999999996E-2</v>
      </c>
    </row>
    <row r="103" spans="1:29">
      <c r="A103" t="s">
        <v>94</v>
      </c>
      <c r="B103" s="1">
        <v>0.13</v>
      </c>
      <c r="C103" s="1">
        <v>0.44</v>
      </c>
      <c r="D103" s="1">
        <v>0.34</v>
      </c>
      <c r="E103" s="1">
        <v>0.94</v>
      </c>
      <c r="F103" s="1">
        <v>0.99</v>
      </c>
      <c r="G103" s="1">
        <f t="shared" si="9"/>
        <v>0.13</v>
      </c>
      <c r="H103" s="1">
        <v>0.23</v>
      </c>
      <c r="I103" s="1">
        <f t="shared" si="10"/>
        <v>0.13</v>
      </c>
      <c r="T103" t="s">
        <v>94</v>
      </c>
      <c r="U103">
        <v>0.13</v>
      </c>
      <c r="V103">
        <v>0.44</v>
      </c>
      <c r="W103">
        <v>0.34</v>
      </c>
      <c r="X103">
        <v>0.94</v>
      </c>
      <c r="Y103">
        <v>0.99</v>
      </c>
      <c r="Z103">
        <v>0.13</v>
      </c>
      <c r="AA103">
        <v>0.77</v>
      </c>
      <c r="AB103">
        <f t="shared" si="11"/>
        <v>0.13</v>
      </c>
    </row>
    <row r="104" spans="1:29">
      <c r="A104" t="s">
        <v>96</v>
      </c>
      <c r="B104" s="1">
        <v>0.11</v>
      </c>
      <c r="C104" s="1">
        <v>0.1</v>
      </c>
      <c r="D104" s="1">
        <v>0.01</v>
      </c>
      <c r="E104" s="1">
        <v>0.69</v>
      </c>
      <c r="F104" s="1">
        <v>0.98</v>
      </c>
      <c r="G104" s="1">
        <f t="shared" si="9"/>
        <v>0.01</v>
      </c>
      <c r="H104" s="1">
        <v>0.13</v>
      </c>
      <c r="I104" s="1">
        <f t="shared" si="10"/>
        <v>0.01</v>
      </c>
      <c r="T104" t="s">
        <v>96</v>
      </c>
      <c r="U104">
        <v>0.11</v>
      </c>
      <c r="V104">
        <v>0.1</v>
      </c>
      <c r="W104">
        <v>0.01</v>
      </c>
      <c r="X104">
        <v>0.69</v>
      </c>
      <c r="Y104">
        <v>0.98</v>
      </c>
      <c r="Z104">
        <v>0.01</v>
      </c>
      <c r="AA104">
        <v>0.87</v>
      </c>
      <c r="AB104">
        <f t="shared" si="11"/>
        <v>0.01</v>
      </c>
    </row>
    <row r="105" spans="1:29">
      <c r="A105" t="s">
        <v>98</v>
      </c>
      <c r="B105" s="1">
        <v>0.12</v>
      </c>
      <c r="C105" s="1">
        <v>0.17</v>
      </c>
      <c r="D105" s="1">
        <v>0.11</v>
      </c>
      <c r="E105" s="1">
        <v>0.92999999999999994</v>
      </c>
      <c r="F105" s="1">
        <v>0.35</v>
      </c>
      <c r="G105" s="1">
        <f t="shared" si="9"/>
        <v>0.11</v>
      </c>
      <c r="H105" s="1">
        <v>0.31</v>
      </c>
      <c r="I105" s="1">
        <f t="shared" si="10"/>
        <v>0.11</v>
      </c>
      <c r="T105" t="s">
        <v>98</v>
      </c>
      <c r="U105">
        <v>0.12</v>
      </c>
      <c r="V105">
        <v>0.17</v>
      </c>
      <c r="W105">
        <v>0.11</v>
      </c>
      <c r="X105">
        <v>0.92999999999999994</v>
      </c>
      <c r="Y105">
        <v>0.35</v>
      </c>
      <c r="Z105">
        <v>0.11</v>
      </c>
      <c r="AA105">
        <v>0.69</v>
      </c>
      <c r="AB105">
        <f t="shared" si="11"/>
        <v>0.11</v>
      </c>
    </row>
    <row r="106" spans="1:29">
      <c r="A106" t="s">
        <v>100</v>
      </c>
      <c r="B106" s="1">
        <v>0.15</v>
      </c>
      <c r="C106" s="1">
        <v>0.56000000000000005</v>
      </c>
      <c r="D106" s="1">
        <v>0.06</v>
      </c>
      <c r="E106" s="1">
        <v>0.61</v>
      </c>
      <c r="F106" s="1">
        <v>0.74</v>
      </c>
      <c r="G106" s="1">
        <f t="shared" si="9"/>
        <v>0.06</v>
      </c>
      <c r="H106" s="1">
        <v>0.16</v>
      </c>
      <c r="I106" s="1">
        <f t="shared" si="10"/>
        <v>0.06</v>
      </c>
      <c r="T106" t="s">
        <v>100</v>
      </c>
      <c r="U106">
        <v>0.15</v>
      </c>
      <c r="V106">
        <v>0.56000000000000005</v>
      </c>
      <c r="W106">
        <v>0.06</v>
      </c>
      <c r="X106">
        <v>0.61</v>
      </c>
      <c r="Y106">
        <v>0.74</v>
      </c>
      <c r="Z106">
        <v>0.06</v>
      </c>
      <c r="AA106">
        <v>0.84</v>
      </c>
      <c r="AB106">
        <f t="shared" si="11"/>
        <v>0.06</v>
      </c>
    </row>
    <row r="107" spans="1:29">
      <c r="A107" t="s">
        <v>102</v>
      </c>
      <c r="B107" s="1">
        <v>0.84</v>
      </c>
      <c r="C107" s="1">
        <v>0.38</v>
      </c>
      <c r="D107" s="1">
        <v>0.8</v>
      </c>
      <c r="E107" s="1">
        <v>0.38</v>
      </c>
      <c r="F107" s="1">
        <v>0.28000000000000003</v>
      </c>
      <c r="G107" s="1">
        <f t="shared" si="9"/>
        <v>0.28000000000000003</v>
      </c>
      <c r="H107" s="1">
        <v>0.89</v>
      </c>
      <c r="I107" s="1">
        <f t="shared" si="10"/>
        <v>0.28000000000000003</v>
      </c>
      <c r="T107" t="s">
        <v>102</v>
      </c>
      <c r="U107">
        <v>0.84</v>
      </c>
      <c r="V107">
        <v>0.38</v>
      </c>
      <c r="W107">
        <v>0.8</v>
      </c>
      <c r="X107">
        <v>0.38</v>
      </c>
      <c r="Y107">
        <v>0.28000000000000003</v>
      </c>
      <c r="Z107">
        <v>0.28000000000000003</v>
      </c>
      <c r="AA107">
        <v>0.10999999999999999</v>
      </c>
      <c r="AB107">
        <f t="shared" si="11"/>
        <v>0.10999999999999999</v>
      </c>
    </row>
    <row r="108" spans="1:29">
      <c r="A108" t="s">
        <v>151</v>
      </c>
      <c r="B108" s="1">
        <v>0.93</v>
      </c>
      <c r="C108" s="1">
        <v>0.96</v>
      </c>
      <c r="D108" s="1">
        <v>0.8</v>
      </c>
      <c r="E108" s="1">
        <v>3.0000000000000027E-2</v>
      </c>
      <c r="F108" s="1">
        <v>0.16000000000000003</v>
      </c>
      <c r="G108" s="1">
        <f t="shared" si="9"/>
        <v>3.0000000000000027E-2</v>
      </c>
      <c r="H108" s="1">
        <v>0.89</v>
      </c>
      <c r="I108" s="1">
        <f t="shared" si="10"/>
        <v>3.0000000000000027E-2</v>
      </c>
      <c r="T108" t="s">
        <v>151</v>
      </c>
      <c r="U108">
        <v>0.93</v>
      </c>
      <c r="V108">
        <v>0.96</v>
      </c>
      <c r="W108">
        <v>0.8</v>
      </c>
      <c r="X108">
        <v>3.0000000000000027E-2</v>
      </c>
      <c r="Y108">
        <v>0.16000000000000003</v>
      </c>
      <c r="Z108">
        <v>3.0000000000000027E-2</v>
      </c>
      <c r="AA108">
        <v>0.10999999999999999</v>
      </c>
      <c r="AB108">
        <f t="shared" si="11"/>
        <v>3.0000000000000027E-2</v>
      </c>
    </row>
    <row r="109" spans="1:29">
      <c r="B109" s="1"/>
      <c r="C109" s="1"/>
      <c r="D109" s="1"/>
      <c r="E109" s="1"/>
      <c r="F109" s="1"/>
      <c r="G109" s="1">
        <f>SUM(G91:G108)</f>
        <v>2.8</v>
      </c>
      <c r="H109" s="1" t="s">
        <v>71</v>
      </c>
      <c r="I109" s="1">
        <f>SUM(I91:I108)</f>
        <v>2.4200000000000008</v>
      </c>
      <c r="J109" s="35">
        <f>+I109/G109</f>
        <v>0.86428571428571466</v>
      </c>
      <c r="K109" s="31" t="s">
        <v>227</v>
      </c>
      <c r="Z109">
        <v>2.8</v>
      </c>
      <c r="AA109" t="s">
        <v>263</v>
      </c>
      <c r="AB109">
        <f>SUM(AB91:AB108)</f>
        <v>2.4900000000000002</v>
      </c>
      <c r="AC109">
        <f>+AB109/Z109</f>
        <v>0.88928571428571446</v>
      </c>
    </row>
    <row r="112" spans="1:29">
      <c r="A112" t="s">
        <v>118</v>
      </c>
      <c r="T112" t="s">
        <v>156</v>
      </c>
    </row>
    <row r="113" spans="1:28">
      <c r="A113" t="s">
        <v>78</v>
      </c>
      <c r="B113" t="s">
        <v>48</v>
      </c>
      <c r="C113" t="s">
        <v>51</v>
      </c>
      <c r="D113" t="s">
        <v>223</v>
      </c>
      <c r="E113" t="s">
        <v>67</v>
      </c>
      <c r="F113" t="s">
        <v>50</v>
      </c>
      <c r="G113" t="s">
        <v>118</v>
      </c>
      <c r="H113" t="s">
        <v>224</v>
      </c>
      <c r="I113" t="s">
        <v>238</v>
      </c>
      <c r="T113" t="s">
        <v>78</v>
      </c>
      <c r="U113" t="s">
        <v>48</v>
      </c>
      <c r="V113" t="s">
        <v>51</v>
      </c>
      <c r="W113" t="s">
        <v>223</v>
      </c>
      <c r="X113" t="s">
        <v>67</v>
      </c>
      <c r="Y113" t="s">
        <v>50</v>
      </c>
      <c r="Z113" t="s">
        <v>156</v>
      </c>
      <c r="AA113" t="s">
        <v>236</v>
      </c>
      <c r="AB113" t="s">
        <v>238</v>
      </c>
    </row>
    <row r="114" spans="1:28">
      <c r="A114" t="s">
        <v>80</v>
      </c>
      <c r="B114" s="1">
        <v>0.62</v>
      </c>
      <c r="C114" s="1">
        <v>0.36</v>
      </c>
      <c r="D114" s="1">
        <v>0.22999999999999998</v>
      </c>
      <c r="E114" s="1">
        <v>0.66</v>
      </c>
      <c r="F114" s="1">
        <v>0.41000000000000003</v>
      </c>
      <c r="G114" s="1">
        <f t="shared" ref="G114:G131" si="12">MIN(B114:F114)</f>
        <v>0.22999999999999998</v>
      </c>
      <c r="H114" s="1">
        <v>0.13</v>
      </c>
      <c r="I114" s="1">
        <f t="shared" ref="I114:I131" si="13">MIN(G114:H114)</f>
        <v>0.13</v>
      </c>
      <c r="T114" t="s">
        <v>80</v>
      </c>
      <c r="U114">
        <v>0.62</v>
      </c>
      <c r="V114">
        <v>0.36</v>
      </c>
      <c r="W114">
        <v>0.22999999999999998</v>
      </c>
      <c r="X114">
        <v>0.66</v>
      </c>
      <c r="Y114">
        <v>0.41000000000000003</v>
      </c>
      <c r="Z114">
        <v>0.22999999999999998</v>
      </c>
      <c r="AA114">
        <v>0.87</v>
      </c>
      <c r="AB114">
        <f t="shared" ref="AB114:AB131" si="14">MIN(Z114:AA114)</f>
        <v>0.22999999999999998</v>
      </c>
    </row>
    <row r="115" spans="1:28">
      <c r="A115" t="s">
        <v>82</v>
      </c>
      <c r="B115" s="1">
        <v>0.96</v>
      </c>
      <c r="C115" s="1">
        <v>0.86</v>
      </c>
      <c r="D115" s="1">
        <v>0.30000000000000004</v>
      </c>
      <c r="E115" s="1">
        <v>0.96</v>
      </c>
      <c r="F115" s="1">
        <v>0.84</v>
      </c>
      <c r="G115" s="1">
        <f t="shared" si="12"/>
        <v>0.30000000000000004</v>
      </c>
      <c r="H115" s="1">
        <v>0.89</v>
      </c>
      <c r="I115" s="1">
        <f t="shared" si="13"/>
        <v>0.30000000000000004</v>
      </c>
      <c r="T115" t="s">
        <v>82</v>
      </c>
      <c r="U115">
        <v>0.96</v>
      </c>
      <c r="V115">
        <v>0.86</v>
      </c>
      <c r="W115">
        <v>0.30000000000000004</v>
      </c>
      <c r="X115">
        <v>0.96</v>
      </c>
      <c r="Y115">
        <v>0.84</v>
      </c>
      <c r="Z115">
        <v>0.30000000000000004</v>
      </c>
      <c r="AA115">
        <v>0.10999999999999999</v>
      </c>
      <c r="AB115">
        <f t="shared" si="14"/>
        <v>0.10999999999999999</v>
      </c>
    </row>
    <row r="116" spans="1:28">
      <c r="A116" t="s">
        <v>57</v>
      </c>
      <c r="B116" s="1">
        <v>0.42</v>
      </c>
      <c r="C116" s="1">
        <v>0.94</v>
      </c>
      <c r="D116" s="1">
        <v>0.27</v>
      </c>
      <c r="E116" s="1">
        <v>0.77</v>
      </c>
      <c r="F116" s="1">
        <v>0.72</v>
      </c>
      <c r="G116" s="1">
        <f t="shared" si="12"/>
        <v>0.27</v>
      </c>
      <c r="H116" s="1">
        <v>0.81</v>
      </c>
      <c r="I116" s="1">
        <f t="shared" si="13"/>
        <v>0.27</v>
      </c>
      <c r="T116" t="s">
        <v>57</v>
      </c>
      <c r="U116">
        <v>0.42</v>
      </c>
      <c r="V116">
        <v>0.94</v>
      </c>
      <c r="W116">
        <v>0.27</v>
      </c>
      <c r="X116">
        <v>0.77</v>
      </c>
      <c r="Y116">
        <v>0.72</v>
      </c>
      <c r="Z116">
        <v>0.27</v>
      </c>
      <c r="AA116">
        <v>0.18999999999999995</v>
      </c>
      <c r="AB116">
        <f t="shared" si="14"/>
        <v>0.18999999999999995</v>
      </c>
    </row>
    <row r="117" spans="1:28">
      <c r="A117" t="s">
        <v>58</v>
      </c>
      <c r="B117" s="1">
        <v>0.25</v>
      </c>
      <c r="C117" s="1">
        <v>0.27</v>
      </c>
      <c r="D117" s="1">
        <v>0.29000000000000004</v>
      </c>
      <c r="E117" s="1">
        <v>0.1</v>
      </c>
      <c r="F117" s="1">
        <v>0.72</v>
      </c>
      <c r="G117" s="1">
        <f t="shared" si="12"/>
        <v>0.1</v>
      </c>
      <c r="H117" s="1">
        <v>0.23</v>
      </c>
      <c r="I117" s="1">
        <f t="shared" si="13"/>
        <v>0.1</v>
      </c>
      <c r="T117" t="s">
        <v>58</v>
      </c>
      <c r="U117">
        <v>0.25</v>
      </c>
      <c r="V117">
        <v>0.27</v>
      </c>
      <c r="W117">
        <v>0.29000000000000004</v>
      </c>
      <c r="X117">
        <v>0.1</v>
      </c>
      <c r="Y117">
        <v>0.72</v>
      </c>
      <c r="Z117">
        <v>0.1</v>
      </c>
      <c r="AA117">
        <v>0.77</v>
      </c>
      <c r="AB117">
        <f t="shared" si="14"/>
        <v>0.1</v>
      </c>
    </row>
    <row r="118" spans="1:28">
      <c r="A118" t="s">
        <v>59</v>
      </c>
      <c r="B118" s="1">
        <v>0.42</v>
      </c>
      <c r="C118" s="1">
        <v>0.17</v>
      </c>
      <c r="D118" s="1">
        <v>0.21999999999999997</v>
      </c>
      <c r="E118" s="1">
        <v>0.28000000000000003</v>
      </c>
      <c r="F118" s="1">
        <v>0.49</v>
      </c>
      <c r="G118" s="1">
        <f t="shared" si="12"/>
        <v>0.17</v>
      </c>
      <c r="H118" s="1">
        <v>0.69</v>
      </c>
      <c r="I118" s="1">
        <f t="shared" si="13"/>
        <v>0.17</v>
      </c>
      <c r="T118" t="s">
        <v>59</v>
      </c>
      <c r="U118">
        <v>0.42</v>
      </c>
      <c r="V118">
        <v>0.17</v>
      </c>
      <c r="W118">
        <v>0.21999999999999997</v>
      </c>
      <c r="X118">
        <v>0.28000000000000003</v>
      </c>
      <c r="Y118">
        <v>0.49</v>
      </c>
      <c r="Z118">
        <v>0.17</v>
      </c>
      <c r="AA118">
        <v>0.31000000000000005</v>
      </c>
      <c r="AB118">
        <f t="shared" si="14"/>
        <v>0.17</v>
      </c>
    </row>
    <row r="119" spans="1:28">
      <c r="A119" t="s">
        <v>60</v>
      </c>
      <c r="B119" s="1">
        <v>0.9</v>
      </c>
      <c r="C119" s="1">
        <v>0.16</v>
      </c>
      <c r="D119" s="1">
        <v>0.26</v>
      </c>
      <c r="E119" s="1">
        <v>0.7</v>
      </c>
      <c r="F119" s="1">
        <v>0.78</v>
      </c>
      <c r="G119" s="1">
        <f t="shared" si="12"/>
        <v>0.16</v>
      </c>
      <c r="H119" s="1">
        <v>0.89</v>
      </c>
      <c r="I119" s="1">
        <f t="shared" si="13"/>
        <v>0.16</v>
      </c>
      <c r="T119" t="s">
        <v>60</v>
      </c>
      <c r="U119">
        <v>0.9</v>
      </c>
      <c r="V119">
        <v>0.16</v>
      </c>
      <c r="W119">
        <v>0.26</v>
      </c>
      <c r="X119">
        <v>0.7</v>
      </c>
      <c r="Y119">
        <v>0.78</v>
      </c>
      <c r="Z119">
        <v>0.16</v>
      </c>
      <c r="AA119">
        <v>0.10999999999999999</v>
      </c>
      <c r="AB119">
        <f t="shared" si="14"/>
        <v>0.10999999999999999</v>
      </c>
    </row>
    <row r="120" spans="1:28">
      <c r="A120" t="s">
        <v>153</v>
      </c>
      <c r="B120" s="1">
        <v>0.72</v>
      </c>
      <c r="C120" s="1">
        <v>0.81</v>
      </c>
      <c r="D120" s="1">
        <v>0.22999999999999998</v>
      </c>
      <c r="E120" s="1">
        <v>0.84</v>
      </c>
      <c r="F120" s="1">
        <v>0.32999999999999996</v>
      </c>
      <c r="G120" s="1">
        <f t="shared" si="12"/>
        <v>0.22999999999999998</v>
      </c>
      <c r="H120" s="1">
        <v>0.13</v>
      </c>
      <c r="I120" s="1">
        <f t="shared" si="13"/>
        <v>0.13</v>
      </c>
      <c r="T120" t="s">
        <v>153</v>
      </c>
      <c r="U120">
        <v>0.72</v>
      </c>
      <c r="V120">
        <v>0.81</v>
      </c>
      <c r="W120">
        <v>0.22999999999999998</v>
      </c>
      <c r="X120">
        <v>0.84</v>
      </c>
      <c r="Y120">
        <v>0.32999999999999996</v>
      </c>
      <c r="Z120">
        <v>0.22999999999999998</v>
      </c>
      <c r="AA120">
        <v>0.87</v>
      </c>
      <c r="AB120">
        <f t="shared" si="14"/>
        <v>0.22999999999999998</v>
      </c>
    </row>
    <row r="121" spans="1:28">
      <c r="A121" t="s">
        <v>62</v>
      </c>
      <c r="B121" s="1">
        <v>0.17</v>
      </c>
      <c r="C121" s="1">
        <v>0.32</v>
      </c>
      <c r="D121" s="1">
        <v>0.91</v>
      </c>
      <c r="E121" s="1">
        <v>0.48</v>
      </c>
      <c r="F121" s="1">
        <v>0.41000000000000003</v>
      </c>
      <c r="G121" s="1">
        <f t="shared" si="12"/>
        <v>0.17</v>
      </c>
      <c r="H121" s="1">
        <v>0.16</v>
      </c>
      <c r="I121" s="1">
        <f t="shared" si="13"/>
        <v>0.16</v>
      </c>
      <c r="T121" t="s">
        <v>62</v>
      </c>
      <c r="U121">
        <v>0.17</v>
      </c>
      <c r="V121">
        <v>0.32</v>
      </c>
      <c r="W121">
        <v>0.91</v>
      </c>
      <c r="X121">
        <v>0.48</v>
      </c>
      <c r="Y121">
        <v>0.41000000000000003</v>
      </c>
      <c r="Z121">
        <v>0.17</v>
      </c>
      <c r="AA121">
        <v>0.84</v>
      </c>
      <c r="AB121">
        <f t="shared" si="14"/>
        <v>0.17</v>
      </c>
    </row>
    <row r="122" spans="1:28">
      <c r="A122" t="s">
        <v>63</v>
      </c>
      <c r="B122" s="1">
        <v>0.2</v>
      </c>
      <c r="C122" s="1">
        <v>0.42</v>
      </c>
      <c r="D122" s="1">
        <v>0.49</v>
      </c>
      <c r="E122" s="1">
        <v>0.27</v>
      </c>
      <c r="F122" s="1">
        <v>0.19999999999999996</v>
      </c>
      <c r="G122" s="1">
        <f t="shared" si="12"/>
        <v>0.19999999999999996</v>
      </c>
      <c r="H122" s="1">
        <v>0.45</v>
      </c>
      <c r="I122" s="1">
        <f t="shared" si="13"/>
        <v>0.19999999999999996</v>
      </c>
      <c r="T122" t="s">
        <v>63</v>
      </c>
      <c r="U122">
        <v>0.2</v>
      </c>
      <c r="V122">
        <v>0.42</v>
      </c>
      <c r="W122">
        <v>0.49</v>
      </c>
      <c r="X122">
        <v>0.27</v>
      </c>
      <c r="Y122">
        <v>0.19999999999999996</v>
      </c>
      <c r="Z122">
        <v>0.19999999999999996</v>
      </c>
      <c r="AA122">
        <v>0.55000000000000004</v>
      </c>
      <c r="AB122">
        <f t="shared" si="14"/>
        <v>0.19999999999999996</v>
      </c>
    </row>
    <row r="123" spans="1:28">
      <c r="A123" t="s">
        <v>64</v>
      </c>
      <c r="B123" s="1">
        <v>0.53</v>
      </c>
      <c r="C123" s="1">
        <v>0.21</v>
      </c>
      <c r="D123" s="1">
        <v>0.29000000000000004</v>
      </c>
      <c r="E123" s="1">
        <v>0.11</v>
      </c>
      <c r="F123" s="1">
        <v>0.78</v>
      </c>
      <c r="G123" s="1">
        <f t="shared" si="12"/>
        <v>0.11</v>
      </c>
      <c r="H123" s="1">
        <v>0.84</v>
      </c>
      <c r="I123" s="1">
        <f t="shared" si="13"/>
        <v>0.11</v>
      </c>
      <c r="T123" t="s">
        <v>64</v>
      </c>
      <c r="U123">
        <v>0.53</v>
      </c>
      <c r="V123">
        <v>0.21</v>
      </c>
      <c r="W123">
        <v>0.29000000000000004</v>
      </c>
      <c r="X123">
        <v>0.11</v>
      </c>
      <c r="Y123">
        <v>0.78</v>
      </c>
      <c r="Z123">
        <v>0.11</v>
      </c>
      <c r="AA123">
        <v>0.16000000000000003</v>
      </c>
      <c r="AB123">
        <f t="shared" si="14"/>
        <v>0.11</v>
      </c>
    </row>
    <row r="124" spans="1:28">
      <c r="A124" t="s">
        <v>65</v>
      </c>
      <c r="B124" s="1">
        <v>0.32</v>
      </c>
      <c r="C124" s="1">
        <v>0.33</v>
      </c>
      <c r="D124" s="1">
        <v>0.75</v>
      </c>
      <c r="E124" s="1">
        <v>0.53</v>
      </c>
      <c r="F124" s="1">
        <v>0.49</v>
      </c>
      <c r="G124" s="1">
        <f t="shared" si="12"/>
        <v>0.32</v>
      </c>
      <c r="H124" s="1">
        <v>0.13</v>
      </c>
      <c r="I124" s="1">
        <f t="shared" si="13"/>
        <v>0.13</v>
      </c>
      <c r="T124" t="s">
        <v>65</v>
      </c>
      <c r="U124">
        <v>0.32</v>
      </c>
      <c r="V124">
        <v>0.33</v>
      </c>
      <c r="W124">
        <v>0.75</v>
      </c>
      <c r="X124">
        <v>0.53</v>
      </c>
      <c r="Y124">
        <v>0.49</v>
      </c>
      <c r="Z124">
        <v>0.32</v>
      </c>
      <c r="AA124">
        <v>0.87</v>
      </c>
      <c r="AB124">
        <f t="shared" si="14"/>
        <v>0.32</v>
      </c>
    </row>
    <row r="125" spans="1:28">
      <c r="A125" t="s">
        <v>66</v>
      </c>
      <c r="B125" s="1">
        <v>0.92</v>
      </c>
      <c r="C125" s="1">
        <v>0.98</v>
      </c>
      <c r="D125" s="1">
        <v>0.19999999999999996</v>
      </c>
      <c r="E125" s="1">
        <v>0.82</v>
      </c>
      <c r="F125" s="1">
        <v>0.92</v>
      </c>
      <c r="G125" s="1">
        <f t="shared" si="12"/>
        <v>0.19999999999999996</v>
      </c>
      <c r="H125" s="1">
        <v>0.89</v>
      </c>
      <c r="I125" s="1">
        <f t="shared" si="13"/>
        <v>0.19999999999999996</v>
      </c>
      <c r="T125" t="s">
        <v>66</v>
      </c>
      <c r="U125">
        <v>0.92</v>
      </c>
      <c r="V125">
        <v>0.98</v>
      </c>
      <c r="W125">
        <v>0.19999999999999996</v>
      </c>
      <c r="X125">
        <v>0.82</v>
      </c>
      <c r="Y125">
        <v>0.92</v>
      </c>
      <c r="Z125">
        <v>0.19999999999999996</v>
      </c>
      <c r="AA125">
        <v>0.10999999999999999</v>
      </c>
      <c r="AB125">
        <f t="shared" si="14"/>
        <v>0.10999999999999999</v>
      </c>
    </row>
    <row r="126" spans="1:28">
      <c r="A126" t="s">
        <v>94</v>
      </c>
      <c r="B126" s="1">
        <v>0.13</v>
      </c>
      <c r="C126" s="1">
        <v>0.44</v>
      </c>
      <c r="D126" s="1">
        <v>0.65999999999999992</v>
      </c>
      <c r="E126" s="1">
        <v>0.06</v>
      </c>
      <c r="F126" s="1">
        <v>1.0000000000000009E-2</v>
      </c>
      <c r="G126" s="1">
        <f t="shared" si="12"/>
        <v>1.0000000000000009E-2</v>
      </c>
      <c r="H126" s="1">
        <v>0.23</v>
      </c>
      <c r="I126" s="1">
        <f t="shared" si="13"/>
        <v>1.0000000000000009E-2</v>
      </c>
      <c r="T126" t="s">
        <v>94</v>
      </c>
      <c r="U126">
        <v>0.13</v>
      </c>
      <c r="V126">
        <v>0.44</v>
      </c>
      <c r="W126">
        <v>0.65999999999999992</v>
      </c>
      <c r="X126">
        <v>0.06</v>
      </c>
      <c r="Y126">
        <v>1.0000000000000009E-2</v>
      </c>
      <c r="Z126">
        <v>1.0000000000000009E-2</v>
      </c>
      <c r="AA126">
        <v>0.77</v>
      </c>
      <c r="AB126">
        <f t="shared" si="14"/>
        <v>1.0000000000000009E-2</v>
      </c>
    </row>
    <row r="127" spans="1:28">
      <c r="A127" t="s">
        <v>96</v>
      </c>
      <c r="B127" s="1">
        <v>0.11</v>
      </c>
      <c r="C127" s="1">
        <v>0.1</v>
      </c>
      <c r="D127" s="1">
        <v>0.99</v>
      </c>
      <c r="E127" s="1">
        <v>0.31</v>
      </c>
      <c r="F127" s="1">
        <v>2.0000000000000018E-2</v>
      </c>
      <c r="G127" s="1">
        <f t="shared" si="12"/>
        <v>2.0000000000000018E-2</v>
      </c>
      <c r="H127" s="1">
        <v>0.13</v>
      </c>
      <c r="I127" s="1">
        <f t="shared" si="13"/>
        <v>2.0000000000000018E-2</v>
      </c>
      <c r="T127" t="s">
        <v>96</v>
      </c>
      <c r="U127">
        <v>0.11</v>
      </c>
      <c r="V127">
        <v>0.1</v>
      </c>
      <c r="W127">
        <v>0.99</v>
      </c>
      <c r="X127">
        <v>0.31</v>
      </c>
      <c r="Y127">
        <v>2.0000000000000018E-2</v>
      </c>
      <c r="Z127">
        <v>2.0000000000000018E-2</v>
      </c>
      <c r="AA127">
        <v>0.87</v>
      </c>
      <c r="AB127">
        <f t="shared" si="14"/>
        <v>2.0000000000000018E-2</v>
      </c>
    </row>
    <row r="128" spans="1:28">
      <c r="A128" t="s">
        <v>98</v>
      </c>
      <c r="B128" s="1">
        <v>0.12</v>
      </c>
      <c r="C128" s="1">
        <v>0.17</v>
      </c>
      <c r="D128" s="1">
        <v>0.89</v>
      </c>
      <c r="E128" s="1">
        <v>7.0000000000000007E-2</v>
      </c>
      <c r="F128" s="1">
        <v>0.65</v>
      </c>
      <c r="G128" s="1">
        <f t="shared" si="12"/>
        <v>7.0000000000000007E-2</v>
      </c>
      <c r="H128" s="1">
        <v>0.31</v>
      </c>
      <c r="I128" s="1">
        <f t="shared" si="13"/>
        <v>7.0000000000000007E-2</v>
      </c>
      <c r="T128" t="s">
        <v>98</v>
      </c>
      <c r="U128">
        <v>0.12</v>
      </c>
      <c r="V128">
        <v>0.17</v>
      </c>
      <c r="W128">
        <v>0.89</v>
      </c>
      <c r="X128">
        <v>7.0000000000000007E-2</v>
      </c>
      <c r="Y128">
        <v>0.65</v>
      </c>
      <c r="Z128">
        <v>7.0000000000000007E-2</v>
      </c>
      <c r="AA128">
        <v>0.69</v>
      </c>
      <c r="AB128">
        <f t="shared" si="14"/>
        <v>7.0000000000000007E-2</v>
      </c>
    </row>
    <row r="129" spans="1:30">
      <c r="A129" t="s">
        <v>100</v>
      </c>
      <c r="B129" s="1">
        <v>0.15</v>
      </c>
      <c r="C129" s="1">
        <v>0.56000000000000005</v>
      </c>
      <c r="D129" s="1">
        <v>0.94</v>
      </c>
      <c r="E129" s="1">
        <v>0.39</v>
      </c>
      <c r="F129" s="1">
        <v>0.26</v>
      </c>
      <c r="G129" s="1">
        <f t="shared" si="12"/>
        <v>0.15</v>
      </c>
      <c r="H129" s="1">
        <v>0.16</v>
      </c>
      <c r="I129" s="1">
        <f t="shared" si="13"/>
        <v>0.15</v>
      </c>
      <c r="T129" t="s">
        <v>100</v>
      </c>
      <c r="U129">
        <v>0.15</v>
      </c>
      <c r="V129">
        <v>0.56000000000000005</v>
      </c>
      <c r="W129">
        <v>0.94</v>
      </c>
      <c r="X129">
        <v>0.39</v>
      </c>
      <c r="Y129">
        <v>0.26</v>
      </c>
      <c r="Z129">
        <v>0.15</v>
      </c>
      <c r="AA129">
        <v>0.84</v>
      </c>
      <c r="AB129">
        <f t="shared" si="14"/>
        <v>0.15</v>
      </c>
    </row>
    <row r="130" spans="1:30">
      <c r="A130" t="s">
        <v>102</v>
      </c>
      <c r="B130" s="1">
        <v>0.84</v>
      </c>
      <c r="C130" s="1">
        <v>0.38</v>
      </c>
      <c r="D130" s="1">
        <v>0.19999999999999996</v>
      </c>
      <c r="E130" s="1">
        <v>0.62</v>
      </c>
      <c r="F130" s="1">
        <v>0.72</v>
      </c>
      <c r="G130" s="1">
        <f t="shared" si="12"/>
        <v>0.19999999999999996</v>
      </c>
      <c r="H130" s="1">
        <v>0.89</v>
      </c>
      <c r="I130" s="1">
        <f t="shared" si="13"/>
        <v>0.19999999999999996</v>
      </c>
      <c r="T130" t="s">
        <v>102</v>
      </c>
      <c r="U130">
        <v>0.84</v>
      </c>
      <c r="V130">
        <v>0.38</v>
      </c>
      <c r="W130">
        <v>0.19999999999999996</v>
      </c>
      <c r="X130">
        <v>0.62</v>
      </c>
      <c r="Y130">
        <v>0.72</v>
      </c>
      <c r="Z130">
        <v>0.19999999999999996</v>
      </c>
      <c r="AA130">
        <v>0.10999999999999999</v>
      </c>
      <c r="AB130">
        <f t="shared" si="14"/>
        <v>0.10999999999999999</v>
      </c>
    </row>
    <row r="131" spans="1:30">
      <c r="A131" t="s">
        <v>151</v>
      </c>
      <c r="B131" s="1">
        <v>0.93</v>
      </c>
      <c r="C131" s="1">
        <v>0.96</v>
      </c>
      <c r="D131" s="1">
        <v>0.19999999999999996</v>
      </c>
      <c r="E131" s="1">
        <v>0.97</v>
      </c>
      <c r="F131" s="1">
        <v>0.84</v>
      </c>
      <c r="G131" s="1">
        <f t="shared" si="12"/>
        <v>0.19999999999999996</v>
      </c>
      <c r="H131" s="1">
        <v>0.89</v>
      </c>
      <c r="I131" s="1">
        <f t="shared" si="13"/>
        <v>0.19999999999999996</v>
      </c>
      <c r="T131" t="s">
        <v>151</v>
      </c>
      <c r="U131">
        <v>0.93</v>
      </c>
      <c r="V131">
        <v>0.96</v>
      </c>
      <c r="W131">
        <v>0.19999999999999996</v>
      </c>
      <c r="X131">
        <v>0.97</v>
      </c>
      <c r="Y131">
        <v>0.84</v>
      </c>
      <c r="Z131">
        <v>0.19999999999999996</v>
      </c>
      <c r="AA131">
        <v>0.10999999999999999</v>
      </c>
      <c r="AB131">
        <f t="shared" si="14"/>
        <v>0.10999999999999999</v>
      </c>
    </row>
    <row r="132" spans="1:30">
      <c r="B132" s="1"/>
      <c r="C132" s="1"/>
      <c r="D132" s="1"/>
      <c r="E132" s="1"/>
      <c r="F132" s="1"/>
      <c r="G132" s="1">
        <f>SUM(G114:G131)</f>
        <v>3.1099999999999994</v>
      </c>
      <c r="H132" s="1" t="s">
        <v>71</v>
      </c>
      <c r="I132" s="1">
        <f>SUM(I114:I131)</f>
        <v>2.71</v>
      </c>
      <c r="J132" s="36">
        <f>+I132/G132</f>
        <v>0.87138263665594873</v>
      </c>
      <c r="K132" s="34" t="s">
        <v>582</v>
      </c>
      <c r="Z132">
        <v>3.1099999999999994</v>
      </c>
      <c r="AA132" t="s">
        <v>263</v>
      </c>
      <c r="AB132">
        <f>SUM(AB114:AB131)</f>
        <v>2.5199999999999991</v>
      </c>
      <c r="AC132">
        <f>+AB132/Z132</f>
        <v>0.81028938906752401</v>
      </c>
      <c r="AD132" t="s">
        <v>263</v>
      </c>
    </row>
    <row r="134" spans="1:30">
      <c r="A134" t="s">
        <v>119</v>
      </c>
      <c r="T134" t="s">
        <v>157</v>
      </c>
    </row>
    <row r="135" spans="1:30">
      <c r="A135" t="s">
        <v>78</v>
      </c>
      <c r="B135" t="s">
        <v>48</v>
      </c>
      <c r="C135" t="s">
        <v>51</v>
      </c>
      <c r="D135" t="s">
        <v>223</v>
      </c>
      <c r="E135" t="s">
        <v>67</v>
      </c>
      <c r="F135" t="s">
        <v>234</v>
      </c>
      <c r="G135" t="s">
        <v>119</v>
      </c>
      <c r="H135" t="s">
        <v>224</v>
      </c>
      <c r="I135" t="s">
        <v>238</v>
      </c>
      <c r="T135" t="s">
        <v>78</v>
      </c>
      <c r="U135" t="s">
        <v>48</v>
      </c>
      <c r="V135" t="s">
        <v>51</v>
      </c>
      <c r="W135" t="s">
        <v>223</v>
      </c>
      <c r="X135" t="s">
        <v>67</v>
      </c>
      <c r="Y135" t="s">
        <v>234</v>
      </c>
      <c r="Z135" t="s">
        <v>157</v>
      </c>
      <c r="AA135" t="s">
        <v>236</v>
      </c>
      <c r="AB135" t="s">
        <v>238</v>
      </c>
    </row>
    <row r="136" spans="1:30">
      <c r="A136" t="s">
        <v>80</v>
      </c>
      <c r="B136" s="1">
        <v>0.62</v>
      </c>
      <c r="C136" s="1">
        <v>0.36</v>
      </c>
      <c r="D136" s="1">
        <v>0.22999999999999998</v>
      </c>
      <c r="E136" s="1">
        <v>0.66</v>
      </c>
      <c r="F136" s="1">
        <v>0.59</v>
      </c>
      <c r="G136" s="1">
        <f t="shared" ref="G136:G153" si="15">MIN(B136:F136)</f>
        <v>0.22999999999999998</v>
      </c>
      <c r="H136" s="1">
        <v>0.13</v>
      </c>
      <c r="I136" s="1">
        <f t="shared" ref="I136:I153" si="16">MIN(G136:H136)</f>
        <v>0.13</v>
      </c>
      <c r="T136" t="s">
        <v>80</v>
      </c>
      <c r="U136">
        <v>0.62</v>
      </c>
      <c r="V136">
        <v>0.36</v>
      </c>
      <c r="W136">
        <v>0.22999999999999998</v>
      </c>
      <c r="X136">
        <v>0.66</v>
      </c>
      <c r="Y136">
        <v>0.59</v>
      </c>
      <c r="Z136">
        <v>0.22999999999999998</v>
      </c>
      <c r="AA136">
        <v>0.87</v>
      </c>
      <c r="AB136">
        <f t="shared" ref="AB136:AB153" si="17">MIN(Z136:AA136)</f>
        <v>0.22999999999999998</v>
      </c>
    </row>
    <row r="137" spans="1:30">
      <c r="A137" t="s">
        <v>82</v>
      </c>
      <c r="B137" s="1">
        <v>0.96</v>
      </c>
      <c r="C137" s="1">
        <v>0.86</v>
      </c>
      <c r="D137" s="1">
        <v>0.30000000000000004</v>
      </c>
      <c r="E137" s="1">
        <v>0.96</v>
      </c>
      <c r="F137" s="1">
        <v>0.16000000000000003</v>
      </c>
      <c r="G137" s="1">
        <f t="shared" si="15"/>
        <v>0.16000000000000003</v>
      </c>
      <c r="H137" s="1">
        <v>0.89</v>
      </c>
      <c r="I137" s="1">
        <f t="shared" si="16"/>
        <v>0.16000000000000003</v>
      </c>
      <c r="T137" t="s">
        <v>82</v>
      </c>
      <c r="U137">
        <v>0.96</v>
      </c>
      <c r="V137">
        <v>0.86</v>
      </c>
      <c r="W137">
        <v>0.30000000000000004</v>
      </c>
      <c r="X137">
        <v>0.96</v>
      </c>
      <c r="Y137">
        <v>0.16000000000000003</v>
      </c>
      <c r="Z137">
        <v>0.16000000000000003</v>
      </c>
      <c r="AA137">
        <v>0.10999999999999999</v>
      </c>
      <c r="AB137">
        <f t="shared" si="17"/>
        <v>0.10999999999999999</v>
      </c>
    </row>
    <row r="138" spans="1:30">
      <c r="A138" t="s">
        <v>57</v>
      </c>
      <c r="B138" s="1">
        <v>0.42</v>
      </c>
      <c r="C138" s="1">
        <v>0.94</v>
      </c>
      <c r="D138" s="1">
        <v>0.27</v>
      </c>
      <c r="E138" s="1">
        <v>0.77</v>
      </c>
      <c r="F138" s="1">
        <v>0.28000000000000003</v>
      </c>
      <c r="G138" s="1">
        <f t="shared" si="15"/>
        <v>0.27</v>
      </c>
      <c r="H138" s="1">
        <v>0.81</v>
      </c>
      <c r="I138" s="1">
        <f t="shared" si="16"/>
        <v>0.27</v>
      </c>
      <c r="T138" t="s">
        <v>57</v>
      </c>
      <c r="U138">
        <v>0.42</v>
      </c>
      <c r="V138">
        <v>0.94</v>
      </c>
      <c r="W138">
        <v>0.27</v>
      </c>
      <c r="X138">
        <v>0.77</v>
      </c>
      <c r="Y138">
        <v>0.28000000000000003</v>
      </c>
      <c r="Z138">
        <v>0.27</v>
      </c>
      <c r="AA138">
        <v>0.18999999999999995</v>
      </c>
      <c r="AB138">
        <f t="shared" si="17"/>
        <v>0.18999999999999995</v>
      </c>
    </row>
    <row r="139" spans="1:30">
      <c r="A139" t="s">
        <v>58</v>
      </c>
      <c r="B139" s="1">
        <v>0.25</v>
      </c>
      <c r="C139" s="1">
        <v>0.27</v>
      </c>
      <c r="D139" s="1">
        <v>0.29000000000000004</v>
      </c>
      <c r="E139" s="1">
        <v>0.1</v>
      </c>
      <c r="F139" s="1">
        <v>0.28000000000000003</v>
      </c>
      <c r="G139" s="1">
        <f t="shared" si="15"/>
        <v>0.1</v>
      </c>
      <c r="H139" s="1">
        <v>0.23</v>
      </c>
      <c r="I139" s="1">
        <f t="shared" si="16"/>
        <v>0.1</v>
      </c>
      <c r="T139" t="s">
        <v>58</v>
      </c>
      <c r="U139">
        <v>0.25</v>
      </c>
      <c r="V139">
        <v>0.27</v>
      </c>
      <c r="W139">
        <v>0.29000000000000004</v>
      </c>
      <c r="X139">
        <v>0.1</v>
      </c>
      <c r="Y139">
        <v>0.28000000000000003</v>
      </c>
      <c r="Z139">
        <v>0.1</v>
      </c>
      <c r="AA139">
        <v>0.77</v>
      </c>
      <c r="AB139">
        <f t="shared" si="17"/>
        <v>0.1</v>
      </c>
    </row>
    <row r="140" spans="1:30">
      <c r="A140" t="s">
        <v>59</v>
      </c>
      <c r="B140" s="1">
        <v>0.42</v>
      </c>
      <c r="C140" s="1">
        <v>0.17</v>
      </c>
      <c r="D140" s="1">
        <v>0.21999999999999997</v>
      </c>
      <c r="E140" s="1">
        <v>0.28000000000000003</v>
      </c>
      <c r="F140" s="1">
        <v>0.51</v>
      </c>
      <c r="G140" s="1">
        <f t="shared" si="15"/>
        <v>0.17</v>
      </c>
      <c r="H140" s="1">
        <v>0.69</v>
      </c>
      <c r="I140" s="1">
        <f t="shared" si="16"/>
        <v>0.17</v>
      </c>
      <c r="T140" t="s">
        <v>59</v>
      </c>
      <c r="U140">
        <v>0.42</v>
      </c>
      <c r="V140">
        <v>0.17</v>
      </c>
      <c r="W140">
        <v>0.21999999999999997</v>
      </c>
      <c r="X140">
        <v>0.28000000000000003</v>
      </c>
      <c r="Y140">
        <v>0.51</v>
      </c>
      <c r="Z140">
        <v>0.17</v>
      </c>
      <c r="AA140">
        <v>0.31000000000000005</v>
      </c>
      <c r="AB140">
        <f t="shared" si="17"/>
        <v>0.17</v>
      </c>
    </row>
    <row r="141" spans="1:30">
      <c r="A141" t="s">
        <v>60</v>
      </c>
      <c r="B141" s="1">
        <v>0.9</v>
      </c>
      <c r="C141" s="1">
        <v>0.16</v>
      </c>
      <c r="D141" s="1">
        <v>0.26</v>
      </c>
      <c r="E141" s="1">
        <v>0.7</v>
      </c>
      <c r="F141" s="1">
        <v>0.21999999999999997</v>
      </c>
      <c r="G141" s="1">
        <f t="shared" si="15"/>
        <v>0.16</v>
      </c>
      <c r="H141" s="1">
        <v>0.89</v>
      </c>
      <c r="I141" s="1">
        <f t="shared" si="16"/>
        <v>0.16</v>
      </c>
      <c r="T141" t="s">
        <v>60</v>
      </c>
      <c r="U141">
        <v>0.9</v>
      </c>
      <c r="V141">
        <v>0.16</v>
      </c>
      <c r="W141">
        <v>0.26</v>
      </c>
      <c r="X141">
        <v>0.7</v>
      </c>
      <c r="Y141">
        <v>0.21999999999999997</v>
      </c>
      <c r="Z141">
        <v>0.16</v>
      </c>
      <c r="AA141">
        <v>0.10999999999999999</v>
      </c>
      <c r="AB141">
        <f t="shared" si="17"/>
        <v>0.10999999999999999</v>
      </c>
    </row>
    <row r="142" spans="1:30">
      <c r="A142" t="s">
        <v>153</v>
      </c>
      <c r="B142" s="1">
        <v>0.72</v>
      </c>
      <c r="C142" s="1">
        <v>0.81</v>
      </c>
      <c r="D142" s="1">
        <v>0.22999999999999998</v>
      </c>
      <c r="E142" s="1">
        <v>0.84</v>
      </c>
      <c r="F142" s="1">
        <v>0.67</v>
      </c>
      <c r="G142" s="1">
        <f t="shared" si="15"/>
        <v>0.22999999999999998</v>
      </c>
      <c r="H142" s="1">
        <v>0.13</v>
      </c>
      <c r="I142" s="1">
        <f t="shared" si="16"/>
        <v>0.13</v>
      </c>
      <c r="T142" t="s">
        <v>153</v>
      </c>
      <c r="U142">
        <v>0.72</v>
      </c>
      <c r="V142">
        <v>0.81</v>
      </c>
      <c r="W142">
        <v>0.22999999999999998</v>
      </c>
      <c r="X142">
        <v>0.84</v>
      </c>
      <c r="Y142">
        <v>0.67</v>
      </c>
      <c r="Z142">
        <v>0.22999999999999998</v>
      </c>
      <c r="AA142">
        <v>0.87</v>
      </c>
      <c r="AB142">
        <f t="shared" si="17"/>
        <v>0.22999999999999998</v>
      </c>
    </row>
    <row r="143" spans="1:30">
      <c r="A143" t="s">
        <v>62</v>
      </c>
      <c r="B143" s="1">
        <v>0.17</v>
      </c>
      <c r="C143" s="1">
        <v>0.32</v>
      </c>
      <c r="D143" s="1">
        <v>0.91</v>
      </c>
      <c r="E143" s="1">
        <v>0.48</v>
      </c>
      <c r="F143" s="1">
        <v>0.59</v>
      </c>
      <c r="G143" s="1">
        <f t="shared" si="15"/>
        <v>0.17</v>
      </c>
      <c r="H143" s="1">
        <v>0.16</v>
      </c>
      <c r="I143" s="1">
        <f t="shared" si="16"/>
        <v>0.16</v>
      </c>
      <c r="T143" t="s">
        <v>62</v>
      </c>
      <c r="U143">
        <v>0.17</v>
      </c>
      <c r="V143">
        <v>0.32</v>
      </c>
      <c r="W143">
        <v>0.91</v>
      </c>
      <c r="X143">
        <v>0.48</v>
      </c>
      <c r="Y143">
        <v>0.59</v>
      </c>
      <c r="Z143">
        <v>0.17</v>
      </c>
      <c r="AA143">
        <v>0.84</v>
      </c>
      <c r="AB143">
        <f t="shared" si="17"/>
        <v>0.17</v>
      </c>
    </row>
    <row r="144" spans="1:30">
      <c r="A144" t="s">
        <v>63</v>
      </c>
      <c r="B144" s="1">
        <v>0.2</v>
      </c>
      <c r="C144" s="1">
        <v>0.42</v>
      </c>
      <c r="D144" s="1">
        <v>0.49</v>
      </c>
      <c r="E144" s="1">
        <v>0.27</v>
      </c>
      <c r="F144" s="1">
        <v>0.8</v>
      </c>
      <c r="G144" s="1">
        <f t="shared" si="15"/>
        <v>0.2</v>
      </c>
      <c r="H144" s="1">
        <v>0.45</v>
      </c>
      <c r="I144" s="1">
        <f t="shared" si="16"/>
        <v>0.2</v>
      </c>
      <c r="T144" t="s">
        <v>63</v>
      </c>
      <c r="U144">
        <v>0.2</v>
      </c>
      <c r="V144">
        <v>0.42</v>
      </c>
      <c r="W144">
        <v>0.49</v>
      </c>
      <c r="X144">
        <v>0.27</v>
      </c>
      <c r="Y144">
        <v>0.8</v>
      </c>
      <c r="Z144">
        <v>0.2</v>
      </c>
      <c r="AA144">
        <v>0.55000000000000004</v>
      </c>
      <c r="AB144">
        <f t="shared" si="17"/>
        <v>0.2</v>
      </c>
    </row>
    <row r="145" spans="1:29">
      <c r="A145" t="s">
        <v>64</v>
      </c>
      <c r="B145" s="1">
        <v>0.53</v>
      </c>
      <c r="C145" s="1">
        <v>0.21</v>
      </c>
      <c r="D145" s="1">
        <v>0.29000000000000004</v>
      </c>
      <c r="E145" s="1">
        <v>0.11</v>
      </c>
      <c r="F145" s="1">
        <v>0.21999999999999997</v>
      </c>
      <c r="G145" s="1">
        <f t="shared" si="15"/>
        <v>0.11</v>
      </c>
      <c r="H145" s="1">
        <v>0.84</v>
      </c>
      <c r="I145" s="1">
        <f t="shared" si="16"/>
        <v>0.11</v>
      </c>
      <c r="T145" t="s">
        <v>64</v>
      </c>
      <c r="U145">
        <v>0.53</v>
      </c>
      <c r="V145">
        <v>0.21</v>
      </c>
      <c r="W145">
        <v>0.29000000000000004</v>
      </c>
      <c r="X145">
        <v>0.11</v>
      </c>
      <c r="Y145">
        <v>0.21999999999999997</v>
      </c>
      <c r="Z145">
        <v>0.11</v>
      </c>
      <c r="AA145">
        <v>0.16000000000000003</v>
      </c>
      <c r="AB145">
        <f t="shared" si="17"/>
        <v>0.11</v>
      </c>
    </row>
    <row r="146" spans="1:29">
      <c r="A146" t="s">
        <v>65</v>
      </c>
      <c r="B146" s="1">
        <v>0.32</v>
      </c>
      <c r="C146" s="1">
        <v>0.33</v>
      </c>
      <c r="D146" s="1">
        <v>0.75</v>
      </c>
      <c r="E146" s="1">
        <v>0.53</v>
      </c>
      <c r="F146" s="1">
        <v>0.51</v>
      </c>
      <c r="G146" s="1">
        <f t="shared" si="15"/>
        <v>0.32</v>
      </c>
      <c r="H146" s="1">
        <v>0.13</v>
      </c>
      <c r="I146" s="1">
        <f t="shared" si="16"/>
        <v>0.13</v>
      </c>
      <c r="T146" t="s">
        <v>65</v>
      </c>
      <c r="U146">
        <v>0.32</v>
      </c>
      <c r="V146">
        <v>0.33</v>
      </c>
      <c r="W146">
        <v>0.75</v>
      </c>
      <c r="X146">
        <v>0.53</v>
      </c>
      <c r="Y146">
        <v>0.51</v>
      </c>
      <c r="Z146">
        <v>0.32</v>
      </c>
      <c r="AA146">
        <v>0.87</v>
      </c>
      <c r="AB146">
        <f t="shared" si="17"/>
        <v>0.32</v>
      </c>
    </row>
    <row r="147" spans="1:29">
      <c r="A147" t="s">
        <v>66</v>
      </c>
      <c r="B147" s="1">
        <v>0.92</v>
      </c>
      <c r="C147" s="1">
        <v>0.98</v>
      </c>
      <c r="D147" s="1">
        <v>0.19999999999999996</v>
      </c>
      <c r="E147" s="1">
        <v>0.82</v>
      </c>
      <c r="F147" s="1">
        <v>7.999999999999996E-2</v>
      </c>
      <c r="G147" s="1">
        <f t="shared" si="15"/>
        <v>7.999999999999996E-2</v>
      </c>
      <c r="H147" s="1">
        <v>0.89</v>
      </c>
      <c r="I147" s="1">
        <f t="shared" si="16"/>
        <v>7.999999999999996E-2</v>
      </c>
      <c r="T147" t="s">
        <v>66</v>
      </c>
      <c r="U147">
        <v>0.92</v>
      </c>
      <c r="V147">
        <v>0.98</v>
      </c>
      <c r="W147">
        <v>0.19999999999999996</v>
      </c>
      <c r="X147">
        <v>0.82</v>
      </c>
      <c r="Y147">
        <v>7.999999999999996E-2</v>
      </c>
      <c r="Z147">
        <v>7.999999999999996E-2</v>
      </c>
      <c r="AA147">
        <v>0.10999999999999999</v>
      </c>
      <c r="AB147">
        <f t="shared" si="17"/>
        <v>7.999999999999996E-2</v>
      </c>
    </row>
    <row r="148" spans="1:29">
      <c r="A148" t="s">
        <v>94</v>
      </c>
      <c r="B148" s="1">
        <v>0.13</v>
      </c>
      <c r="C148" s="1">
        <v>0.44</v>
      </c>
      <c r="D148" s="1">
        <v>0.65999999999999992</v>
      </c>
      <c r="E148" s="1">
        <v>0.06</v>
      </c>
      <c r="F148" s="1">
        <v>0.99</v>
      </c>
      <c r="G148" s="1">
        <f t="shared" si="15"/>
        <v>0.06</v>
      </c>
      <c r="H148" s="1">
        <v>0.23</v>
      </c>
      <c r="I148" s="1">
        <f t="shared" si="16"/>
        <v>0.06</v>
      </c>
      <c r="T148" t="s">
        <v>94</v>
      </c>
      <c r="U148">
        <v>0.13</v>
      </c>
      <c r="V148">
        <v>0.44</v>
      </c>
      <c r="W148">
        <v>0.65999999999999992</v>
      </c>
      <c r="X148">
        <v>0.06</v>
      </c>
      <c r="Y148">
        <v>0.99</v>
      </c>
      <c r="Z148">
        <v>0.06</v>
      </c>
      <c r="AA148">
        <v>0.77</v>
      </c>
      <c r="AB148">
        <f t="shared" si="17"/>
        <v>0.06</v>
      </c>
    </row>
    <row r="149" spans="1:29">
      <c r="A149" t="s">
        <v>96</v>
      </c>
      <c r="B149" s="1">
        <v>0.11</v>
      </c>
      <c r="C149" s="1">
        <v>0.1</v>
      </c>
      <c r="D149" s="1">
        <v>0.99</v>
      </c>
      <c r="E149" s="1">
        <v>0.31</v>
      </c>
      <c r="F149" s="1">
        <v>0.98</v>
      </c>
      <c r="G149" s="1">
        <f t="shared" si="15"/>
        <v>0.1</v>
      </c>
      <c r="H149" s="1">
        <v>0.13</v>
      </c>
      <c r="I149" s="1">
        <f t="shared" si="16"/>
        <v>0.1</v>
      </c>
      <c r="T149" t="s">
        <v>96</v>
      </c>
      <c r="U149">
        <v>0.11</v>
      </c>
      <c r="V149">
        <v>0.1</v>
      </c>
      <c r="W149">
        <v>0.99</v>
      </c>
      <c r="X149">
        <v>0.31</v>
      </c>
      <c r="Y149">
        <v>0.98</v>
      </c>
      <c r="Z149">
        <v>0.1</v>
      </c>
      <c r="AA149">
        <v>0.87</v>
      </c>
      <c r="AB149">
        <f t="shared" si="17"/>
        <v>0.1</v>
      </c>
    </row>
    <row r="150" spans="1:29">
      <c r="A150" t="s">
        <v>98</v>
      </c>
      <c r="B150" s="1">
        <v>0.12</v>
      </c>
      <c r="C150" s="1">
        <v>0.17</v>
      </c>
      <c r="D150" s="1">
        <v>0.89</v>
      </c>
      <c r="E150" s="1">
        <v>7.0000000000000007E-2</v>
      </c>
      <c r="F150" s="1">
        <v>0.35</v>
      </c>
      <c r="G150" s="1">
        <f t="shared" si="15"/>
        <v>7.0000000000000007E-2</v>
      </c>
      <c r="H150" s="1">
        <v>0.31</v>
      </c>
      <c r="I150" s="1">
        <f t="shared" si="16"/>
        <v>7.0000000000000007E-2</v>
      </c>
      <c r="T150" t="s">
        <v>98</v>
      </c>
      <c r="U150">
        <v>0.12</v>
      </c>
      <c r="V150">
        <v>0.17</v>
      </c>
      <c r="W150">
        <v>0.89</v>
      </c>
      <c r="X150">
        <v>7.0000000000000007E-2</v>
      </c>
      <c r="Y150">
        <v>0.35</v>
      </c>
      <c r="Z150">
        <v>7.0000000000000007E-2</v>
      </c>
      <c r="AA150">
        <v>0.69</v>
      </c>
      <c r="AB150">
        <f t="shared" si="17"/>
        <v>7.0000000000000007E-2</v>
      </c>
    </row>
    <row r="151" spans="1:29">
      <c r="A151" t="s">
        <v>100</v>
      </c>
      <c r="B151" s="1">
        <v>0.15</v>
      </c>
      <c r="C151" s="1">
        <v>0.56000000000000005</v>
      </c>
      <c r="D151" s="1">
        <v>0.94</v>
      </c>
      <c r="E151" s="1">
        <v>0.39</v>
      </c>
      <c r="F151" s="1">
        <v>0.74</v>
      </c>
      <c r="G151" s="1">
        <f t="shared" si="15"/>
        <v>0.15</v>
      </c>
      <c r="H151" s="1">
        <v>0.16</v>
      </c>
      <c r="I151" s="1">
        <f t="shared" si="16"/>
        <v>0.15</v>
      </c>
      <c r="T151" t="s">
        <v>100</v>
      </c>
      <c r="U151">
        <v>0.15</v>
      </c>
      <c r="V151">
        <v>0.56000000000000005</v>
      </c>
      <c r="W151">
        <v>0.94</v>
      </c>
      <c r="X151">
        <v>0.39</v>
      </c>
      <c r="Y151">
        <v>0.74</v>
      </c>
      <c r="Z151">
        <v>0.15</v>
      </c>
      <c r="AA151">
        <v>0.84</v>
      </c>
      <c r="AB151">
        <f t="shared" si="17"/>
        <v>0.15</v>
      </c>
    </row>
    <row r="152" spans="1:29">
      <c r="A152" t="s">
        <v>102</v>
      </c>
      <c r="B152" s="1">
        <v>0.84</v>
      </c>
      <c r="C152" s="1">
        <v>0.38</v>
      </c>
      <c r="D152" s="1">
        <v>0.19999999999999996</v>
      </c>
      <c r="E152" s="1">
        <v>0.62</v>
      </c>
      <c r="F152" s="1">
        <v>0.28000000000000003</v>
      </c>
      <c r="G152" s="1">
        <f t="shared" si="15"/>
        <v>0.19999999999999996</v>
      </c>
      <c r="H152" s="1">
        <v>0.89</v>
      </c>
      <c r="I152" s="1">
        <f t="shared" si="16"/>
        <v>0.19999999999999996</v>
      </c>
      <c r="T152" t="s">
        <v>102</v>
      </c>
      <c r="U152">
        <v>0.84</v>
      </c>
      <c r="V152">
        <v>0.38</v>
      </c>
      <c r="W152">
        <v>0.19999999999999996</v>
      </c>
      <c r="X152">
        <v>0.62</v>
      </c>
      <c r="Y152">
        <v>0.28000000000000003</v>
      </c>
      <c r="Z152">
        <v>0.19999999999999996</v>
      </c>
      <c r="AA152">
        <v>0.10999999999999999</v>
      </c>
      <c r="AB152">
        <f t="shared" si="17"/>
        <v>0.10999999999999999</v>
      </c>
    </row>
    <row r="153" spans="1:29">
      <c r="A153" t="s">
        <v>151</v>
      </c>
      <c r="B153" s="1">
        <v>0.93</v>
      </c>
      <c r="C153" s="1">
        <v>0.96</v>
      </c>
      <c r="D153" s="1">
        <v>0.19999999999999996</v>
      </c>
      <c r="E153" s="1">
        <v>0.97</v>
      </c>
      <c r="F153" s="1">
        <v>0.16000000000000003</v>
      </c>
      <c r="G153" s="1">
        <f t="shared" si="15"/>
        <v>0.16000000000000003</v>
      </c>
      <c r="H153" s="1">
        <v>0.89</v>
      </c>
      <c r="I153" s="1">
        <f t="shared" si="16"/>
        <v>0.16000000000000003</v>
      </c>
      <c r="T153" t="s">
        <v>151</v>
      </c>
      <c r="U153">
        <v>0.93</v>
      </c>
      <c r="V153">
        <v>0.96</v>
      </c>
      <c r="W153">
        <v>0.19999999999999996</v>
      </c>
      <c r="X153">
        <v>0.97</v>
      </c>
      <c r="Y153">
        <v>0.16000000000000003</v>
      </c>
      <c r="Z153">
        <v>0.16000000000000003</v>
      </c>
      <c r="AA153">
        <v>0.10999999999999999</v>
      </c>
      <c r="AB153">
        <f t="shared" si="17"/>
        <v>0.10999999999999999</v>
      </c>
    </row>
    <row r="154" spans="1:29">
      <c r="G154">
        <f>SUM(G136:G153)</f>
        <v>2.9400000000000004</v>
      </c>
      <c r="H154" t="s">
        <v>71</v>
      </c>
      <c r="I154">
        <f>SUM(I136:I153)</f>
        <v>2.54</v>
      </c>
      <c r="J154" s="36">
        <f>+I154/G154</f>
        <v>0.86394557823129237</v>
      </c>
      <c r="K154" s="31" t="s">
        <v>227</v>
      </c>
      <c r="Z154">
        <v>2.9400000000000004</v>
      </c>
      <c r="AA154" t="s">
        <v>263</v>
      </c>
      <c r="AB154">
        <f>SUM(AB136:AB153)</f>
        <v>2.6199999999999997</v>
      </c>
      <c r="AC154">
        <f>+AB154/Z154</f>
        <v>0.89115646258503378</v>
      </c>
    </row>
    <row r="155" spans="1:29">
      <c r="A155" t="s">
        <v>120</v>
      </c>
      <c r="T155" t="s">
        <v>158</v>
      </c>
    </row>
    <row r="156" spans="1:29">
      <c r="A156" t="s">
        <v>78</v>
      </c>
      <c r="B156" t="s">
        <v>48</v>
      </c>
      <c r="C156" t="s">
        <v>51</v>
      </c>
      <c r="D156" t="s">
        <v>223</v>
      </c>
      <c r="E156" t="s">
        <v>232</v>
      </c>
      <c r="F156" t="s">
        <v>50</v>
      </c>
      <c r="G156" t="s">
        <v>154</v>
      </c>
      <c r="H156" t="s">
        <v>224</v>
      </c>
      <c r="I156" t="s">
        <v>238</v>
      </c>
      <c r="T156" t="s">
        <v>78</v>
      </c>
      <c r="U156" t="s">
        <v>48</v>
      </c>
      <c r="V156" t="s">
        <v>51</v>
      </c>
      <c r="W156" t="s">
        <v>223</v>
      </c>
      <c r="X156" t="s">
        <v>232</v>
      </c>
      <c r="Y156" t="s">
        <v>50</v>
      </c>
      <c r="Z156" t="s">
        <v>154</v>
      </c>
      <c r="AA156" t="s">
        <v>236</v>
      </c>
      <c r="AB156" t="s">
        <v>238</v>
      </c>
    </row>
    <row r="157" spans="1:29">
      <c r="A157" t="s">
        <v>80</v>
      </c>
      <c r="B157">
        <v>0.62</v>
      </c>
      <c r="C157">
        <v>0.36</v>
      </c>
      <c r="D157">
        <v>0.22999999999999998</v>
      </c>
      <c r="E157">
        <v>0.33999999999999997</v>
      </c>
      <c r="F157">
        <v>0.41000000000000003</v>
      </c>
      <c r="G157">
        <v>0.33999999999999997</v>
      </c>
      <c r="H157">
        <v>0.13</v>
      </c>
      <c r="I157">
        <v>0.13</v>
      </c>
      <c r="T157" t="s">
        <v>80</v>
      </c>
      <c r="U157">
        <v>0.62</v>
      </c>
      <c r="V157">
        <v>0.36</v>
      </c>
      <c r="W157">
        <v>0.22999999999999998</v>
      </c>
      <c r="X157">
        <v>0.33999999999999997</v>
      </c>
      <c r="Y157">
        <v>0.41000000000000003</v>
      </c>
      <c r="Z157">
        <v>0.33999999999999997</v>
      </c>
      <c r="AA157">
        <v>0.87</v>
      </c>
      <c r="AB157">
        <v>0.13</v>
      </c>
    </row>
    <row r="158" spans="1:29">
      <c r="A158" t="s">
        <v>82</v>
      </c>
      <c r="B158">
        <v>0.96</v>
      </c>
      <c r="C158">
        <v>0.86</v>
      </c>
      <c r="D158">
        <v>0.30000000000000004</v>
      </c>
      <c r="E158">
        <v>4.0000000000000036E-2</v>
      </c>
      <c r="F158">
        <v>0.84</v>
      </c>
      <c r="G158">
        <v>4.0000000000000036E-2</v>
      </c>
      <c r="H158">
        <v>0.89</v>
      </c>
      <c r="I158">
        <v>4.0000000000000036E-2</v>
      </c>
      <c r="T158" t="s">
        <v>82</v>
      </c>
      <c r="U158">
        <v>0.96</v>
      </c>
      <c r="V158">
        <v>0.86</v>
      </c>
      <c r="W158">
        <v>0.30000000000000004</v>
      </c>
      <c r="X158">
        <v>4.0000000000000036E-2</v>
      </c>
      <c r="Y158">
        <v>0.84</v>
      </c>
      <c r="Z158">
        <v>4.0000000000000036E-2</v>
      </c>
      <c r="AA158">
        <v>0.10999999999999999</v>
      </c>
      <c r="AB158">
        <v>4.0000000000000036E-2</v>
      </c>
    </row>
    <row r="159" spans="1:29">
      <c r="A159" t="s">
        <v>57</v>
      </c>
      <c r="B159">
        <v>0.42</v>
      </c>
      <c r="C159">
        <v>0.94</v>
      </c>
      <c r="D159">
        <v>0.27</v>
      </c>
      <c r="E159">
        <v>0.22999999999999998</v>
      </c>
      <c r="F159">
        <v>0.72</v>
      </c>
      <c r="G159">
        <v>0.21999999999999997</v>
      </c>
      <c r="H159">
        <v>0.81</v>
      </c>
      <c r="I159">
        <v>0.21999999999999997</v>
      </c>
      <c r="T159" t="s">
        <v>57</v>
      </c>
      <c r="U159">
        <v>0.42</v>
      </c>
      <c r="V159">
        <v>0.94</v>
      </c>
      <c r="W159">
        <v>0.27</v>
      </c>
      <c r="X159">
        <v>0.22999999999999998</v>
      </c>
      <c r="Y159">
        <v>0.72</v>
      </c>
      <c r="Z159">
        <v>0.21999999999999997</v>
      </c>
      <c r="AA159">
        <v>0.18999999999999995</v>
      </c>
      <c r="AB159">
        <v>0.21999999999999997</v>
      </c>
    </row>
    <row r="160" spans="1:29">
      <c r="A160" t="s">
        <v>58</v>
      </c>
      <c r="B160">
        <v>0.25</v>
      </c>
      <c r="C160">
        <v>0.27</v>
      </c>
      <c r="D160">
        <v>0.29000000000000004</v>
      </c>
      <c r="E160">
        <v>0.9</v>
      </c>
      <c r="F160">
        <v>0.72</v>
      </c>
      <c r="G160">
        <v>0.25</v>
      </c>
      <c r="H160">
        <v>0.23</v>
      </c>
      <c r="I160">
        <v>0.22</v>
      </c>
      <c r="T160" t="s">
        <v>58</v>
      </c>
      <c r="U160">
        <v>0.25</v>
      </c>
      <c r="V160">
        <v>0.27</v>
      </c>
      <c r="W160">
        <v>0.29000000000000004</v>
      </c>
      <c r="X160">
        <v>0.9</v>
      </c>
      <c r="Y160">
        <v>0.72</v>
      </c>
      <c r="Z160">
        <v>0.25</v>
      </c>
      <c r="AA160">
        <v>0.77</v>
      </c>
      <c r="AB160">
        <v>0.22</v>
      </c>
    </row>
    <row r="161" spans="1:29">
      <c r="A161" t="s">
        <v>59</v>
      </c>
      <c r="B161">
        <v>0.42</v>
      </c>
      <c r="C161">
        <v>0.17</v>
      </c>
      <c r="D161">
        <v>0.21999999999999997</v>
      </c>
      <c r="E161">
        <v>0.72</v>
      </c>
      <c r="F161">
        <v>0.49</v>
      </c>
      <c r="G161">
        <v>0.17</v>
      </c>
      <c r="H161">
        <v>0.69</v>
      </c>
      <c r="I161">
        <v>0.17</v>
      </c>
      <c r="T161" t="s">
        <v>59</v>
      </c>
      <c r="U161">
        <v>0.42</v>
      </c>
      <c r="V161">
        <v>0.17</v>
      </c>
      <c r="W161">
        <v>0.21999999999999997</v>
      </c>
      <c r="X161">
        <v>0.72</v>
      </c>
      <c r="Y161">
        <v>0.49</v>
      </c>
      <c r="Z161">
        <v>0.17</v>
      </c>
      <c r="AA161">
        <v>0.31000000000000005</v>
      </c>
      <c r="AB161">
        <v>0.17</v>
      </c>
    </row>
    <row r="162" spans="1:29">
      <c r="A162" t="s">
        <v>60</v>
      </c>
      <c r="B162">
        <v>0.9</v>
      </c>
      <c r="C162">
        <v>0.16</v>
      </c>
      <c r="D162">
        <v>0.26</v>
      </c>
      <c r="E162">
        <v>0.30000000000000004</v>
      </c>
      <c r="F162">
        <v>0.78</v>
      </c>
      <c r="G162">
        <v>0.16</v>
      </c>
      <c r="H162">
        <v>0.89</v>
      </c>
      <c r="I162">
        <v>0.16</v>
      </c>
      <c r="T162" t="s">
        <v>60</v>
      </c>
      <c r="U162">
        <v>0.9</v>
      </c>
      <c r="V162">
        <v>0.16</v>
      </c>
      <c r="W162">
        <v>0.26</v>
      </c>
      <c r="X162">
        <v>0.30000000000000004</v>
      </c>
      <c r="Y162">
        <v>0.78</v>
      </c>
      <c r="Z162">
        <v>0.16</v>
      </c>
      <c r="AA162">
        <v>0.10999999999999999</v>
      </c>
      <c r="AB162">
        <v>0.16</v>
      </c>
    </row>
    <row r="163" spans="1:29">
      <c r="A163" t="s">
        <v>153</v>
      </c>
      <c r="B163">
        <v>0.72</v>
      </c>
      <c r="C163">
        <v>0.81</v>
      </c>
      <c r="D163">
        <v>0.22999999999999998</v>
      </c>
      <c r="E163">
        <v>0.16000000000000003</v>
      </c>
      <c r="F163">
        <v>0.32999999999999996</v>
      </c>
      <c r="G163">
        <v>0.15000000000000002</v>
      </c>
      <c r="H163">
        <v>0.13</v>
      </c>
      <c r="I163">
        <v>0.13</v>
      </c>
      <c r="T163" t="s">
        <v>153</v>
      </c>
      <c r="U163">
        <v>0.72</v>
      </c>
      <c r="V163">
        <v>0.81</v>
      </c>
      <c r="W163">
        <v>0.22999999999999998</v>
      </c>
      <c r="X163">
        <v>0.16000000000000003</v>
      </c>
      <c r="Y163">
        <v>0.32999999999999996</v>
      </c>
      <c r="Z163">
        <v>0.15000000000000002</v>
      </c>
      <c r="AA163">
        <v>0.87</v>
      </c>
      <c r="AB163">
        <v>0.13</v>
      </c>
    </row>
    <row r="164" spans="1:29">
      <c r="A164" t="s">
        <v>62</v>
      </c>
      <c r="B164">
        <v>0.17</v>
      </c>
      <c r="C164">
        <v>0.32</v>
      </c>
      <c r="D164">
        <v>0.91</v>
      </c>
      <c r="E164">
        <v>0.52</v>
      </c>
      <c r="F164">
        <v>0.41000000000000003</v>
      </c>
      <c r="G164">
        <v>0.08</v>
      </c>
      <c r="H164">
        <v>0.16</v>
      </c>
      <c r="I164">
        <v>0.08</v>
      </c>
      <c r="T164" t="s">
        <v>62</v>
      </c>
      <c r="U164">
        <v>0.17</v>
      </c>
      <c r="V164">
        <v>0.32</v>
      </c>
      <c r="W164">
        <v>0.91</v>
      </c>
      <c r="X164">
        <v>0.52</v>
      </c>
      <c r="Y164">
        <v>0.41000000000000003</v>
      </c>
      <c r="Z164">
        <v>0.08</v>
      </c>
      <c r="AA164">
        <v>0.84</v>
      </c>
      <c r="AB164">
        <v>0.08</v>
      </c>
    </row>
    <row r="165" spans="1:29">
      <c r="A165" t="s">
        <v>63</v>
      </c>
      <c r="B165">
        <v>0.2</v>
      </c>
      <c r="C165">
        <v>0.42</v>
      </c>
      <c r="D165">
        <v>0.49</v>
      </c>
      <c r="E165">
        <v>0.73</v>
      </c>
      <c r="F165">
        <v>0.19999999999999996</v>
      </c>
      <c r="G165">
        <v>0.18999999999999995</v>
      </c>
      <c r="H165">
        <v>0.45</v>
      </c>
      <c r="I165">
        <v>0.18999999999999995</v>
      </c>
      <c r="T165" t="s">
        <v>63</v>
      </c>
      <c r="U165">
        <v>0.2</v>
      </c>
      <c r="V165">
        <v>0.42</v>
      </c>
      <c r="W165">
        <v>0.49</v>
      </c>
      <c r="X165">
        <v>0.73</v>
      </c>
      <c r="Y165">
        <v>0.19999999999999996</v>
      </c>
      <c r="Z165">
        <v>0.18999999999999995</v>
      </c>
      <c r="AA165">
        <v>0.55000000000000004</v>
      </c>
      <c r="AB165">
        <v>0.18999999999999995</v>
      </c>
    </row>
    <row r="166" spans="1:29">
      <c r="A166" t="s">
        <v>64</v>
      </c>
      <c r="B166">
        <v>0.53</v>
      </c>
      <c r="C166">
        <v>0.21</v>
      </c>
      <c r="D166">
        <v>0.29000000000000004</v>
      </c>
      <c r="E166">
        <v>0.89</v>
      </c>
      <c r="F166">
        <v>0.78</v>
      </c>
      <c r="G166">
        <v>0.21</v>
      </c>
      <c r="H166">
        <v>0.84</v>
      </c>
      <c r="I166">
        <v>0.21</v>
      </c>
      <c r="T166" t="s">
        <v>64</v>
      </c>
      <c r="U166">
        <v>0.53</v>
      </c>
      <c r="V166">
        <v>0.21</v>
      </c>
      <c r="W166">
        <v>0.29000000000000004</v>
      </c>
      <c r="X166">
        <v>0.89</v>
      </c>
      <c r="Y166">
        <v>0.78</v>
      </c>
      <c r="Z166">
        <v>0.21</v>
      </c>
      <c r="AA166">
        <v>0.16000000000000003</v>
      </c>
      <c r="AB166">
        <v>0.21</v>
      </c>
    </row>
    <row r="167" spans="1:29">
      <c r="A167" t="s">
        <v>65</v>
      </c>
      <c r="B167">
        <v>0.32</v>
      </c>
      <c r="C167">
        <v>0.33</v>
      </c>
      <c r="D167">
        <v>0.75</v>
      </c>
      <c r="E167">
        <v>0.47</v>
      </c>
      <c r="F167">
        <v>0.49</v>
      </c>
      <c r="G167">
        <v>0.25</v>
      </c>
      <c r="H167">
        <v>0.13</v>
      </c>
      <c r="I167">
        <v>0.13</v>
      </c>
      <c r="T167" t="s">
        <v>65</v>
      </c>
      <c r="U167">
        <v>0.32</v>
      </c>
      <c r="V167">
        <v>0.33</v>
      </c>
      <c r="W167">
        <v>0.75</v>
      </c>
      <c r="X167">
        <v>0.47</v>
      </c>
      <c r="Y167">
        <v>0.49</v>
      </c>
      <c r="Z167">
        <v>0.25</v>
      </c>
      <c r="AA167">
        <v>0.87</v>
      </c>
      <c r="AB167">
        <v>0.13</v>
      </c>
    </row>
    <row r="168" spans="1:29">
      <c r="A168" t="s">
        <v>66</v>
      </c>
      <c r="B168">
        <v>0.92</v>
      </c>
      <c r="C168">
        <v>0.98</v>
      </c>
      <c r="D168">
        <v>0.19999999999999996</v>
      </c>
      <c r="E168">
        <v>0.18000000000000005</v>
      </c>
      <c r="F168">
        <v>0.92</v>
      </c>
      <c r="G168">
        <v>0.17000000000000004</v>
      </c>
      <c r="H168">
        <v>0.89</v>
      </c>
      <c r="I168">
        <v>0.17000000000000004</v>
      </c>
      <c r="T168" t="s">
        <v>66</v>
      </c>
      <c r="U168">
        <v>0.92</v>
      </c>
      <c r="V168">
        <v>0.98</v>
      </c>
      <c r="W168">
        <v>0.19999999999999996</v>
      </c>
      <c r="X168">
        <v>0.18000000000000005</v>
      </c>
      <c r="Y168">
        <v>0.92</v>
      </c>
      <c r="Z168">
        <v>0.17000000000000004</v>
      </c>
      <c r="AA168">
        <v>0.10999999999999999</v>
      </c>
      <c r="AB168">
        <v>0.17000000000000004</v>
      </c>
    </row>
    <row r="169" spans="1:29">
      <c r="A169" t="s">
        <v>94</v>
      </c>
      <c r="B169">
        <v>0.13</v>
      </c>
      <c r="C169">
        <v>0.44</v>
      </c>
      <c r="D169">
        <v>0.65999999999999992</v>
      </c>
      <c r="E169">
        <v>0.94</v>
      </c>
      <c r="F169">
        <v>1.0000000000000009E-2</v>
      </c>
      <c r="G169">
        <v>1.0000000000000009E-2</v>
      </c>
      <c r="H169">
        <v>0.23</v>
      </c>
      <c r="I169">
        <v>1.0000000000000009E-2</v>
      </c>
      <c r="T169" t="s">
        <v>94</v>
      </c>
      <c r="U169">
        <v>0.13</v>
      </c>
      <c r="V169">
        <v>0.44</v>
      </c>
      <c r="W169">
        <v>0.65999999999999992</v>
      </c>
      <c r="X169">
        <v>0.94</v>
      </c>
      <c r="Y169">
        <v>1.0000000000000009E-2</v>
      </c>
      <c r="Z169">
        <v>1.0000000000000009E-2</v>
      </c>
      <c r="AA169">
        <v>0.77</v>
      </c>
      <c r="AB169">
        <v>1.0000000000000009E-2</v>
      </c>
    </row>
    <row r="170" spans="1:29">
      <c r="A170" t="s">
        <v>96</v>
      </c>
      <c r="B170">
        <v>0.11</v>
      </c>
      <c r="C170">
        <v>0.1</v>
      </c>
      <c r="D170">
        <v>0.99</v>
      </c>
      <c r="E170">
        <v>0.69</v>
      </c>
      <c r="F170">
        <v>2.0000000000000018E-2</v>
      </c>
      <c r="G170">
        <v>0.01</v>
      </c>
      <c r="H170">
        <v>0.13</v>
      </c>
      <c r="I170">
        <v>0.01</v>
      </c>
      <c r="T170" t="s">
        <v>96</v>
      </c>
      <c r="U170">
        <v>0.11</v>
      </c>
      <c r="V170">
        <v>0.1</v>
      </c>
      <c r="W170">
        <v>0.99</v>
      </c>
      <c r="X170">
        <v>0.69</v>
      </c>
      <c r="Y170">
        <v>2.0000000000000018E-2</v>
      </c>
      <c r="Z170">
        <v>0.01</v>
      </c>
      <c r="AA170">
        <v>0.87</v>
      </c>
      <c r="AB170">
        <v>0.01</v>
      </c>
    </row>
    <row r="171" spans="1:29">
      <c r="A171" t="s">
        <v>98</v>
      </c>
      <c r="B171">
        <v>0.12</v>
      </c>
      <c r="C171">
        <v>0.17</v>
      </c>
      <c r="D171">
        <v>0.89</v>
      </c>
      <c r="E171">
        <v>0.92999999999999994</v>
      </c>
      <c r="F171">
        <v>0.65</v>
      </c>
      <c r="G171">
        <v>0.11</v>
      </c>
      <c r="H171">
        <v>0.31</v>
      </c>
      <c r="I171">
        <v>0.11</v>
      </c>
      <c r="T171" t="s">
        <v>98</v>
      </c>
      <c r="U171">
        <v>0.12</v>
      </c>
      <c r="V171">
        <v>0.17</v>
      </c>
      <c r="W171">
        <v>0.89</v>
      </c>
      <c r="X171">
        <v>0.92999999999999994</v>
      </c>
      <c r="Y171">
        <v>0.65</v>
      </c>
      <c r="Z171">
        <v>0.11</v>
      </c>
      <c r="AA171">
        <v>0.69</v>
      </c>
      <c r="AB171">
        <v>0.11</v>
      </c>
    </row>
    <row r="172" spans="1:29">
      <c r="A172" t="s">
        <v>100</v>
      </c>
      <c r="B172">
        <v>0.15</v>
      </c>
      <c r="C172">
        <v>0.56000000000000005</v>
      </c>
      <c r="D172">
        <v>0.94</v>
      </c>
      <c r="E172">
        <v>0.61</v>
      </c>
      <c r="F172">
        <v>0.26</v>
      </c>
      <c r="G172">
        <v>0.06</v>
      </c>
      <c r="H172">
        <v>0.16</v>
      </c>
      <c r="I172">
        <v>0.06</v>
      </c>
      <c r="T172" t="s">
        <v>100</v>
      </c>
      <c r="U172">
        <v>0.15</v>
      </c>
      <c r="V172">
        <v>0.56000000000000005</v>
      </c>
      <c r="W172">
        <v>0.94</v>
      </c>
      <c r="X172">
        <v>0.61</v>
      </c>
      <c r="Y172">
        <v>0.26</v>
      </c>
      <c r="Z172">
        <v>0.06</v>
      </c>
      <c r="AA172">
        <v>0.84</v>
      </c>
      <c r="AB172">
        <v>0.06</v>
      </c>
    </row>
    <row r="173" spans="1:29">
      <c r="A173" t="s">
        <v>102</v>
      </c>
      <c r="B173">
        <v>0.84</v>
      </c>
      <c r="C173">
        <v>0.38</v>
      </c>
      <c r="D173">
        <v>0.19999999999999996</v>
      </c>
      <c r="E173">
        <v>0.38</v>
      </c>
      <c r="F173">
        <v>0.72</v>
      </c>
      <c r="G173">
        <v>0.37</v>
      </c>
      <c r="H173">
        <v>0.89</v>
      </c>
      <c r="I173">
        <v>0.37</v>
      </c>
      <c r="T173" t="s">
        <v>102</v>
      </c>
      <c r="U173">
        <v>0.84</v>
      </c>
      <c r="V173">
        <v>0.38</v>
      </c>
      <c r="W173">
        <v>0.19999999999999996</v>
      </c>
      <c r="X173">
        <v>0.38</v>
      </c>
      <c r="Y173">
        <v>0.72</v>
      </c>
      <c r="Z173">
        <v>0.37</v>
      </c>
      <c r="AA173">
        <v>0.10999999999999999</v>
      </c>
      <c r="AB173">
        <v>0.37</v>
      </c>
    </row>
    <row r="174" spans="1:29">
      <c r="A174" t="s">
        <v>151</v>
      </c>
      <c r="B174">
        <v>0.93</v>
      </c>
      <c r="C174">
        <v>0.96</v>
      </c>
      <c r="D174">
        <v>0.19999999999999996</v>
      </c>
      <c r="E174">
        <v>3.0000000000000027E-2</v>
      </c>
      <c r="F174">
        <v>0.84</v>
      </c>
      <c r="G174">
        <v>3.0000000000000027E-2</v>
      </c>
      <c r="H174">
        <v>0.89</v>
      </c>
      <c r="I174">
        <v>3.0000000000000027E-2</v>
      </c>
      <c r="T174" t="s">
        <v>151</v>
      </c>
      <c r="U174">
        <v>0.93</v>
      </c>
      <c r="V174">
        <v>0.96</v>
      </c>
      <c r="W174">
        <v>0.19999999999999996</v>
      </c>
      <c r="X174">
        <v>3.0000000000000027E-2</v>
      </c>
      <c r="Y174">
        <v>0.84</v>
      </c>
      <c r="Z174">
        <v>3.0000000000000027E-2</v>
      </c>
      <c r="AA174">
        <v>0.10999999999999999</v>
      </c>
      <c r="AB174">
        <v>3.0000000000000027E-2</v>
      </c>
    </row>
    <row r="175" spans="1:29">
      <c r="G175">
        <f>SUM(G157:G174)</f>
        <v>2.8200000000000003</v>
      </c>
      <c r="H175" t="s">
        <v>71</v>
      </c>
      <c r="I175">
        <f>SUM(I157:I174)</f>
        <v>2.4400000000000004</v>
      </c>
      <c r="J175" s="36">
        <f>+I175/G175</f>
        <v>0.86524822695035464</v>
      </c>
      <c r="K175" s="31" t="s">
        <v>227</v>
      </c>
      <c r="Z175">
        <v>2.8200000000000003</v>
      </c>
      <c r="AA175" t="s">
        <v>263</v>
      </c>
      <c r="AB175">
        <f>SUM(AB157:AB174)</f>
        <v>2.4400000000000004</v>
      </c>
      <c r="AC175">
        <f>+AB175/Z175</f>
        <v>0.86524822695035464</v>
      </c>
    </row>
    <row r="178" spans="1:28">
      <c r="A178" t="s">
        <v>121</v>
      </c>
      <c r="T178" t="s">
        <v>159</v>
      </c>
    </row>
    <row r="179" spans="1:28">
      <c r="A179" t="s">
        <v>78</v>
      </c>
      <c r="B179" t="s">
        <v>48</v>
      </c>
      <c r="C179" t="s">
        <v>51</v>
      </c>
      <c r="D179" t="s">
        <v>223</v>
      </c>
      <c r="E179" t="s">
        <v>232</v>
      </c>
      <c r="F179" t="s">
        <v>234</v>
      </c>
      <c r="G179" t="s">
        <v>155</v>
      </c>
      <c r="H179" t="s">
        <v>224</v>
      </c>
      <c r="I179" t="s">
        <v>238</v>
      </c>
      <c r="T179" t="s">
        <v>78</v>
      </c>
      <c r="U179" t="s">
        <v>48</v>
      </c>
      <c r="V179" t="s">
        <v>51</v>
      </c>
      <c r="W179" t="s">
        <v>223</v>
      </c>
      <c r="X179" t="s">
        <v>232</v>
      </c>
      <c r="Y179" t="s">
        <v>234</v>
      </c>
      <c r="Z179" t="s">
        <v>155</v>
      </c>
      <c r="AA179" t="s">
        <v>236</v>
      </c>
      <c r="AB179" t="s">
        <v>238</v>
      </c>
    </row>
    <row r="180" spans="1:28">
      <c r="A180" t="s">
        <v>80</v>
      </c>
      <c r="B180">
        <v>0.62</v>
      </c>
      <c r="C180">
        <v>0.36</v>
      </c>
      <c r="D180">
        <v>0.22999999999999998</v>
      </c>
      <c r="E180">
        <v>0.33999999999999997</v>
      </c>
      <c r="F180">
        <v>0.59</v>
      </c>
      <c r="G180">
        <v>0.33999999999999997</v>
      </c>
      <c r="H180">
        <v>0.13</v>
      </c>
      <c r="I180">
        <v>0.13</v>
      </c>
      <c r="T180" t="s">
        <v>80</v>
      </c>
      <c r="U180">
        <v>0.62</v>
      </c>
      <c r="V180">
        <v>0.36</v>
      </c>
      <c r="W180">
        <v>0.22999999999999998</v>
      </c>
      <c r="X180">
        <v>0.33999999999999997</v>
      </c>
      <c r="Y180">
        <v>0.59</v>
      </c>
      <c r="Z180">
        <v>0.33999999999999997</v>
      </c>
      <c r="AA180">
        <v>0.87</v>
      </c>
      <c r="AB180">
        <v>0.13</v>
      </c>
    </row>
    <row r="181" spans="1:28">
      <c r="A181" t="s">
        <v>82</v>
      </c>
      <c r="B181">
        <v>0.96</v>
      </c>
      <c r="C181">
        <v>0.86</v>
      </c>
      <c r="D181">
        <v>0.30000000000000004</v>
      </c>
      <c r="E181">
        <v>4.0000000000000036E-2</v>
      </c>
      <c r="F181">
        <v>0.16000000000000003</v>
      </c>
      <c r="G181">
        <v>4.0000000000000036E-2</v>
      </c>
      <c r="H181">
        <v>0.89</v>
      </c>
      <c r="I181">
        <v>4.0000000000000036E-2</v>
      </c>
      <c r="T181" t="s">
        <v>82</v>
      </c>
      <c r="U181">
        <v>0.96</v>
      </c>
      <c r="V181">
        <v>0.86</v>
      </c>
      <c r="W181">
        <v>0.30000000000000004</v>
      </c>
      <c r="X181">
        <v>4.0000000000000036E-2</v>
      </c>
      <c r="Y181">
        <v>0.16000000000000003</v>
      </c>
      <c r="Z181">
        <v>4.0000000000000036E-2</v>
      </c>
      <c r="AA181">
        <v>0.10999999999999999</v>
      </c>
      <c r="AB181">
        <v>4.0000000000000036E-2</v>
      </c>
    </row>
    <row r="182" spans="1:28">
      <c r="A182" t="s">
        <v>57</v>
      </c>
      <c r="B182">
        <v>0.42</v>
      </c>
      <c r="C182">
        <v>0.94</v>
      </c>
      <c r="D182">
        <v>0.27</v>
      </c>
      <c r="E182">
        <v>0.22999999999999998</v>
      </c>
      <c r="F182">
        <v>0.28000000000000003</v>
      </c>
      <c r="G182">
        <v>0.21999999999999997</v>
      </c>
      <c r="H182">
        <v>0.81</v>
      </c>
      <c r="I182">
        <v>0.21999999999999997</v>
      </c>
      <c r="T182" t="s">
        <v>57</v>
      </c>
      <c r="U182">
        <v>0.42</v>
      </c>
      <c r="V182">
        <v>0.94</v>
      </c>
      <c r="W182">
        <v>0.27</v>
      </c>
      <c r="X182">
        <v>0.22999999999999998</v>
      </c>
      <c r="Y182">
        <v>0.28000000000000003</v>
      </c>
      <c r="Z182">
        <v>0.21999999999999997</v>
      </c>
      <c r="AA182">
        <v>0.18999999999999995</v>
      </c>
      <c r="AB182">
        <v>0.21999999999999997</v>
      </c>
    </row>
    <row r="183" spans="1:28">
      <c r="A183" t="s">
        <v>58</v>
      </c>
      <c r="B183">
        <v>0.25</v>
      </c>
      <c r="C183">
        <v>0.27</v>
      </c>
      <c r="D183">
        <v>0.29000000000000004</v>
      </c>
      <c r="E183">
        <v>0.9</v>
      </c>
      <c r="F183">
        <v>0.28000000000000003</v>
      </c>
      <c r="G183">
        <v>0.25</v>
      </c>
      <c r="H183">
        <v>0.23</v>
      </c>
      <c r="I183">
        <v>0.22</v>
      </c>
      <c r="T183" t="s">
        <v>58</v>
      </c>
      <c r="U183">
        <v>0.25</v>
      </c>
      <c r="V183">
        <v>0.27</v>
      </c>
      <c r="W183">
        <v>0.29000000000000004</v>
      </c>
      <c r="X183">
        <v>0.9</v>
      </c>
      <c r="Y183">
        <v>0.28000000000000003</v>
      </c>
      <c r="Z183">
        <v>0.25</v>
      </c>
      <c r="AA183">
        <v>0.77</v>
      </c>
      <c r="AB183">
        <v>0.22</v>
      </c>
    </row>
    <row r="184" spans="1:28">
      <c r="A184" t="s">
        <v>59</v>
      </c>
      <c r="B184">
        <v>0.42</v>
      </c>
      <c r="C184">
        <v>0.17</v>
      </c>
      <c r="D184">
        <v>0.21999999999999997</v>
      </c>
      <c r="E184">
        <v>0.72</v>
      </c>
      <c r="F184">
        <v>0.51</v>
      </c>
      <c r="G184">
        <v>0.17</v>
      </c>
      <c r="H184">
        <v>0.69</v>
      </c>
      <c r="I184">
        <v>0.17</v>
      </c>
      <c r="T184" t="s">
        <v>59</v>
      </c>
      <c r="U184">
        <v>0.42</v>
      </c>
      <c r="V184">
        <v>0.17</v>
      </c>
      <c r="W184">
        <v>0.21999999999999997</v>
      </c>
      <c r="X184">
        <v>0.72</v>
      </c>
      <c r="Y184">
        <v>0.51</v>
      </c>
      <c r="Z184">
        <v>0.17</v>
      </c>
      <c r="AA184">
        <v>0.31000000000000005</v>
      </c>
      <c r="AB184">
        <v>0.17</v>
      </c>
    </row>
    <row r="185" spans="1:28">
      <c r="A185" t="s">
        <v>60</v>
      </c>
      <c r="B185">
        <v>0.9</v>
      </c>
      <c r="C185">
        <v>0.16</v>
      </c>
      <c r="D185">
        <v>0.26</v>
      </c>
      <c r="E185">
        <v>0.30000000000000004</v>
      </c>
      <c r="F185">
        <v>0.21999999999999997</v>
      </c>
      <c r="G185">
        <v>0.16</v>
      </c>
      <c r="H185">
        <v>0.89</v>
      </c>
      <c r="I185">
        <v>0.16</v>
      </c>
      <c r="T185" t="s">
        <v>60</v>
      </c>
      <c r="U185">
        <v>0.9</v>
      </c>
      <c r="V185">
        <v>0.16</v>
      </c>
      <c r="W185">
        <v>0.26</v>
      </c>
      <c r="X185">
        <v>0.30000000000000004</v>
      </c>
      <c r="Y185">
        <v>0.21999999999999997</v>
      </c>
      <c r="Z185">
        <v>0.16</v>
      </c>
      <c r="AA185">
        <v>0.10999999999999999</v>
      </c>
      <c r="AB185">
        <v>0.16</v>
      </c>
    </row>
    <row r="186" spans="1:28">
      <c r="A186" t="s">
        <v>153</v>
      </c>
      <c r="B186">
        <v>0.72</v>
      </c>
      <c r="C186">
        <v>0.81</v>
      </c>
      <c r="D186">
        <v>0.22999999999999998</v>
      </c>
      <c r="E186">
        <v>0.16000000000000003</v>
      </c>
      <c r="F186">
        <v>0.67</v>
      </c>
      <c r="G186">
        <v>0.15000000000000002</v>
      </c>
      <c r="H186">
        <v>0.13</v>
      </c>
      <c r="I186">
        <v>0.13</v>
      </c>
      <c r="T186" t="s">
        <v>153</v>
      </c>
      <c r="U186">
        <v>0.72</v>
      </c>
      <c r="V186">
        <v>0.81</v>
      </c>
      <c r="W186">
        <v>0.22999999999999998</v>
      </c>
      <c r="X186">
        <v>0.16000000000000003</v>
      </c>
      <c r="Y186">
        <v>0.67</v>
      </c>
      <c r="Z186">
        <v>0.15000000000000002</v>
      </c>
      <c r="AA186">
        <v>0.87</v>
      </c>
      <c r="AB186">
        <v>0.13</v>
      </c>
    </row>
    <row r="187" spans="1:28">
      <c r="A187" t="s">
        <v>62</v>
      </c>
      <c r="B187">
        <v>0.17</v>
      </c>
      <c r="C187">
        <v>0.32</v>
      </c>
      <c r="D187">
        <v>0.91</v>
      </c>
      <c r="E187">
        <v>0.52</v>
      </c>
      <c r="F187">
        <v>0.59</v>
      </c>
      <c r="G187">
        <v>0.08</v>
      </c>
      <c r="H187">
        <v>0.16</v>
      </c>
      <c r="I187">
        <v>0.08</v>
      </c>
      <c r="T187" t="s">
        <v>62</v>
      </c>
      <c r="U187">
        <v>0.17</v>
      </c>
      <c r="V187">
        <v>0.32</v>
      </c>
      <c r="W187">
        <v>0.91</v>
      </c>
      <c r="X187">
        <v>0.52</v>
      </c>
      <c r="Y187">
        <v>0.59</v>
      </c>
      <c r="Z187">
        <v>0.08</v>
      </c>
      <c r="AA187">
        <v>0.84</v>
      </c>
      <c r="AB187">
        <v>0.08</v>
      </c>
    </row>
    <row r="188" spans="1:28">
      <c r="A188" t="s">
        <v>63</v>
      </c>
      <c r="B188">
        <v>0.2</v>
      </c>
      <c r="C188">
        <v>0.42</v>
      </c>
      <c r="D188">
        <v>0.49</v>
      </c>
      <c r="E188">
        <v>0.73</v>
      </c>
      <c r="F188">
        <v>0.8</v>
      </c>
      <c r="G188">
        <v>0.2</v>
      </c>
      <c r="H188">
        <v>0.45</v>
      </c>
      <c r="I188">
        <v>0.2</v>
      </c>
      <c r="T188" t="s">
        <v>63</v>
      </c>
      <c r="U188">
        <v>0.2</v>
      </c>
      <c r="V188">
        <v>0.42</v>
      </c>
      <c r="W188">
        <v>0.49</v>
      </c>
      <c r="X188">
        <v>0.73</v>
      </c>
      <c r="Y188">
        <v>0.8</v>
      </c>
      <c r="Z188">
        <v>0.2</v>
      </c>
      <c r="AA188">
        <v>0.55000000000000004</v>
      </c>
      <c r="AB188">
        <v>0.2</v>
      </c>
    </row>
    <row r="189" spans="1:28">
      <c r="A189" t="s">
        <v>64</v>
      </c>
      <c r="B189">
        <v>0.53</v>
      </c>
      <c r="C189">
        <v>0.21</v>
      </c>
      <c r="D189">
        <v>0.29000000000000004</v>
      </c>
      <c r="E189">
        <v>0.89</v>
      </c>
      <c r="F189">
        <v>0.21999999999999997</v>
      </c>
      <c r="G189">
        <v>0.20999999999999996</v>
      </c>
      <c r="H189">
        <v>0.84</v>
      </c>
      <c r="I189">
        <v>0.20999999999999996</v>
      </c>
      <c r="T189" t="s">
        <v>64</v>
      </c>
      <c r="U189">
        <v>0.53</v>
      </c>
      <c r="V189">
        <v>0.21</v>
      </c>
      <c r="W189">
        <v>0.29000000000000004</v>
      </c>
      <c r="X189">
        <v>0.89</v>
      </c>
      <c r="Y189">
        <v>0.21999999999999997</v>
      </c>
      <c r="Z189">
        <v>0.20999999999999996</v>
      </c>
      <c r="AA189">
        <v>0.16000000000000003</v>
      </c>
      <c r="AB189">
        <v>0.20999999999999996</v>
      </c>
    </row>
    <row r="190" spans="1:28">
      <c r="A190" t="s">
        <v>65</v>
      </c>
      <c r="B190">
        <v>0.32</v>
      </c>
      <c r="C190">
        <v>0.33</v>
      </c>
      <c r="D190">
        <v>0.75</v>
      </c>
      <c r="E190">
        <v>0.47</v>
      </c>
      <c r="F190">
        <v>0.51</v>
      </c>
      <c r="G190">
        <v>0.25</v>
      </c>
      <c r="H190">
        <v>0.13</v>
      </c>
      <c r="I190">
        <v>0.13</v>
      </c>
      <c r="T190" t="s">
        <v>65</v>
      </c>
      <c r="U190">
        <v>0.32</v>
      </c>
      <c r="V190">
        <v>0.33</v>
      </c>
      <c r="W190">
        <v>0.75</v>
      </c>
      <c r="X190">
        <v>0.47</v>
      </c>
      <c r="Y190">
        <v>0.51</v>
      </c>
      <c r="Z190">
        <v>0.25</v>
      </c>
      <c r="AA190">
        <v>0.87</v>
      </c>
      <c r="AB190">
        <v>0.13</v>
      </c>
    </row>
    <row r="191" spans="1:28">
      <c r="A191" t="s">
        <v>66</v>
      </c>
      <c r="B191">
        <v>0.92</v>
      </c>
      <c r="C191">
        <v>0.98</v>
      </c>
      <c r="D191">
        <v>0.19999999999999996</v>
      </c>
      <c r="E191">
        <v>0.18000000000000005</v>
      </c>
      <c r="F191">
        <v>7.999999999999996E-2</v>
      </c>
      <c r="G191">
        <v>7.999999999999996E-2</v>
      </c>
      <c r="H191">
        <v>0.89</v>
      </c>
      <c r="I191">
        <v>7.999999999999996E-2</v>
      </c>
      <c r="T191" t="s">
        <v>66</v>
      </c>
      <c r="U191">
        <v>0.92</v>
      </c>
      <c r="V191">
        <v>0.98</v>
      </c>
      <c r="W191">
        <v>0.19999999999999996</v>
      </c>
      <c r="X191">
        <v>0.18000000000000005</v>
      </c>
      <c r="Y191">
        <v>7.999999999999996E-2</v>
      </c>
      <c r="Z191">
        <v>7.999999999999996E-2</v>
      </c>
      <c r="AA191">
        <v>0.10999999999999999</v>
      </c>
      <c r="AB191">
        <v>7.999999999999996E-2</v>
      </c>
    </row>
    <row r="192" spans="1:28">
      <c r="A192" t="s">
        <v>94</v>
      </c>
      <c r="B192">
        <v>0.13</v>
      </c>
      <c r="C192">
        <v>0.44</v>
      </c>
      <c r="D192">
        <v>0.65999999999999992</v>
      </c>
      <c r="E192">
        <v>0.94</v>
      </c>
      <c r="F192">
        <v>0.99</v>
      </c>
      <c r="G192">
        <v>0.13</v>
      </c>
      <c r="H192">
        <v>0.23</v>
      </c>
      <c r="I192">
        <v>0.13</v>
      </c>
      <c r="T192" t="s">
        <v>94</v>
      </c>
      <c r="U192">
        <v>0.13</v>
      </c>
      <c r="V192">
        <v>0.44</v>
      </c>
      <c r="W192">
        <v>0.65999999999999992</v>
      </c>
      <c r="X192">
        <v>0.94</v>
      </c>
      <c r="Y192">
        <v>0.99</v>
      </c>
      <c r="Z192">
        <v>0.13</v>
      </c>
      <c r="AA192">
        <v>0.77</v>
      </c>
      <c r="AB192">
        <v>0.13</v>
      </c>
    </row>
    <row r="193" spans="1:29">
      <c r="A193" t="s">
        <v>96</v>
      </c>
      <c r="B193">
        <v>0.11</v>
      </c>
      <c r="C193">
        <v>0.1</v>
      </c>
      <c r="D193">
        <v>0.99</v>
      </c>
      <c r="E193">
        <v>0.69</v>
      </c>
      <c r="F193">
        <v>0.98</v>
      </c>
      <c r="G193">
        <v>0.01</v>
      </c>
      <c r="H193">
        <v>0.13</v>
      </c>
      <c r="I193">
        <v>0.01</v>
      </c>
      <c r="T193" t="s">
        <v>96</v>
      </c>
      <c r="U193">
        <v>0.11</v>
      </c>
      <c r="V193">
        <v>0.1</v>
      </c>
      <c r="W193">
        <v>0.99</v>
      </c>
      <c r="X193">
        <v>0.69</v>
      </c>
      <c r="Y193">
        <v>0.98</v>
      </c>
      <c r="Z193">
        <v>0.01</v>
      </c>
      <c r="AA193">
        <v>0.87</v>
      </c>
      <c r="AB193">
        <v>0.01</v>
      </c>
    </row>
    <row r="194" spans="1:29">
      <c r="A194" t="s">
        <v>98</v>
      </c>
      <c r="B194">
        <v>0.12</v>
      </c>
      <c r="C194">
        <v>0.17</v>
      </c>
      <c r="D194">
        <v>0.89</v>
      </c>
      <c r="E194">
        <v>0.92999999999999994</v>
      </c>
      <c r="F194">
        <v>0.35</v>
      </c>
      <c r="G194">
        <v>0.11</v>
      </c>
      <c r="H194">
        <v>0.31</v>
      </c>
      <c r="I194">
        <v>0.11</v>
      </c>
      <c r="T194" t="s">
        <v>98</v>
      </c>
      <c r="U194">
        <v>0.12</v>
      </c>
      <c r="V194">
        <v>0.17</v>
      </c>
      <c r="W194">
        <v>0.89</v>
      </c>
      <c r="X194">
        <v>0.92999999999999994</v>
      </c>
      <c r="Y194">
        <v>0.35</v>
      </c>
      <c r="Z194">
        <v>0.11</v>
      </c>
      <c r="AA194">
        <v>0.69</v>
      </c>
      <c r="AB194">
        <v>0.11</v>
      </c>
    </row>
    <row r="195" spans="1:29">
      <c r="A195" t="s">
        <v>100</v>
      </c>
      <c r="B195">
        <v>0.15</v>
      </c>
      <c r="C195">
        <v>0.56000000000000005</v>
      </c>
      <c r="D195">
        <v>0.94</v>
      </c>
      <c r="E195">
        <v>0.61</v>
      </c>
      <c r="F195">
        <v>0.74</v>
      </c>
      <c r="G195">
        <v>0.06</v>
      </c>
      <c r="H195">
        <v>0.16</v>
      </c>
      <c r="I195">
        <v>0.06</v>
      </c>
      <c r="T195" t="s">
        <v>100</v>
      </c>
      <c r="U195">
        <v>0.15</v>
      </c>
      <c r="V195">
        <v>0.56000000000000005</v>
      </c>
      <c r="W195">
        <v>0.94</v>
      </c>
      <c r="X195">
        <v>0.61</v>
      </c>
      <c r="Y195">
        <v>0.74</v>
      </c>
      <c r="Z195">
        <v>0.06</v>
      </c>
      <c r="AA195">
        <v>0.84</v>
      </c>
      <c r="AB195">
        <v>0.06</v>
      </c>
    </row>
    <row r="196" spans="1:29">
      <c r="A196" t="s">
        <v>102</v>
      </c>
      <c r="B196">
        <v>0.84</v>
      </c>
      <c r="C196">
        <v>0.38</v>
      </c>
      <c r="D196">
        <v>0.19999999999999996</v>
      </c>
      <c r="E196">
        <v>0.38</v>
      </c>
      <c r="F196">
        <v>0.28000000000000003</v>
      </c>
      <c r="G196">
        <v>0.28000000000000003</v>
      </c>
      <c r="H196">
        <v>0.89</v>
      </c>
      <c r="I196">
        <v>0.28000000000000003</v>
      </c>
      <c r="T196" t="s">
        <v>102</v>
      </c>
      <c r="U196">
        <v>0.84</v>
      </c>
      <c r="V196">
        <v>0.38</v>
      </c>
      <c r="W196">
        <v>0.19999999999999996</v>
      </c>
      <c r="X196">
        <v>0.38</v>
      </c>
      <c r="Y196">
        <v>0.28000000000000003</v>
      </c>
      <c r="Z196">
        <v>0.28000000000000003</v>
      </c>
      <c r="AA196">
        <v>0.10999999999999999</v>
      </c>
      <c r="AB196">
        <v>0.28000000000000003</v>
      </c>
    </row>
    <row r="197" spans="1:29">
      <c r="A197" t="s">
        <v>151</v>
      </c>
      <c r="B197">
        <v>0.93</v>
      </c>
      <c r="C197">
        <v>0.96</v>
      </c>
      <c r="D197">
        <v>0.19999999999999996</v>
      </c>
      <c r="E197">
        <v>3.0000000000000027E-2</v>
      </c>
      <c r="F197">
        <v>0.16000000000000003</v>
      </c>
      <c r="G197">
        <v>3.0000000000000027E-2</v>
      </c>
      <c r="H197">
        <v>0.89</v>
      </c>
      <c r="I197">
        <v>3.0000000000000027E-2</v>
      </c>
      <c r="T197" t="s">
        <v>151</v>
      </c>
      <c r="U197">
        <v>0.93</v>
      </c>
      <c r="V197">
        <v>0.96</v>
      </c>
      <c r="W197">
        <v>0.19999999999999996</v>
      </c>
      <c r="X197">
        <v>3.0000000000000027E-2</v>
      </c>
      <c r="Y197">
        <v>0.16000000000000003</v>
      </c>
      <c r="Z197">
        <v>3.0000000000000027E-2</v>
      </c>
      <c r="AA197">
        <v>0.10999999999999999</v>
      </c>
      <c r="AB197">
        <v>3.0000000000000027E-2</v>
      </c>
    </row>
    <row r="198" spans="1:29">
      <c r="G198">
        <f>SUM(G180:G197)</f>
        <v>2.7700000000000005</v>
      </c>
      <c r="H198" t="s">
        <v>71</v>
      </c>
      <c r="I198">
        <f>SUM(I180:I197)</f>
        <v>2.3900000000000006</v>
      </c>
      <c r="J198" s="36">
        <f>+I198/G198</f>
        <v>0.86281588447653434</v>
      </c>
      <c r="K198" s="31" t="s">
        <v>227</v>
      </c>
      <c r="Z198">
        <v>2.7700000000000005</v>
      </c>
      <c r="AA198" t="s">
        <v>263</v>
      </c>
      <c r="AB198">
        <f>SUM(AB180:AB197)</f>
        <v>2.3900000000000006</v>
      </c>
      <c r="AC198">
        <f>+AB198/Z198</f>
        <v>0.86281588447653434</v>
      </c>
    </row>
    <row r="201" spans="1:29">
      <c r="A201" t="s">
        <v>123</v>
      </c>
      <c r="T201" t="s">
        <v>122</v>
      </c>
    </row>
    <row r="202" spans="1:29">
      <c r="A202" t="s">
        <v>78</v>
      </c>
      <c r="B202" t="s">
        <v>48</v>
      </c>
      <c r="C202" t="s">
        <v>230</v>
      </c>
      <c r="D202" t="s">
        <v>54</v>
      </c>
      <c r="E202" t="s">
        <v>67</v>
      </c>
      <c r="F202" t="s">
        <v>50</v>
      </c>
      <c r="G202" t="s">
        <v>123</v>
      </c>
      <c r="H202" t="s">
        <v>224</v>
      </c>
      <c r="I202" t="s">
        <v>239</v>
      </c>
      <c r="T202" t="s">
        <v>78</v>
      </c>
      <c r="U202" t="s">
        <v>48</v>
      </c>
      <c r="V202" t="s">
        <v>230</v>
      </c>
      <c r="W202" t="s">
        <v>54</v>
      </c>
      <c r="X202" t="s">
        <v>67</v>
      </c>
      <c r="Y202" t="s">
        <v>50</v>
      </c>
      <c r="Z202" t="s">
        <v>122</v>
      </c>
      <c r="AA202" t="s">
        <v>236</v>
      </c>
      <c r="AB202" t="s">
        <v>238</v>
      </c>
    </row>
    <row r="203" spans="1:29">
      <c r="A203" t="s">
        <v>80</v>
      </c>
      <c r="B203">
        <v>0.62</v>
      </c>
      <c r="C203">
        <v>0.64</v>
      </c>
      <c r="D203">
        <v>0.77</v>
      </c>
      <c r="E203">
        <v>0.66</v>
      </c>
      <c r="F203">
        <v>0.41000000000000003</v>
      </c>
      <c r="G203">
        <f>MIN(B203:F203)</f>
        <v>0.41000000000000003</v>
      </c>
      <c r="H203">
        <v>0.13</v>
      </c>
      <c r="I203">
        <f>MIN(G203:H203)</f>
        <v>0.13</v>
      </c>
      <c r="T203" t="s">
        <v>80</v>
      </c>
      <c r="U203">
        <v>0.62</v>
      </c>
      <c r="V203">
        <v>0.64</v>
      </c>
      <c r="W203">
        <v>0.77</v>
      </c>
      <c r="X203">
        <v>0.66</v>
      </c>
      <c r="Y203">
        <v>0.41000000000000003</v>
      </c>
      <c r="Z203">
        <v>0.41000000000000003</v>
      </c>
      <c r="AA203">
        <v>0.87</v>
      </c>
      <c r="AB203">
        <f>MIN(Z203:AA203)</f>
        <v>0.41000000000000003</v>
      </c>
    </row>
    <row r="204" spans="1:29">
      <c r="A204" t="s">
        <v>82</v>
      </c>
      <c r="B204">
        <v>0.96</v>
      </c>
      <c r="C204">
        <v>0.14000000000000001</v>
      </c>
      <c r="D204">
        <v>0.7</v>
      </c>
      <c r="E204">
        <v>0.96</v>
      </c>
      <c r="F204">
        <v>0.84</v>
      </c>
      <c r="G204">
        <f t="shared" ref="G204:G220" si="18">MIN(B204:F204)</f>
        <v>0.14000000000000001</v>
      </c>
      <c r="H204">
        <v>0.89</v>
      </c>
      <c r="I204">
        <f t="shared" ref="I204:I220" si="19">MIN(G204:H204)</f>
        <v>0.14000000000000001</v>
      </c>
      <c r="T204" t="s">
        <v>82</v>
      </c>
      <c r="U204">
        <v>0.96</v>
      </c>
      <c r="V204">
        <v>0.14000000000000001</v>
      </c>
      <c r="W204">
        <v>0.7</v>
      </c>
      <c r="X204">
        <v>0.96</v>
      </c>
      <c r="Y204">
        <v>0.84</v>
      </c>
      <c r="Z204">
        <v>0.14000000000000001</v>
      </c>
      <c r="AA204">
        <v>0.10999999999999999</v>
      </c>
      <c r="AB204">
        <f t="shared" ref="AB204:AB220" si="20">MIN(Z204:AA204)</f>
        <v>0.10999999999999999</v>
      </c>
    </row>
    <row r="205" spans="1:29">
      <c r="A205" t="s">
        <v>57</v>
      </c>
      <c r="B205">
        <v>0.42</v>
      </c>
      <c r="C205">
        <v>6.0000000000000053E-2</v>
      </c>
      <c r="D205">
        <v>0.73</v>
      </c>
      <c r="E205">
        <v>0.77</v>
      </c>
      <c r="F205">
        <v>0.72</v>
      </c>
      <c r="G205">
        <f t="shared" si="18"/>
        <v>6.0000000000000053E-2</v>
      </c>
      <c r="H205">
        <v>0.81</v>
      </c>
      <c r="I205">
        <f t="shared" si="19"/>
        <v>6.0000000000000053E-2</v>
      </c>
      <c r="T205" t="s">
        <v>57</v>
      </c>
      <c r="U205">
        <v>0.42</v>
      </c>
      <c r="V205">
        <v>6.0000000000000053E-2</v>
      </c>
      <c r="W205">
        <v>0.73</v>
      </c>
      <c r="X205">
        <v>0.77</v>
      </c>
      <c r="Y205">
        <v>0.72</v>
      </c>
      <c r="Z205">
        <v>6.0000000000000053E-2</v>
      </c>
      <c r="AA205">
        <v>0.18999999999999995</v>
      </c>
      <c r="AB205">
        <f t="shared" si="20"/>
        <v>6.0000000000000053E-2</v>
      </c>
    </row>
    <row r="206" spans="1:29">
      <c r="A206" t="s">
        <v>58</v>
      </c>
      <c r="B206">
        <v>0.25</v>
      </c>
      <c r="C206">
        <v>0.73</v>
      </c>
      <c r="D206">
        <v>0.71</v>
      </c>
      <c r="E206">
        <v>0.1</v>
      </c>
      <c r="F206">
        <v>0.72</v>
      </c>
      <c r="G206">
        <f t="shared" si="18"/>
        <v>0.1</v>
      </c>
      <c r="H206">
        <v>0.23</v>
      </c>
      <c r="I206">
        <f t="shared" si="19"/>
        <v>0.1</v>
      </c>
      <c r="T206" t="s">
        <v>58</v>
      </c>
      <c r="U206">
        <v>0.25</v>
      </c>
      <c r="V206">
        <v>0.73</v>
      </c>
      <c r="W206">
        <v>0.71</v>
      </c>
      <c r="X206">
        <v>0.1</v>
      </c>
      <c r="Y206">
        <v>0.72</v>
      </c>
      <c r="Z206">
        <v>0.1</v>
      </c>
      <c r="AA206">
        <v>0.77</v>
      </c>
      <c r="AB206">
        <f t="shared" si="20"/>
        <v>0.1</v>
      </c>
    </row>
    <row r="207" spans="1:29">
      <c r="A207" t="s">
        <v>59</v>
      </c>
      <c r="B207">
        <v>0.42</v>
      </c>
      <c r="C207">
        <v>0.83</v>
      </c>
      <c r="D207">
        <v>0.78</v>
      </c>
      <c r="E207">
        <v>0.28000000000000003</v>
      </c>
      <c r="F207">
        <v>0.49</v>
      </c>
      <c r="G207">
        <f t="shared" si="18"/>
        <v>0.28000000000000003</v>
      </c>
      <c r="H207">
        <v>0.69</v>
      </c>
      <c r="I207">
        <f t="shared" si="19"/>
        <v>0.28000000000000003</v>
      </c>
      <c r="T207" t="s">
        <v>59</v>
      </c>
      <c r="U207">
        <v>0.42</v>
      </c>
      <c r="V207">
        <v>0.83</v>
      </c>
      <c r="W207">
        <v>0.78</v>
      </c>
      <c r="X207">
        <v>0.28000000000000003</v>
      </c>
      <c r="Y207">
        <v>0.49</v>
      </c>
      <c r="Z207">
        <v>0.28000000000000003</v>
      </c>
      <c r="AA207">
        <v>0.31000000000000005</v>
      </c>
      <c r="AB207">
        <f t="shared" si="20"/>
        <v>0.28000000000000003</v>
      </c>
    </row>
    <row r="208" spans="1:29">
      <c r="A208" t="s">
        <v>60</v>
      </c>
      <c r="B208">
        <v>0.9</v>
      </c>
      <c r="C208">
        <v>0.84</v>
      </c>
      <c r="D208">
        <v>0.74</v>
      </c>
      <c r="E208">
        <v>0.7</v>
      </c>
      <c r="F208">
        <v>0.78</v>
      </c>
      <c r="G208" s="37">
        <f t="shared" si="18"/>
        <v>0.7</v>
      </c>
      <c r="H208" s="1">
        <v>0.89</v>
      </c>
      <c r="I208" s="1">
        <f t="shared" si="19"/>
        <v>0.7</v>
      </c>
      <c r="T208" t="s">
        <v>60</v>
      </c>
      <c r="U208">
        <v>0.9</v>
      </c>
      <c r="V208">
        <v>0.84</v>
      </c>
      <c r="W208">
        <v>0.74</v>
      </c>
      <c r="X208">
        <v>0.7</v>
      </c>
      <c r="Y208">
        <v>0.78</v>
      </c>
      <c r="Z208">
        <v>0.7</v>
      </c>
      <c r="AA208">
        <v>0.10999999999999999</v>
      </c>
      <c r="AB208">
        <f t="shared" si="20"/>
        <v>0.10999999999999999</v>
      </c>
    </row>
    <row r="209" spans="1:31">
      <c r="A209" t="s">
        <v>153</v>
      </c>
      <c r="B209">
        <v>0.72</v>
      </c>
      <c r="C209">
        <v>0.18999999999999995</v>
      </c>
      <c r="D209">
        <v>0.77</v>
      </c>
      <c r="E209">
        <v>0.84</v>
      </c>
      <c r="F209">
        <v>0.32999999999999996</v>
      </c>
      <c r="G209" s="1">
        <f t="shared" si="18"/>
        <v>0.18999999999999995</v>
      </c>
      <c r="H209">
        <v>0.13</v>
      </c>
      <c r="I209">
        <f t="shared" si="19"/>
        <v>0.13</v>
      </c>
      <c r="T209" t="s">
        <v>153</v>
      </c>
      <c r="U209">
        <v>0.72</v>
      </c>
      <c r="V209">
        <v>0.18999999999999995</v>
      </c>
      <c r="W209">
        <v>0.77</v>
      </c>
      <c r="X209">
        <v>0.84</v>
      </c>
      <c r="Y209">
        <v>0.32999999999999996</v>
      </c>
      <c r="Z209">
        <v>0.18999999999999995</v>
      </c>
      <c r="AA209">
        <v>0.87</v>
      </c>
      <c r="AB209">
        <f t="shared" si="20"/>
        <v>0.18999999999999995</v>
      </c>
    </row>
    <row r="210" spans="1:31">
      <c r="A210" t="s">
        <v>62</v>
      </c>
      <c r="B210">
        <v>0.17</v>
      </c>
      <c r="C210">
        <v>0.67999999999999994</v>
      </c>
      <c r="D210">
        <v>0.09</v>
      </c>
      <c r="E210">
        <v>0.48</v>
      </c>
      <c r="F210">
        <v>0.41000000000000003</v>
      </c>
      <c r="G210">
        <f t="shared" si="18"/>
        <v>0.09</v>
      </c>
      <c r="H210">
        <v>0.16</v>
      </c>
      <c r="I210">
        <f t="shared" si="19"/>
        <v>0.09</v>
      </c>
      <c r="T210" t="s">
        <v>62</v>
      </c>
      <c r="U210">
        <v>0.17</v>
      </c>
      <c r="V210">
        <v>0.67999999999999994</v>
      </c>
      <c r="W210">
        <v>0.09</v>
      </c>
      <c r="X210">
        <v>0.48</v>
      </c>
      <c r="Y210">
        <v>0.41000000000000003</v>
      </c>
      <c r="Z210">
        <v>0.09</v>
      </c>
      <c r="AA210">
        <v>0.84</v>
      </c>
      <c r="AB210">
        <f t="shared" si="20"/>
        <v>0.09</v>
      </c>
    </row>
    <row r="211" spans="1:31">
      <c r="A211" t="s">
        <v>63</v>
      </c>
      <c r="B211">
        <v>0.2</v>
      </c>
      <c r="C211">
        <v>0.58000000000000007</v>
      </c>
      <c r="D211">
        <v>0.51</v>
      </c>
      <c r="E211">
        <v>0.27</v>
      </c>
      <c r="F211">
        <v>0.19999999999999996</v>
      </c>
      <c r="G211">
        <f t="shared" si="18"/>
        <v>0.19999999999999996</v>
      </c>
      <c r="H211">
        <v>0.45</v>
      </c>
      <c r="I211">
        <f t="shared" si="19"/>
        <v>0.19999999999999996</v>
      </c>
      <c r="T211" t="s">
        <v>63</v>
      </c>
      <c r="U211">
        <v>0.2</v>
      </c>
      <c r="V211">
        <v>0.58000000000000007</v>
      </c>
      <c r="W211">
        <v>0.51</v>
      </c>
      <c r="X211">
        <v>0.27</v>
      </c>
      <c r="Y211">
        <v>0.19999999999999996</v>
      </c>
      <c r="Z211">
        <v>0.19999999999999996</v>
      </c>
      <c r="AA211">
        <v>0.55000000000000004</v>
      </c>
      <c r="AB211">
        <f t="shared" si="20"/>
        <v>0.19999999999999996</v>
      </c>
    </row>
    <row r="212" spans="1:31">
      <c r="A212" t="s">
        <v>64</v>
      </c>
      <c r="B212">
        <v>0.53</v>
      </c>
      <c r="C212">
        <v>0.79</v>
      </c>
      <c r="D212">
        <v>0.71</v>
      </c>
      <c r="E212">
        <v>0.11</v>
      </c>
      <c r="F212">
        <v>0.78</v>
      </c>
      <c r="G212">
        <f t="shared" si="18"/>
        <v>0.11</v>
      </c>
      <c r="H212">
        <v>0.84</v>
      </c>
      <c r="I212">
        <f t="shared" si="19"/>
        <v>0.11</v>
      </c>
      <c r="T212" t="s">
        <v>64</v>
      </c>
      <c r="U212">
        <v>0.53</v>
      </c>
      <c r="V212">
        <v>0.79</v>
      </c>
      <c r="W212">
        <v>0.71</v>
      </c>
      <c r="X212">
        <v>0.11</v>
      </c>
      <c r="Y212">
        <v>0.78</v>
      </c>
      <c r="Z212">
        <v>0.11</v>
      </c>
      <c r="AA212">
        <v>0.16000000000000003</v>
      </c>
      <c r="AB212">
        <f t="shared" si="20"/>
        <v>0.11</v>
      </c>
    </row>
    <row r="213" spans="1:31">
      <c r="A213" t="s">
        <v>65</v>
      </c>
      <c r="B213">
        <v>0.32</v>
      </c>
      <c r="C213">
        <v>0.66999999999999993</v>
      </c>
      <c r="D213">
        <v>0.25</v>
      </c>
      <c r="E213">
        <v>0.53</v>
      </c>
      <c r="F213">
        <v>0.49</v>
      </c>
      <c r="G213">
        <f t="shared" si="18"/>
        <v>0.25</v>
      </c>
      <c r="H213">
        <v>0.13</v>
      </c>
      <c r="I213">
        <f t="shared" si="19"/>
        <v>0.13</v>
      </c>
      <c r="T213" t="s">
        <v>65</v>
      </c>
      <c r="U213">
        <v>0.32</v>
      </c>
      <c r="V213">
        <v>0.66999999999999993</v>
      </c>
      <c r="W213">
        <v>0.25</v>
      </c>
      <c r="X213">
        <v>0.53</v>
      </c>
      <c r="Y213">
        <v>0.49</v>
      </c>
      <c r="Z213">
        <v>0.25</v>
      </c>
      <c r="AA213">
        <v>0.87</v>
      </c>
      <c r="AB213">
        <f t="shared" si="20"/>
        <v>0.25</v>
      </c>
    </row>
    <row r="214" spans="1:31">
      <c r="A214" t="s">
        <v>66</v>
      </c>
      <c r="B214">
        <v>0.92</v>
      </c>
      <c r="C214">
        <v>2.0000000000000018E-2</v>
      </c>
      <c r="D214">
        <v>0.8</v>
      </c>
      <c r="E214">
        <v>0.82</v>
      </c>
      <c r="F214">
        <v>0.92</v>
      </c>
      <c r="G214">
        <f t="shared" si="18"/>
        <v>2.0000000000000018E-2</v>
      </c>
      <c r="H214">
        <v>0.89</v>
      </c>
      <c r="I214">
        <f t="shared" si="19"/>
        <v>2.0000000000000018E-2</v>
      </c>
      <c r="T214" t="s">
        <v>66</v>
      </c>
      <c r="U214">
        <v>0.92</v>
      </c>
      <c r="V214">
        <v>2.0000000000000018E-2</v>
      </c>
      <c r="W214">
        <v>0.8</v>
      </c>
      <c r="X214">
        <v>0.82</v>
      </c>
      <c r="Y214">
        <v>0.92</v>
      </c>
      <c r="Z214">
        <v>2.0000000000000018E-2</v>
      </c>
      <c r="AA214">
        <v>0.10999999999999999</v>
      </c>
      <c r="AB214">
        <f t="shared" si="20"/>
        <v>2.0000000000000018E-2</v>
      </c>
    </row>
    <row r="215" spans="1:31">
      <c r="A215" t="s">
        <v>94</v>
      </c>
      <c r="B215">
        <v>0.13</v>
      </c>
      <c r="C215">
        <v>0.56000000000000005</v>
      </c>
      <c r="D215">
        <v>0.34</v>
      </c>
      <c r="E215">
        <v>0.06</v>
      </c>
      <c r="F215">
        <v>1.0000000000000009E-2</v>
      </c>
      <c r="G215">
        <f t="shared" si="18"/>
        <v>1.0000000000000009E-2</v>
      </c>
      <c r="H215">
        <v>0.23</v>
      </c>
      <c r="I215">
        <f t="shared" si="19"/>
        <v>1.0000000000000009E-2</v>
      </c>
      <c r="T215" t="s">
        <v>94</v>
      </c>
      <c r="U215">
        <v>0.13</v>
      </c>
      <c r="V215">
        <v>0.56000000000000005</v>
      </c>
      <c r="W215">
        <v>0.34</v>
      </c>
      <c r="X215">
        <v>0.06</v>
      </c>
      <c r="Y215">
        <v>1.0000000000000009E-2</v>
      </c>
      <c r="Z215">
        <v>1.0000000000000009E-2</v>
      </c>
      <c r="AA215">
        <v>0.77</v>
      </c>
      <c r="AB215">
        <f t="shared" si="20"/>
        <v>1.0000000000000009E-2</v>
      </c>
    </row>
    <row r="216" spans="1:31">
      <c r="A216" t="s">
        <v>96</v>
      </c>
      <c r="B216">
        <v>0.11</v>
      </c>
      <c r="C216">
        <v>0.9</v>
      </c>
      <c r="D216">
        <v>0.01</v>
      </c>
      <c r="E216">
        <v>0.31</v>
      </c>
      <c r="F216">
        <v>2.0000000000000018E-2</v>
      </c>
      <c r="G216">
        <f t="shared" si="18"/>
        <v>0.01</v>
      </c>
      <c r="H216">
        <v>0.13</v>
      </c>
      <c r="I216">
        <f t="shared" si="19"/>
        <v>0.01</v>
      </c>
      <c r="T216" t="s">
        <v>96</v>
      </c>
      <c r="U216">
        <v>0.11</v>
      </c>
      <c r="V216">
        <v>0.9</v>
      </c>
      <c r="W216">
        <v>0.01</v>
      </c>
      <c r="X216">
        <v>0.31</v>
      </c>
      <c r="Y216">
        <v>2.0000000000000018E-2</v>
      </c>
      <c r="Z216">
        <v>0.01</v>
      </c>
      <c r="AA216">
        <v>0.87</v>
      </c>
      <c r="AB216">
        <f t="shared" si="20"/>
        <v>0.01</v>
      </c>
    </row>
    <row r="217" spans="1:31">
      <c r="A217" t="s">
        <v>98</v>
      </c>
      <c r="B217">
        <v>0.12</v>
      </c>
      <c r="C217">
        <v>0.83</v>
      </c>
      <c r="D217">
        <v>0.11</v>
      </c>
      <c r="E217">
        <v>7.0000000000000007E-2</v>
      </c>
      <c r="F217">
        <v>0.65</v>
      </c>
      <c r="G217">
        <f t="shared" si="18"/>
        <v>7.0000000000000007E-2</v>
      </c>
      <c r="H217">
        <v>0.31</v>
      </c>
      <c r="I217">
        <f t="shared" si="19"/>
        <v>7.0000000000000007E-2</v>
      </c>
      <c r="T217" t="s">
        <v>98</v>
      </c>
      <c r="U217">
        <v>0.12</v>
      </c>
      <c r="V217">
        <v>0.83</v>
      </c>
      <c r="W217">
        <v>0.11</v>
      </c>
      <c r="X217">
        <v>7.0000000000000007E-2</v>
      </c>
      <c r="Y217">
        <v>0.65</v>
      </c>
      <c r="Z217">
        <v>7.0000000000000007E-2</v>
      </c>
      <c r="AA217">
        <v>0.69</v>
      </c>
      <c r="AB217">
        <f t="shared" si="20"/>
        <v>7.0000000000000007E-2</v>
      </c>
    </row>
    <row r="218" spans="1:31">
      <c r="A218" t="s">
        <v>100</v>
      </c>
      <c r="B218">
        <v>0.15</v>
      </c>
      <c r="C218">
        <v>0.43999999999999995</v>
      </c>
      <c r="D218">
        <v>0.06</v>
      </c>
      <c r="E218">
        <v>0.39</v>
      </c>
      <c r="F218">
        <v>0.26</v>
      </c>
      <c r="G218">
        <f t="shared" si="18"/>
        <v>0.06</v>
      </c>
      <c r="H218">
        <v>0.16</v>
      </c>
      <c r="I218">
        <f t="shared" si="19"/>
        <v>0.06</v>
      </c>
      <c r="T218" t="s">
        <v>100</v>
      </c>
      <c r="U218">
        <v>0.15</v>
      </c>
      <c r="V218">
        <v>0.43999999999999995</v>
      </c>
      <c r="W218">
        <v>0.06</v>
      </c>
      <c r="X218">
        <v>0.39</v>
      </c>
      <c r="Y218">
        <v>0.26</v>
      </c>
      <c r="Z218">
        <v>0.06</v>
      </c>
      <c r="AA218">
        <v>0.84</v>
      </c>
      <c r="AB218">
        <f t="shared" si="20"/>
        <v>0.06</v>
      </c>
    </row>
    <row r="219" spans="1:31">
      <c r="A219" t="s">
        <v>102</v>
      </c>
      <c r="B219">
        <v>0.84</v>
      </c>
      <c r="C219">
        <v>0.62</v>
      </c>
      <c r="D219">
        <v>0.8</v>
      </c>
      <c r="E219">
        <v>0.62</v>
      </c>
      <c r="F219">
        <v>0.72</v>
      </c>
      <c r="G219" s="5">
        <f t="shared" si="18"/>
        <v>0.62</v>
      </c>
      <c r="H219">
        <v>0.89</v>
      </c>
      <c r="I219">
        <f t="shared" si="19"/>
        <v>0.62</v>
      </c>
      <c r="T219" t="s">
        <v>102</v>
      </c>
      <c r="U219">
        <v>0.84</v>
      </c>
      <c r="V219">
        <v>0.62</v>
      </c>
      <c r="W219">
        <v>0.8</v>
      </c>
      <c r="X219">
        <v>0.62</v>
      </c>
      <c r="Y219">
        <v>0.72</v>
      </c>
      <c r="Z219">
        <v>0.62</v>
      </c>
      <c r="AA219">
        <v>0.10999999999999999</v>
      </c>
      <c r="AB219">
        <f t="shared" si="20"/>
        <v>0.10999999999999999</v>
      </c>
    </row>
    <row r="220" spans="1:31">
      <c r="A220" t="s">
        <v>151</v>
      </c>
      <c r="B220">
        <v>0.93</v>
      </c>
      <c r="C220">
        <v>4.0000000000000036E-2</v>
      </c>
      <c r="D220">
        <v>0.8</v>
      </c>
      <c r="E220">
        <v>0.97</v>
      </c>
      <c r="F220">
        <v>0.84</v>
      </c>
      <c r="G220">
        <f t="shared" si="18"/>
        <v>4.0000000000000036E-2</v>
      </c>
      <c r="H220">
        <v>0.89</v>
      </c>
      <c r="I220">
        <f t="shared" si="19"/>
        <v>4.0000000000000036E-2</v>
      </c>
      <c r="T220" t="s">
        <v>151</v>
      </c>
      <c r="U220">
        <v>0.93</v>
      </c>
      <c r="V220">
        <v>4.0000000000000036E-2</v>
      </c>
      <c r="W220">
        <v>0.8</v>
      </c>
      <c r="X220">
        <v>0.97</v>
      </c>
      <c r="Y220">
        <v>0.84</v>
      </c>
      <c r="Z220">
        <v>4.0000000000000036E-2</v>
      </c>
      <c r="AA220">
        <v>0.10999999999999999</v>
      </c>
      <c r="AB220">
        <f t="shared" si="20"/>
        <v>4.0000000000000036E-2</v>
      </c>
    </row>
    <row r="221" spans="1:31">
      <c r="G221">
        <f>SUM(G203:G220)</f>
        <v>3.3599999999999994</v>
      </c>
      <c r="H221" t="s">
        <v>71</v>
      </c>
      <c r="I221">
        <f>SUM(I203:I220)</f>
        <v>2.9000000000000004</v>
      </c>
      <c r="J221" s="62">
        <f>+I221/G221</f>
        <v>0.86309523809523836</v>
      </c>
      <c r="K221" s="17" t="s">
        <v>267</v>
      </c>
      <c r="L221" s="17"/>
      <c r="M221" s="17"/>
      <c r="Z221">
        <v>3.3599999999999994</v>
      </c>
      <c r="AA221" t="s">
        <v>263</v>
      </c>
      <c r="AB221">
        <f>SUM(AB203:AB220)</f>
        <v>2.23</v>
      </c>
      <c r="AC221" s="18">
        <f>+AB221/Z221</f>
        <v>0.66369047619047628</v>
      </c>
      <c r="AD221" s="18" t="s">
        <v>266</v>
      </c>
      <c r="AE221" s="17"/>
    </row>
    <row r="223" spans="1:31">
      <c r="A223" t="s">
        <v>124</v>
      </c>
      <c r="T223" t="s">
        <v>160</v>
      </c>
    </row>
    <row r="224" spans="1:31">
      <c r="A224" t="s">
        <v>78</v>
      </c>
      <c r="B224" t="s">
        <v>48</v>
      </c>
      <c r="C224" t="s">
        <v>230</v>
      </c>
      <c r="D224" t="s">
        <v>54</v>
      </c>
      <c r="E224" t="s">
        <v>67</v>
      </c>
      <c r="F224" t="s">
        <v>234</v>
      </c>
      <c r="G224" t="s">
        <v>124</v>
      </c>
      <c r="H224" t="s">
        <v>224</v>
      </c>
      <c r="I224" t="s">
        <v>239</v>
      </c>
      <c r="T224" t="s">
        <v>78</v>
      </c>
      <c r="U224" t="s">
        <v>48</v>
      </c>
      <c r="V224" t="s">
        <v>230</v>
      </c>
      <c r="W224" t="s">
        <v>54</v>
      </c>
      <c r="X224" t="s">
        <v>67</v>
      </c>
      <c r="Y224" t="s">
        <v>234</v>
      </c>
      <c r="Z224" t="s">
        <v>160</v>
      </c>
      <c r="AA224" t="s">
        <v>236</v>
      </c>
      <c r="AB224" t="s">
        <v>238</v>
      </c>
    </row>
    <row r="225" spans="1:28">
      <c r="A225" t="s">
        <v>80</v>
      </c>
      <c r="B225" s="1">
        <v>0.62</v>
      </c>
      <c r="C225" s="1">
        <v>0.64</v>
      </c>
      <c r="D225" s="1">
        <v>0.77</v>
      </c>
      <c r="E225" s="1">
        <v>0.66</v>
      </c>
      <c r="F225" s="1">
        <v>0.59</v>
      </c>
      <c r="G225" s="37">
        <f>MIN(B225:F225)</f>
        <v>0.59</v>
      </c>
      <c r="H225" s="1">
        <v>0.13</v>
      </c>
      <c r="I225" s="1">
        <f>MIN(G225:H225)</f>
        <v>0.13</v>
      </c>
      <c r="T225" t="s">
        <v>80</v>
      </c>
      <c r="U225">
        <v>0.62</v>
      </c>
      <c r="V225">
        <v>0.64</v>
      </c>
      <c r="W225">
        <v>0.77</v>
      </c>
      <c r="X225">
        <v>0.66</v>
      </c>
      <c r="Y225">
        <v>0.59</v>
      </c>
      <c r="Z225">
        <v>0.59</v>
      </c>
      <c r="AA225">
        <v>0.87</v>
      </c>
      <c r="AB225">
        <f>MIN(Z225:AA225)</f>
        <v>0.59</v>
      </c>
    </row>
    <row r="226" spans="1:28">
      <c r="A226" t="s">
        <v>82</v>
      </c>
      <c r="B226" s="1">
        <v>0.96</v>
      </c>
      <c r="C226" s="1">
        <v>0.14000000000000001</v>
      </c>
      <c r="D226" s="1">
        <v>0.7</v>
      </c>
      <c r="E226" s="1">
        <v>0.96</v>
      </c>
      <c r="F226" s="1">
        <v>0.16000000000000003</v>
      </c>
      <c r="G226" s="1">
        <f t="shared" ref="G226:G242" si="21">MIN(B226:F226)</f>
        <v>0.14000000000000001</v>
      </c>
      <c r="H226" s="1">
        <v>0.89</v>
      </c>
      <c r="I226" s="1">
        <f t="shared" ref="I226:I242" si="22">MIN(G226:H226)</f>
        <v>0.14000000000000001</v>
      </c>
      <c r="T226" t="s">
        <v>82</v>
      </c>
      <c r="U226">
        <v>0.96</v>
      </c>
      <c r="V226">
        <v>0.14000000000000001</v>
      </c>
      <c r="W226">
        <v>0.7</v>
      </c>
      <c r="X226">
        <v>0.96</v>
      </c>
      <c r="Y226">
        <v>0.16000000000000003</v>
      </c>
      <c r="Z226">
        <v>0.14000000000000001</v>
      </c>
      <c r="AA226">
        <v>0.10999999999999999</v>
      </c>
      <c r="AB226">
        <f t="shared" ref="AB226:AB242" si="23">MIN(Z226:AA226)</f>
        <v>0.10999999999999999</v>
      </c>
    </row>
    <row r="227" spans="1:28">
      <c r="A227" t="s">
        <v>57</v>
      </c>
      <c r="B227" s="1">
        <v>0.42</v>
      </c>
      <c r="C227" s="1">
        <v>6.0000000000000053E-2</v>
      </c>
      <c r="D227" s="1">
        <v>0.73</v>
      </c>
      <c r="E227" s="1">
        <v>0.77</v>
      </c>
      <c r="F227" s="1">
        <v>0.28000000000000003</v>
      </c>
      <c r="G227" s="1">
        <f t="shared" si="21"/>
        <v>6.0000000000000053E-2</v>
      </c>
      <c r="H227" s="1">
        <v>0.81</v>
      </c>
      <c r="I227" s="1">
        <f t="shared" si="22"/>
        <v>6.0000000000000053E-2</v>
      </c>
      <c r="T227" t="s">
        <v>57</v>
      </c>
      <c r="U227">
        <v>0.42</v>
      </c>
      <c r="V227">
        <v>6.0000000000000053E-2</v>
      </c>
      <c r="W227">
        <v>0.73</v>
      </c>
      <c r="X227">
        <v>0.77</v>
      </c>
      <c r="Y227">
        <v>0.28000000000000003</v>
      </c>
      <c r="Z227">
        <v>6.0000000000000053E-2</v>
      </c>
      <c r="AA227">
        <v>0.18999999999999995</v>
      </c>
      <c r="AB227">
        <f t="shared" si="23"/>
        <v>6.0000000000000053E-2</v>
      </c>
    </row>
    <row r="228" spans="1:28">
      <c r="A228" t="s">
        <v>58</v>
      </c>
      <c r="B228" s="1">
        <v>0.25</v>
      </c>
      <c r="C228" s="1">
        <v>0.73</v>
      </c>
      <c r="D228" s="1">
        <v>0.71</v>
      </c>
      <c r="E228" s="1">
        <v>0.1</v>
      </c>
      <c r="F228" s="1">
        <v>0.28000000000000003</v>
      </c>
      <c r="G228" s="1">
        <f t="shared" si="21"/>
        <v>0.1</v>
      </c>
      <c r="H228" s="1">
        <v>0.23</v>
      </c>
      <c r="I228" s="1">
        <f t="shared" si="22"/>
        <v>0.1</v>
      </c>
      <c r="T228" t="s">
        <v>58</v>
      </c>
      <c r="U228">
        <v>0.25</v>
      </c>
      <c r="V228">
        <v>0.73</v>
      </c>
      <c r="W228">
        <v>0.71</v>
      </c>
      <c r="X228">
        <v>0.1</v>
      </c>
      <c r="Y228">
        <v>0.28000000000000003</v>
      </c>
      <c r="Z228">
        <v>0.1</v>
      </c>
      <c r="AA228">
        <v>0.77</v>
      </c>
      <c r="AB228">
        <f t="shared" si="23"/>
        <v>0.1</v>
      </c>
    </row>
    <row r="229" spans="1:28">
      <c r="A229" t="s">
        <v>59</v>
      </c>
      <c r="B229" s="1">
        <v>0.42</v>
      </c>
      <c r="C229" s="1">
        <v>0.83</v>
      </c>
      <c r="D229" s="1">
        <v>0.78</v>
      </c>
      <c r="E229" s="1">
        <v>0.28000000000000003</v>
      </c>
      <c r="F229" s="1">
        <v>0.51</v>
      </c>
      <c r="G229" s="1">
        <f t="shared" si="21"/>
        <v>0.28000000000000003</v>
      </c>
      <c r="H229" s="1">
        <v>0.69</v>
      </c>
      <c r="I229" s="1">
        <f t="shared" si="22"/>
        <v>0.28000000000000003</v>
      </c>
      <c r="T229" t="s">
        <v>59</v>
      </c>
      <c r="U229">
        <v>0.42</v>
      </c>
      <c r="V229">
        <v>0.83</v>
      </c>
      <c r="W229">
        <v>0.78</v>
      </c>
      <c r="X229">
        <v>0.28000000000000003</v>
      </c>
      <c r="Y229">
        <v>0.51</v>
      </c>
      <c r="Z229">
        <v>0.28000000000000003</v>
      </c>
      <c r="AA229">
        <v>0.31000000000000005</v>
      </c>
      <c r="AB229">
        <f t="shared" si="23"/>
        <v>0.28000000000000003</v>
      </c>
    </row>
    <row r="230" spans="1:28">
      <c r="A230" t="s">
        <v>60</v>
      </c>
      <c r="B230" s="1">
        <v>0.9</v>
      </c>
      <c r="C230" s="1">
        <v>0.84</v>
      </c>
      <c r="D230" s="1">
        <v>0.74</v>
      </c>
      <c r="E230" s="1">
        <v>0.7</v>
      </c>
      <c r="F230" s="1">
        <v>0.21999999999999997</v>
      </c>
      <c r="G230" s="1">
        <f t="shared" si="21"/>
        <v>0.21999999999999997</v>
      </c>
      <c r="H230" s="1">
        <v>0.89</v>
      </c>
      <c r="I230" s="1">
        <f t="shared" si="22"/>
        <v>0.21999999999999997</v>
      </c>
      <c r="T230" t="s">
        <v>60</v>
      </c>
      <c r="U230">
        <v>0.9</v>
      </c>
      <c r="V230">
        <v>0.84</v>
      </c>
      <c r="W230">
        <v>0.74</v>
      </c>
      <c r="X230">
        <v>0.7</v>
      </c>
      <c r="Y230">
        <v>0.21999999999999997</v>
      </c>
      <c r="Z230">
        <v>0.21999999999999997</v>
      </c>
      <c r="AA230">
        <v>0.10999999999999999</v>
      </c>
      <c r="AB230">
        <f t="shared" si="23"/>
        <v>0.10999999999999999</v>
      </c>
    </row>
    <row r="231" spans="1:28">
      <c r="A231" t="s">
        <v>153</v>
      </c>
      <c r="B231" s="1">
        <v>0.72</v>
      </c>
      <c r="C231" s="1">
        <v>0.18999999999999995</v>
      </c>
      <c r="D231" s="1">
        <v>0.77</v>
      </c>
      <c r="E231" s="1">
        <v>0.84</v>
      </c>
      <c r="F231" s="1">
        <v>0.67</v>
      </c>
      <c r="G231" s="1">
        <f t="shared" si="21"/>
        <v>0.18999999999999995</v>
      </c>
      <c r="H231" s="1">
        <v>0.13</v>
      </c>
      <c r="I231" s="1">
        <f t="shared" si="22"/>
        <v>0.13</v>
      </c>
      <c r="T231" t="s">
        <v>153</v>
      </c>
      <c r="U231">
        <v>0.72</v>
      </c>
      <c r="V231">
        <v>0.18999999999999995</v>
      </c>
      <c r="W231">
        <v>0.77</v>
      </c>
      <c r="X231">
        <v>0.84</v>
      </c>
      <c r="Y231">
        <v>0.67</v>
      </c>
      <c r="Z231">
        <v>0.18999999999999995</v>
      </c>
      <c r="AA231">
        <v>0.87</v>
      </c>
      <c r="AB231">
        <f t="shared" si="23"/>
        <v>0.18999999999999995</v>
      </c>
    </row>
    <row r="232" spans="1:28">
      <c r="A232" t="s">
        <v>62</v>
      </c>
      <c r="B232" s="1">
        <v>0.17</v>
      </c>
      <c r="C232" s="1">
        <v>0.67999999999999994</v>
      </c>
      <c r="D232" s="1">
        <v>0.09</v>
      </c>
      <c r="E232" s="1">
        <v>0.48</v>
      </c>
      <c r="F232" s="1">
        <v>0.59</v>
      </c>
      <c r="G232" s="1">
        <f t="shared" si="21"/>
        <v>0.09</v>
      </c>
      <c r="H232" s="1">
        <v>0.16</v>
      </c>
      <c r="I232" s="1">
        <f t="shared" si="22"/>
        <v>0.09</v>
      </c>
      <c r="T232" t="s">
        <v>62</v>
      </c>
      <c r="U232">
        <v>0.17</v>
      </c>
      <c r="V232">
        <v>0.67999999999999994</v>
      </c>
      <c r="W232">
        <v>0.09</v>
      </c>
      <c r="X232">
        <v>0.48</v>
      </c>
      <c r="Y232">
        <v>0.59</v>
      </c>
      <c r="Z232">
        <v>0.09</v>
      </c>
      <c r="AA232">
        <v>0.84</v>
      </c>
      <c r="AB232">
        <f t="shared" si="23"/>
        <v>0.09</v>
      </c>
    </row>
    <row r="233" spans="1:28">
      <c r="A233" t="s">
        <v>63</v>
      </c>
      <c r="B233" s="1">
        <v>0.2</v>
      </c>
      <c r="C233" s="1">
        <v>0.58000000000000007</v>
      </c>
      <c r="D233" s="1">
        <v>0.51</v>
      </c>
      <c r="E233" s="1">
        <v>0.27</v>
      </c>
      <c r="F233" s="1">
        <v>0.8</v>
      </c>
      <c r="G233" s="1">
        <f t="shared" si="21"/>
        <v>0.2</v>
      </c>
      <c r="H233" s="1">
        <v>0.45</v>
      </c>
      <c r="I233" s="1">
        <f t="shared" si="22"/>
        <v>0.2</v>
      </c>
      <c r="T233" t="s">
        <v>63</v>
      </c>
      <c r="U233">
        <v>0.2</v>
      </c>
      <c r="V233">
        <v>0.58000000000000007</v>
      </c>
      <c r="W233">
        <v>0.51</v>
      </c>
      <c r="X233">
        <v>0.27</v>
      </c>
      <c r="Y233">
        <v>0.8</v>
      </c>
      <c r="Z233">
        <v>0.2</v>
      </c>
      <c r="AA233">
        <v>0.55000000000000004</v>
      </c>
      <c r="AB233">
        <f t="shared" si="23"/>
        <v>0.2</v>
      </c>
    </row>
    <row r="234" spans="1:28">
      <c r="A234" t="s">
        <v>64</v>
      </c>
      <c r="B234" s="1">
        <v>0.53</v>
      </c>
      <c r="C234" s="1">
        <v>0.79</v>
      </c>
      <c r="D234" s="1">
        <v>0.71</v>
      </c>
      <c r="E234" s="1">
        <v>0.11</v>
      </c>
      <c r="F234" s="1">
        <v>0.21999999999999997</v>
      </c>
      <c r="G234" s="1">
        <f t="shared" si="21"/>
        <v>0.11</v>
      </c>
      <c r="H234" s="1">
        <v>0.84</v>
      </c>
      <c r="I234" s="1">
        <f t="shared" si="22"/>
        <v>0.11</v>
      </c>
      <c r="T234" t="s">
        <v>64</v>
      </c>
      <c r="U234">
        <v>0.53</v>
      </c>
      <c r="V234">
        <v>0.79</v>
      </c>
      <c r="W234">
        <v>0.71</v>
      </c>
      <c r="X234">
        <v>0.11</v>
      </c>
      <c r="Y234">
        <v>0.21999999999999997</v>
      </c>
      <c r="Z234">
        <v>0.11</v>
      </c>
      <c r="AA234">
        <v>0.16000000000000003</v>
      </c>
      <c r="AB234">
        <f t="shared" si="23"/>
        <v>0.11</v>
      </c>
    </row>
    <row r="235" spans="1:28">
      <c r="A235" t="s">
        <v>65</v>
      </c>
      <c r="B235" s="1">
        <v>0.32</v>
      </c>
      <c r="C235" s="1">
        <v>0.66999999999999993</v>
      </c>
      <c r="D235" s="1">
        <v>0.25</v>
      </c>
      <c r="E235" s="1">
        <v>0.53</v>
      </c>
      <c r="F235" s="1">
        <v>0.51</v>
      </c>
      <c r="G235" s="1">
        <f t="shared" si="21"/>
        <v>0.25</v>
      </c>
      <c r="H235" s="1">
        <v>0.13</v>
      </c>
      <c r="I235" s="1">
        <f t="shared" si="22"/>
        <v>0.13</v>
      </c>
      <c r="T235" t="s">
        <v>65</v>
      </c>
      <c r="U235">
        <v>0.32</v>
      </c>
      <c r="V235">
        <v>0.66999999999999993</v>
      </c>
      <c r="W235">
        <v>0.25</v>
      </c>
      <c r="X235">
        <v>0.53</v>
      </c>
      <c r="Y235">
        <v>0.51</v>
      </c>
      <c r="Z235">
        <v>0.25</v>
      </c>
      <c r="AA235">
        <v>0.87</v>
      </c>
      <c r="AB235">
        <f t="shared" si="23"/>
        <v>0.25</v>
      </c>
    </row>
    <row r="236" spans="1:28">
      <c r="A236" t="s">
        <v>66</v>
      </c>
      <c r="B236" s="1">
        <v>0.92</v>
      </c>
      <c r="C236" s="1">
        <v>2.0000000000000018E-2</v>
      </c>
      <c r="D236" s="1">
        <v>0.8</v>
      </c>
      <c r="E236" s="1">
        <v>0.82</v>
      </c>
      <c r="F236" s="1">
        <v>7.999999999999996E-2</v>
      </c>
      <c r="G236" s="1">
        <f t="shared" si="21"/>
        <v>2.0000000000000018E-2</v>
      </c>
      <c r="H236" s="1">
        <v>0.89</v>
      </c>
      <c r="I236" s="1">
        <f t="shared" si="22"/>
        <v>2.0000000000000018E-2</v>
      </c>
      <c r="T236" t="s">
        <v>66</v>
      </c>
      <c r="U236">
        <v>0.92</v>
      </c>
      <c r="V236">
        <v>2.0000000000000018E-2</v>
      </c>
      <c r="W236">
        <v>0.8</v>
      </c>
      <c r="X236">
        <v>0.82</v>
      </c>
      <c r="Y236">
        <v>7.999999999999996E-2</v>
      </c>
      <c r="Z236">
        <v>2.0000000000000018E-2</v>
      </c>
      <c r="AA236">
        <v>0.10999999999999999</v>
      </c>
      <c r="AB236">
        <f t="shared" si="23"/>
        <v>2.0000000000000018E-2</v>
      </c>
    </row>
    <row r="237" spans="1:28">
      <c r="A237" t="s">
        <v>94</v>
      </c>
      <c r="B237" s="1">
        <v>0.13</v>
      </c>
      <c r="C237" s="1">
        <v>0.56000000000000005</v>
      </c>
      <c r="D237" s="1">
        <v>0.34</v>
      </c>
      <c r="E237" s="1">
        <v>0.06</v>
      </c>
      <c r="F237" s="1">
        <v>0.99</v>
      </c>
      <c r="G237" s="1">
        <f t="shared" si="21"/>
        <v>0.06</v>
      </c>
      <c r="H237" s="1">
        <v>0.23</v>
      </c>
      <c r="I237" s="1">
        <f t="shared" si="22"/>
        <v>0.06</v>
      </c>
      <c r="T237" t="s">
        <v>94</v>
      </c>
      <c r="U237">
        <v>0.13</v>
      </c>
      <c r="V237">
        <v>0.56000000000000005</v>
      </c>
      <c r="W237">
        <v>0.34</v>
      </c>
      <c r="X237">
        <v>0.06</v>
      </c>
      <c r="Y237">
        <v>0.99</v>
      </c>
      <c r="Z237">
        <v>0.06</v>
      </c>
      <c r="AA237">
        <v>0.77</v>
      </c>
      <c r="AB237">
        <f t="shared" si="23"/>
        <v>0.06</v>
      </c>
    </row>
    <row r="238" spans="1:28">
      <c r="A238" t="s">
        <v>96</v>
      </c>
      <c r="B238" s="1">
        <v>0.11</v>
      </c>
      <c r="C238" s="1">
        <v>0.9</v>
      </c>
      <c r="D238" s="1">
        <v>0.01</v>
      </c>
      <c r="E238" s="1">
        <v>0.31</v>
      </c>
      <c r="F238" s="1">
        <v>0.98</v>
      </c>
      <c r="G238" s="1">
        <f t="shared" si="21"/>
        <v>0.01</v>
      </c>
      <c r="H238" s="1">
        <v>0.13</v>
      </c>
      <c r="I238" s="1">
        <f t="shared" si="22"/>
        <v>0.01</v>
      </c>
      <c r="T238" t="s">
        <v>96</v>
      </c>
      <c r="U238">
        <v>0.11</v>
      </c>
      <c r="V238">
        <v>0.9</v>
      </c>
      <c r="W238">
        <v>0.01</v>
      </c>
      <c r="X238">
        <v>0.31</v>
      </c>
      <c r="Y238">
        <v>0.98</v>
      </c>
      <c r="Z238">
        <v>0.01</v>
      </c>
      <c r="AA238">
        <v>0.87</v>
      </c>
      <c r="AB238">
        <f t="shared" si="23"/>
        <v>0.01</v>
      </c>
    </row>
    <row r="239" spans="1:28">
      <c r="A239" t="s">
        <v>98</v>
      </c>
      <c r="B239" s="1">
        <v>0.12</v>
      </c>
      <c r="C239" s="1">
        <v>0.83</v>
      </c>
      <c r="D239" s="1">
        <v>0.11</v>
      </c>
      <c r="E239" s="1">
        <v>7.0000000000000007E-2</v>
      </c>
      <c r="F239" s="1">
        <v>0.35</v>
      </c>
      <c r="G239" s="1">
        <f t="shared" si="21"/>
        <v>7.0000000000000007E-2</v>
      </c>
      <c r="H239" s="1">
        <v>0.31</v>
      </c>
      <c r="I239" s="1">
        <f t="shared" si="22"/>
        <v>7.0000000000000007E-2</v>
      </c>
      <c r="T239" t="s">
        <v>98</v>
      </c>
      <c r="U239">
        <v>0.12</v>
      </c>
      <c r="V239">
        <v>0.83</v>
      </c>
      <c r="W239">
        <v>0.11</v>
      </c>
      <c r="X239">
        <v>7.0000000000000007E-2</v>
      </c>
      <c r="Y239">
        <v>0.35</v>
      </c>
      <c r="Z239">
        <v>7.0000000000000007E-2</v>
      </c>
      <c r="AA239">
        <v>0.69</v>
      </c>
      <c r="AB239">
        <f t="shared" si="23"/>
        <v>7.0000000000000007E-2</v>
      </c>
    </row>
    <row r="240" spans="1:28">
      <c r="A240" t="s">
        <v>100</v>
      </c>
      <c r="B240" s="1">
        <v>0.15</v>
      </c>
      <c r="C240" s="1">
        <v>0.43999999999999995</v>
      </c>
      <c r="D240" s="1">
        <v>0.06</v>
      </c>
      <c r="E240" s="1">
        <v>0.39</v>
      </c>
      <c r="F240" s="1">
        <v>0.74</v>
      </c>
      <c r="G240" s="1">
        <f t="shared" si="21"/>
        <v>0.06</v>
      </c>
      <c r="H240" s="1">
        <v>0.16</v>
      </c>
      <c r="I240" s="1">
        <f t="shared" si="22"/>
        <v>0.06</v>
      </c>
      <c r="T240" t="s">
        <v>100</v>
      </c>
      <c r="U240">
        <v>0.15</v>
      </c>
      <c r="V240">
        <v>0.43999999999999995</v>
      </c>
      <c r="W240">
        <v>0.06</v>
      </c>
      <c r="X240">
        <v>0.39</v>
      </c>
      <c r="Y240">
        <v>0.74</v>
      </c>
      <c r="Z240">
        <v>0.06</v>
      </c>
      <c r="AA240">
        <v>0.84</v>
      </c>
      <c r="AB240">
        <f t="shared" si="23"/>
        <v>0.06</v>
      </c>
    </row>
    <row r="241" spans="1:30">
      <c r="A241" t="s">
        <v>102</v>
      </c>
      <c r="B241" s="1">
        <v>0.84</v>
      </c>
      <c r="C241" s="1">
        <v>0.62</v>
      </c>
      <c r="D241" s="1">
        <v>0.8</v>
      </c>
      <c r="E241" s="1">
        <v>0.62</v>
      </c>
      <c r="F241" s="1">
        <v>0.28000000000000003</v>
      </c>
      <c r="G241" s="1">
        <f t="shared" si="21"/>
        <v>0.28000000000000003</v>
      </c>
      <c r="H241" s="1">
        <v>0.89</v>
      </c>
      <c r="I241" s="1">
        <f t="shared" si="22"/>
        <v>0.28000000000000003</v>
      </c>
      <c r="T241" t="s">
        <v>102</v>
      </c>
      <c r="U241">
        <v>0.84</v>
      </c>
      <c r="V241">
        <v>0.62</v>
      </c>
      <c r="W241">
        <v>0.8</v>
      </c>
      <c r="X241">
        <v>0.62</v>
      </c>
      <c r="Y241">
        <v>0.28000000000000003</v>
      </c>
      <c r="Z241">
        <v>0.28000000000000003</v>
      </c>
      <c r="AA241">
        <v>0.10999999999999999</v>
      </c>
      <c r="AB241">
        <f t="shared" si="23"/>
        <v>0.10999999999999999</v>
      </c>
    </row>
    <row r="242" spans="1:30">
      <c r="A242" t="s">
        <v>151</v>
      </c>
      <c r="B242" s="1">
        <v>0.93</v>
      </c>
      <c r="C242" s="1">
        <v>4.0000000000000036E-2</v>
      </c>
      <c r="D242" s="1">
        <v>0.8</v>
      </c>
      <c r="E242" s="1">
        <v>0.97</v>
      </c>
      <c r="F242" s="1">
        <v>0.16000000000000003</v>
      </c>
      <c r="G242" s="1">
        <f t="shared" si="21"/>
        <v>4.0000000000000036E-2</v>
      </c>
      <c r="H242" s="1">
        <v>0.89</v>
      </c>
      <c r="I242" s="1">
        <f t="shared" si="22"/>
        <v>4.0000000000000036E-2</v>
      </c>
      <c r="T242" t="s">
        <v>151</v>
      </c>
      <c r="U242">
        <v>0.93</v>
      </c>
      <c r="V242">
        <v>4.0000000000000036E-2</v>
      </c>
      <c r="W242">
        <v>0.8</v>
      </c>
      <c r="X242">
        <v>0.97</v>
      </c>
      <c r="Y242">
        <v>0.16000000000000003</v>
      </c>
      <c r="Z242">
        <v>4.0000000000000036E-2</v>
      </c>
      <c r="AA242">
        <v>0.10999999999999999</v>
      </c>
      <c r="AB242">
        <f t="shared" si="23"/>
        <v>4.0000000000000036E-2</v>
      </c>
    </row>
    <row r="243" spans="1:30">
      <c r="B243" s="1"/>
      <c r="C243" s="1"/>
      <c r="D243" s="1"/>
      <c r="E243" s="1"/>
      <c r="F243" s="1"/>
      <c r="G243" s="1">
        <f>SUM(G225:G242)</f>
        <v>2.7699999999999996</v>
      </c>
      <c r="H243" s="1" t="s">
        <v>71</v>
      </c>
      <c r="I243" s="1">
        <f>SUM(I225:I242)</f>
        <v>2.1300000000000008</v>
      </c>
      <c r="J243" s="43">
        <f>+I243/G243</f>
        <v>0.76895306859205814</v>
      </c>
      <c r="K243" s="44" t="s">
        <v>260</v>
      </c>
      <c r="Z243">
        <v>2.7699999999999996</v>
      </c>
      <c r="AA243" t="s">
        <v>263</v>
      </c>
      <c r="AB243">
        <f>SUM(AB225:AB242)</f>
        <v>2.4599999999999995</v>
      </c>
      <c r="AC243" s="44">
        <f>+AB243/Z243</f>
        <v>0.88808664259927794</v>
      </c>
      <c r="AD243" s="44" t="s">
        <v>268</v>
      </c>
    </row>
    <row r="244" spans="1:30">
      <c r="A244" t="s">
        <v>126</v>
      </c>
      <c r="T244" t="s">
        <v>125</v>
      </c>
    </row>
    <row r="245" spans="1:30">
      <c r="A245" t="s">
        <v>78</v>
      </c>
      <c r="B245" t="s">
        <v>48</v>
      </c>
      <c r="C245" t="s">
        <v>230</v>
      </c>
      <c r="D245" t="s">
        <v>54</v>
      </c>
      <c r="E245" t="s">
        <v>232</v>
      </c>
      <c r="F245" t="s">
        <v>50</v>
      </c>
      <c r="G245" t="s">
        <v>126</v>
      </c>
      <c r="H245" t="s">
        <v>224</v>
      </c>
      <c r="I245" t="s">
        <v>239</v>
      </c>
      <c r="T245" t="s">
        <v>78</v>
      </c>
      <c r="U245" t="s">
        <v>48</v>
      </c>
      <c r="V245" t="s">
        <v>230</v>
      </c>
      <c r="W245" t="s">
        <v>54</v>
      </c>
      <c r="X245" t="s">
        <v>232</v>
      </c>
      <c r="Y245" t="s">
        <v>50</v>
      </c>
      <c r="Z245" t="s">
        <v>125</v>
      </c>
      <c r="AA245" t="s">
        <v>236</v>
      </c>
      <c r="AB245" t="s">
        <v>238</v>
      </c>
    </row>
    <row r="246" spans="1:30">
      <c r="A246" t="s">
        <v>80</v>
      </c>
      <c r="B246">
        <v>0.62</v>
      </c>
      <c r="C246">
        <v>0.64</v>
      </c>
      <c r="D246">
        <v>0.77</v>
      </c>
      <c r="E246">
        <v>0.33999999999999997</v>
      </c>
      <c r="F246">
        <v>0.41000000000000003</v>
      </c>
      <c r="G246">
        <f>MIN(B246:F246)</f>
        <v>0.33999999999999997</v>
      </c>
      <c r="H246">
        <v>0.13</v>
      </c>
      <c r="I246">
        <f>MIN(G246:H246)</f>
        <v>0.13</v>
      </c>
      <c r="T246" t="s">
        <v>80</v>
      </c>
      <c r="U246">
        <v>0.62</v>
      </c>
      <c r="V246">
        <v>0.64</v>
      </c>
      <c r="W246">
        <v>0.77</v>
      </c>
      <c r="X246">
        <v>0.33999999999999997</v>
      </c>
      <c r="Y246">
        <v>0.41000000000000003</v>
      </c>
      <c r="Z246">
        <v>0.33999999999999997</v>
      </c>
      <c r="AA246">
        <v>0.87</v>
      </c>
      <c r="AB246">
        <f>MIN(Z246:AA246)</f>
        <v>0.33999999999999997</v>
      </c>
    </row>
    <row r="247" spans="1:30">
      <c r="A247" t="s">
        <v>82</v>
      </c>
      <c r="B247">
        <v>0.96</v>
      </c>
      <c r="C247">
        <v>0.14000000000000001</v>
      </c>
      <c r="D247">
        <v>0.7</v>
      </c>
      <c r="E247">
        <v>4.0000000000000036E-2</v>
      </c>
      <c r="F247">
        <v>0.84</v>
      </c>
      <c r="G247">
        <f t="shared" ref="G247:G263" si="24">MIN(B247:F247)</f>
        <v>4.0000000000000036E-2</v>
      </c>
      <c r="H247">
        <v>0.89</v>
      </c>
      <c r="I247">
        <f t="shared" ref="I247:I263" si="25">MIN(G247:H247)</f>
        <v>4.0000000000000036E-2</v>
      </c>
      <c r="T247" t="s">
        <v>82</v>
      </c>
      <c r="U247">
        <v>0.96</v>
      </c>
      <c r="V247">
        <v>0.14000000000000001</v>
      </c>
      <c r="W247">
        <v>0.7</v>
      </c>
      <c r="X247">
        <v>4.0000000000000036E-2</v>
      </c>
      <c r="Y247">
        <v>0.84</v>
      </c>
      <c r="Z247">
        <v>4.0000000000000036E-2</v>
      </c>
      <c r="AA247">
        <v>0.10999999999999999</v>
      </c>
      <c r="AB247">
        <f t="shared" ref="AB247:AB263" si="26">MIN(Z247:AA247)</f>
        <v>4.0000000000000036E-2</v>
      </c>
    </row>
    <row r="248" spans="1:30">
      <c r="A248" t="s">
        <v>57</v>
      </c>
      <c r="B248">
        <v>0.42</v>
      </c>
      <c r="C248">
        <v>6.0000000000000053E-2</v>
      </c>
      <c r="D248">
        <v>0.73</v>
      </c>
      <c r="E248">
        <v>0.22999999999999998</v>
      </c>
      <c r="F248">
        <v>0.72</v>
      </c>
      <c r="G248">
        <f t="shared" si="24"/>
        <v>6.0000000000000053E-2</v>
      </c>
      <c r="H248">
        <v>0.81</v>
      </c>
      <c r="I248">
        <f t="shared" si="25"/>
        <v>6.0000000000000053E-2</v>
      </c>
      <c r="T248" t="s">
        <v>57</v>
      </c>
      <c r="U248">
        <v>0.42</v>
      </c>
      <c r="V248">
        <v>6.0000000000000053E-2</v>
      </c>
      <c r="W248">
        <v>0.73</v>
      </c>
      <c r="X248">
        <v>0.22999999999999998</v>
      </c>
      <c r="Y248">
        <v>0.72</v>
      </c>
      <c r="Z248">
        <v>6.0000000000000053E-2</v>
      </c>
      <c r="AA248">
        <v>0.18999999999999995</v>
      </c>
      <c r="AB248">
        <f t="shared" si="26"/>
        <v>6.0000000000000053E-2</v>
      </c>
    </row>
    <row r="249" spans="1:30">
      <c r="A249" t="s">
        <v>58</v>
      </c>
      <c r="B249">
        <v>0.25</v>
      </c>
      <c r="C249">
        <v>0.73</v>
      </c>
      <c r="D249">
        <v>0.71</v>
      </c>
      <c r="E249">
        <v>0.9</v>
      </c>
      <c r="F249">
        <v>0.72</v>
      </c>
      <c r="G249">
        <f t="shared" si="24"/>
        <v>0.25</v>
      </c>
      <c r="H249">
        <v>0.23</v>
      </c>
      <c r="I249">
        <f t="shared" si="25"/>
        <v>0.23</v>
      </c>
      <c r="T249" t="s">
        <v>58</v>
      </c>
      <c r="U249">
        <v>0.25</v>
      </c>
      <c r="V249">
        <v>0.73</v>
      </c>
      <c r="W249">
        <v>0.71</v>
      </c>
      <c r="X249">
        <v>0.9</v>
      </c>
      <c r="Y249">
        <v>0.72</v>
      </c>
      <c r="Z249">
        <v>0.25</v>
      </c>
      <c r="AA249">
        <v>0.77</v>
      </c>
      <c r="AB249">
        <f t="shared" si="26"/>
        <v>0.25</v>
      </c>
    </row>
    <row r="250" spans="1:30">
      <c r="A250" t="s">
        <v>59</v>
      </c>
      <c r="B250">
        <v>0.42</v>
      </c>
      <c r="C250">
        <v>0.83</v>
      </c>
      <c r="D250">
        <v>0.78</v>
      </c>
      <c r="E250">
        <v>0.72</v>
      </c>
      <c r="F250">
        <v>0.49</v>
      </c>
      <c r="G250">
        <f t="shared" si="24"/>
        <v>0.42</v>
      </c>
      <c r="H250">
        <v>0.69</v>
      </c>
      <c r="I250">
        <f t="shared" si="25"/>
        <v>0.42</v>
      </c>
      <c r="T250" t="s">
        <v>59</v>
      </c>
      <c r="U250">
        <v>0.42</v>
      </c>
      <c r="V250">
        <v>0.83</v>
      </c>
      <c r="W250">
        <v>0.78</v>
      </c>
      <c r="X250">
        <v>0.72</v>
      </c>
      <c r="Y250">
        <v>0.49</v>
      </c>
      <c r="Z250">
        <v>0.42</v>
      </c>
      <c r="AA250">
        <v>0.31000000000000005</v>
      </c>
      <c r="AB250">
        <f t="shared" si="26"/>
        <v>0.31000000000000005</v>
      </c>
    </row>
    <row r="251" spans="1:30">
      <c r="A251" t="s">
        <v>60</v>
      </c>
      <c r="B251">
        <v>0.9</v>
      </c>
      <c r="C251">
        <v>0.84</v>
      </c>
      <c r="D251">
        <v>0.74</v>
      </c>
      <c r="E251">
        <v>0.30000000000000004</v>
      </c>
      <c r="F251">
        <v>0.78</v>
      </c>
      <c r="G251" s="1">
        <f t="shared" si="24"/>
        <v>0.30000000000000004</v>
      </c>
      <c r="H251" s="1">
        <v>0.89</v>
      </c>
      <c r="I251" s="1">
        <f t="shared" si="25"/>
        <v>0.30000000000000004</v>
      </c>
      <c r="T251" t="s">
        <v>60</v>
      </c>
      <c r="U251">
        <v>0.9</v>
      </c>
      <c r="V251">
        <v>0.84</v>
      </c>
      <c r="W251">
        <v>0.74</v>
      </c>
      <c r="X251">
        <v>0.30000000000000004</v>
      </c>
      <c r="Y251">
        <v>0.78</v>
      </c>
      <c r="Z251">
        <v>0.30000000000000004</v>
      </c>
      <c r="AA251">
        <v>0.10999999999999999</v>
      </c>
      <c r="AB251">
        <f t="shared" si="26"/>
        <v>0.10999999999999999</v>
      </c>
    </row>
    <row r="252" spans="1:30">
      <c r="A252" t="s">
        <v>153</v>
      </c>
      <c r="B252">
        <v>0.72</v>
      </c>
      <c r="C252">
        <v>0.18999999999999995</v>
      </c>
      <c r="D252">
        <v>0.77</v>
      </c>
      <c r="E252">
        <v>0.16000000000000003</v>
      </c>
      <c r="F252">
        <v>0.32999999999999996</v>
      </c>
      <c r="G252">
        <f t="shared" si="24"/>
        <v>0.16000000000000003</v>
      </c>
      <c r="H252">
        <v>0.13</v>
      </c>
      <c r="I252">
        <f t="shared" si="25"/>
        <v>0.13</v>
      </c>
      <c r="T252" t="s">
        <v>153</v>
      </c>
      <c r="U252">
        <v>0.72</v>
      </c>
      <c r="V252">
        <v>0.18999999999999995</v>
      </c>
      <c r="W252">
        <v>0.77</v>
      </c>
      <c r="X252">
        <v>0.16000000000000003</v>
      </c>
      <c r="Y252">
        <v>0.32999999999999996</v>
      </c>
      <c r="Z252">
        <v>0.16000000000000003</v>
      </c>
      <c r="AA252">
        <v>0.87</v>
      </c>
      <c r="AB252">
        <f t="shared" si="26"/>
        <v>0.16000000000000003</v>
      </c>
    </row>
    <row r="253" spans="1:30">
      <c r="A253" t="s">
        <v>62</v>
      </c>
      <c r="B253">
        <v>0.17</v>
      </c>
      <c r="C253">
        <v>0.67999999999999994</v>
      </c>
      <c r="D253">
        <v>0.09</v>
      </c>
      <c r="E253">
        <v>0.52</v>
      </c>
      <c r="F253">
        <v>0.41000000000000003</v>
      </c>
      <c r="G253">
        <f t="shared" si="24"/>
        <v>0.09</v>
      </c>
      <c r="H253">
        <v>0.16</v>
      </c>
      <c r="I253">
        <f t="shared" si="25"/>
        <v>0.09</v>
      </c>
      <c r="T253" t="s">
        <v>62</v>
      </c>
      <c r="U253">
        <v>0.17</v>
      </c>
      <c r="V253">
        <v>0.67999999999999994</v>
      </c>
      <c r="W253">
        <v>0.09</v>
      </c>
      <c r="X253">
        <v>0.52</v>
      </c>
      <c r="Y253">
        <v>0.41000000000000003</v>
      </c>
      <c r="Z253">
        <v>0.09</v>
      </c>
      <c r="AA253">
        <v>0.84</v>
      </c>
      <c r="AB253">
        <f t="shared" si="26"/>
        <v>0.09</v>
      </c>
    </row>
    <row r="254" spans="1:30">
      <c r="A254" t="s">
        <v>63</v>
      </c>
      <c r="B254">
        <v>0.2</v>
      </c>
      <c r="C254">
        <v>0.58000000000000007</v>
      </c>
      <c r="D254">
        <v>0.51</v>
      </c>
      <c r="E254">
        <v>0.73</v>
      </c>
      <c r="F254">
        <v>0.19999999999999996</v>
      </c>
      <c r="G254">
        <f t="shared" si="24"/>
        <v>0.19999999999999996</v>
      </c>
      <c r="H254">
        <v>0.45</v>
      </c>
      <c r="I254">
        <f t="shared" si="25"/>
        <v>0.19999999999999996</v>
      </c>
      <c r="T254" t="s">
        <v>63</v>
      </c>
      <c r="U254">
        <v>0.2</v>
      </c>
      <c r="V254">
        <v>0.58000000000000007</v>
      </c>
      <c r="W254">
        <v>0.51</v>
      </c>
      <c r="X254">
        <v>0.73</v>
      </c>
      <c r="Y254">
        <v>0.19999999999999996</v>
      </c>
      <c r="Z254">
        <v>0.19999999999999996</v>
      </c>
      <c r="AA254">
        <v>0.55000000000000004</v>
      </c>
      <c r="AB254">
        <f t="shared" si="26"/>
        <v>0.19999999999999996</v>
      </c>
    </row>
    <row r="255" spans="1:30">
      <c r="A255" t="s">
        <v>64</v>
      </c>
      <c r="B255">
        <v>0.53</v>
      </c>
      <c r="C255">
        <v>0.79</v>
      </c>
      <c r="D255">
        <v>0.71</v>
      </c>
      <c r="E255">
        <v>0.89</v>
      </c>
      <c r="F255">
        <v>0.78</v>
      </c>
      <c r="G255" s="5">
        <f t="shared" si="24"/>
        <v>0.53</v>
      </c>
      <c r="H255">
        <v>0.84</v>
      </c>
      <c r="I255">
        <f t="shared" si="25"/>
        <v>0.53</v>
      </c>
      <c r="T255" t="s">
        <v>64</v>
      </c>
      <c r="U255">
        <v>0.53</v>
      </c>
      <c r="V255">
        <v>0.79</v>
      </c>
      <c r="W255">
        <v>0.71</v>
      </c>
      <c r="X255">
        <v>0.89</v>
      </c>
      <c r="Y255">
        <v>0.78</v>
      </c>
      <c r="Z255">
        <v>0.53</v>
      </c>
      <c r="AA255">
        <v>0.16000000000000003</v>
      </c>
      <c r="AB255">
        <f t="shared" si="26"/>
        <v>0.16000000000000003</v>
      </c>
    </row>
    <row r="256" spans="1:30">
      <c r="A256" t="s">
        <v>65</v>
      </c>
      <c r="B256">
        <v>0.32</v>
      </c>
      <c r="C256">
        <v>0.66999999999999993</v>
      </c>
      <c r="D256">
        <v>0.25</v>
      </c>
      <c r="E256">
        <v>0.47</v>
      </c>
      <c r="F256">
        <v>0.49</v>
      </c>
      <c r="G256">
        <f t="shared" si="24"/>
        <v>0.25</v>
      </c>
      <c r="H256">
        <v>0.13</v>
      </c>
      <c r="I256">
        <f t="shared" si="25"/>
        <v>0.13</v>
      </c>
      <c r="T256" t="s">
        <v>65</v>
      </c>
      <c r="U256">
        <v>0.32</v>
      </c>
      <c r="V256">
        <v>0.66999999999999993</v>
      </c>
      <c r="W256">
        <v>0.25</v>
      </c>
      <c r="X256">
        <v>0.47</v>
      </c>
      <c r="Y256">
        <v>0.49</v>
      </c>
      <c r="Z256">
        <v>0.25</v>
      </c>
      <c r="AA256">
        <v>0.87</v>
      </c>
      <c r="AB256">
        <f t="shared" si="26"/>
        <v>0.25</v>
      </c>
    </row>
    <row r="257" spans="1:30">
      <c r="A257" t="s">
        <v>66</v>
      </c>
      <c r="B257">
        <v>0.92</v>
      </c>
      <c r="C257">
        <v>2.0000000000000018E-2</v>
      </c>
      <c r="D257">
        <v>0.8</v>
      </c>
      <c r="E257">
        <v>0.18000000000000005</v>
      </c>
      <c r="F257">
        <v>0.92</v>
      </c>
      <c r="G257">
        <f t="shared" si="24"/>
        <v>2.0000000000000018E-2</v>
      </c>
      <c r="H257">
        <v>0.89</v>
      </c>
      <c r="I257">
        <f t="shared" si="25"/>
        <v>2.0000000000000018E-2</v>
      </c>
      <c r="T257" t="s">
        <v>66</v>
      </c>
      <c r="U257">
        <v>0.92</v>
      </c>
      <c r="V257">
        <v>2.0000000000000018E-2</v>
      </c>
      <c r="W257">
        <v>0.8</v>
      </c>
      <c r="X257">
        <v>0.18000000000000005</v>
      </c>
      <c r="Y257">
        <v>0.92</v>
      </c>
      <c r="Z257">
        <v>2.0000000000000018E-2</v>
      </c>
      <c r="AA257">
        <v>0.10999999999999999</v>
      </c>
      <c r="AB257">
        <f t="shared" si="26"/>
        <v>2.0000000000000018E-2</v>
      </c>
    </row>
    <row r="258" spans="1:30">
      <c r="A258" t="s">
        <v>94</v>
      </c>
      <c r="B258">
        <v>0.13</v>
      </c>
      <c r="C258">
        <v>0.56000000000000005</v>
      </c>
      <c r="D258">
        <v>0.34</v>
      </c>
      <c r="E258">
        <v>0.94</v>
      </c>
      <c r="F258">
        <v>1.0000000000000009E-2</v>
      </c>
      <c r="G258">
        <f t="shared" si="24"/>
        <v>1.0000000000000009E-2</v>
      </c>
      <c r="H258">
        <v>0.23</v>
      </c>
      <c r="I258">
        <f t="shared" si="25"/>
        <v>1.0000000000000009E-2</v>
      </c>
      <c r="T258" t="s">
        <v>94</v>
      </c>
      <c r="U258">
        <v>0.13</v>
      </c>
      <c r="V258">
        <v>0.56000000000000005</v>
      </c>
      <c r="W258">
        <v>0.34</v>
      </c>
      <c r="X258">
        <v>0.94</v>
      </c>
      <c r="Y258">
        <v>1.0000000000000009E-2</v>
      </c>
      <c r="Z258">
        <v>1.0000000000000009E-2</v>
      </c>
      <c r="AA258">
        <v>0.77</v>
      </c>
      <c r="AB258">
        <f t="shared" si="26"/>
        <v>1.0000000000000009E-2</v>
      </c>
    </row>
    <row r="259" spans="1:30">
      <c r="A259" t="s">
        <v>96</v>
      </c>
      <c r="B259">
        <v>0.11</v>
      </c>
      <c r="C259">
        <v>0.9</v>
      </c>
      <c r="D259">
        <v>0.01</v>
      </c>
      <c r="E259">
        <v>0.69</v>
      </c>
      <c r="F259">
        <v>2.0000000000000018E-2</v>
      </c>
      <c r="G259">
        <f t="shared" si="24"/>
        <v>0.01</v>
      </c>
      <c r="H259">
        <v>0.13</v>
      </c>
      <c r="I259">
        <f t="shared" si="25"/>
        <v>0.01</v>
      </c>
      <c r="T259" t="s">
        <v>96</v>
      </c>
      <c r="U259">
        <v>0.11</v>
      </c>
      <c r="V259">
        <v>0.9</v>
      </c>
      <c r="W259">
        <v>0.01</v>
      </c>
      <c r="X259">
        <v>0.69</v>
      </c>
      <c r="Y259">
        <v>2.0000000000000018E-2</v>
      </c>
      <c r="Z259">
        <v>0.01</v>
      </c>
      <c r="AA259">
        <v>0.87</v>
      </c>
      <c r="AB259">
        <f t="shared" si="26"/>
        <v>0.01</v>
      </c>
    </row>
    <row r="260" spans="1:30">
      <c r="A260" t="s">
        <v>98</v>
      </c>
      <c r="B260">
        <v>0.12</v>
      </c>
      <c r="C260">
        <v>0.83</v>
      </c>
      <c r="D260">
        <v>0.11</v>
      </c>
      <c r="E260">
        <v>0.92999999999999994</v>
      </c>
      <c r="F260">
        <v>0.65</v>
      </c>
      <c r="G260">
        <f t="shared" si="24"/>
        <v>0.11</v>
      </c>
      <c r="H260">
        <v>0.31</v>
      </c>
      <c r="I260">
        <f t="shared" si="25"/>
        <v>0.11</v>
      </c>
      <c r="T260" t="s">
        <v>98</v>
      </c>
      <c r="U260">
        <v>0.12</v>
      </c>
      <c r="V260">
        <v>0.83</v>
      </c>
      <c r="W260">
        <v>0.11</v>
      </c>
      <c r="X260">
        <v>0.92999999999999994</v>
      </c>
      <c r="Y260">
        <v>0.65</v>
      </c>
      <c r="Z260">
        <v>0.11</v>
      </c>
      <c r="AA260">
        <v>0.69</v>
      </c>
      <c r="AB260">
        <f t="shared" si="26"/>
        <v>0.11</v>
      </c>
    </row>
    <row r="261" spans="1:30">
      <c r="A261" t="s">
        <v>100</v>
      </c>
      <c r="B261">
        <v>0.15</v>
      </c>
      <c r="C261">
        <v>0.43999999999999995</v>
      </c>
      <c r="D261">
        <v>0.06</v>
      </c>
      <c r="E261">
        <v>0.61</v>
      </c>
      <c r="F261">
        <v>0.26</v>
      </c>
      <c r="G261">
        <f t="shared" si="24"/>
        <v>0.06</v>
      </c>
      <c r="H261">
        <v>0.16</v>
      </c>
      <c r="I261">
        <f t="shared" si="25"/>
        <v>0.06</v>
      </c>
      <c r="T261" t="s">
        <v>100</v>
      </c>
      <c r="U261">
        <v>0.15</v>
      </c>
      <c r="V261">
        <v>0.43999999999999995</v>
      </c>
      <c r="W261">
        <v>0.06</v>
      </c>
      <c r="X261">
        <v>0.61</v>
      </c>
      <c r="Y261">
        <v>0.26</v>
      </c>
      <c r="Z261">
        <v>0.06</v>
      </c>
      <c r="AA261">
        <v>0.84</v>
      </c>
      <c r="AB261">
        <f t="shared" si="26"/>
        <v>0.06</v>
      </c>
    </row>
    <row r="262" spans="1:30">
      <c r="A262" t="s">
        <v>102</v>
      </c>
      <c r="B262">
        <v>0.84</v>
      </c>
      <c r="C262">
        <v>0.62</v>
      </c>
      <c r="D262">
        <v>0.8</v>
      </c>
      <c r="E262">
        <v>0.38</v>
      </c>
      <c r="F262">
        <v>0.72</v>
      </c>
      <c r="G262">
        <f t="shared" si="24"/>
        <v>0.38</v>
      </c>
      <c r="H262">
        <v>0.89</v>
      </c>
      <c r="I262">
        <f t="shared" si="25"/>
        <v>0.38</v>
      </c>
      <c r="T262" t="s">
        <v>102</v>
      </c>
      <c r="U262">
        <v>0.84</v>
      </c>
      <c r="V262">
        <v>0.62</v>
      </c>
      <c r="W262">
        <v>0.8</v>
      </c>
      <c r="X262">
        <v>0.38</v>
      </c>
      <c r="Y262">
        <v>0.72</v>
      </c>
      <c r="Z262">
        <v>0.38</v>
      </c>
      <c r="AA262">
        <v>0.10999999999999999</v>
      </c>
      <c r="AB262">
        <f t="shared" si="26"/>
        <v>0.10999999999999999</v>
      </c>
    </row>
    <row r="263" spans="1:30">
      <c r="A263" t="s">
        <v>151</v>
      </c>
      <c r="B263">
        <v>0.93</v>
      </c>
      <c r="C263">
        <v>4.0000000000000036E-2</v>
      </c>
      <c r="D263">
        <v>0.8</v>
      </c>
      <c r="E263">
        <v>3.0000000000000027E-2</v>
      </c>
      <c r="F263">
        <v>0.84</v>
      </c>
      <c r="G263">
        <f t="shared" si="24"/>
        <v>3.0000000000000027E-2</v>
      </c>
      <c r="H263">
        <v>0.89</v>
      </c>
      <c r="I263">
        <f t="shared" si="25"/>
        <v>3.0000000000000027E-2</v>
      </c>
      <c r="T263" t="s">
        <v>151</v>
      </c>
      <c r="U263">
        <v>0.93</v>
      </c>
      <c r="V263">
        <v>4.0000000000000036E-2</v>
      </c>
      <c r="W263">
        <v>0.8</v>
      </c>
      <c r="X263">
        <v>3.0000000000000027E-2</v>
      </c>
      <c r="Y263">
        <v>0.84</v>
      </c>
      <c r="Z263">
        <v>3.0000000000000027E-2</v>
      </c>
      <c r="AA263">
        <v>0.10999999999999999</v>
      </c>
      <c r="AB263">
        <f t="shared" si="26"/>
        <v>3.0000000000000027E-2</v>
      </c>
    </row>
    <row r="264" spans="1:30">
      <c r="G264">
        <f>SUM(G246:G263)</f>
        <v>3.2600000000000007</v>
      </c>
      <c r="H264" t="s">
        <v>71</v>
      </c>
      <c r="I264">
        <f>SUM(I246:I263)</f>
        <v>2.88</v>
      </c>
      <c r="J264" s="116">
        <f>+I264/G264</f>
        <v>0.88343558282208567</v>
      </c>
      <c r="K264" s="48" t="s">
        <v>261</v>
      </c>
      <c r="Z264">
        <v>3.2600000000000007</v>
      </c>
      <c r="AA264" t="s">
        <v>263</v>
      </c>
      <c r="AB264">
        <f>SUM(AB246:AB263)</f>
        <v>2.3199999999999994</v>
      </c>
      <c r="AC264" s="18">
        <f>+AB264/Z264</f>
        <v>0.71165644171779108</v>
      </c>
      <c r="AD264" s="18" t="s">
        <v>269</v>
      </c>
    </row>
    <row r="267" spans="1:30">
      <c r="A267" t="s">
        <v>127</v>
      </c>
      <c r="T267" t="s">
        <v>161</v>
      </c>
    </row>
    <row r="268" spans="1:30">
      <c r="A268" t="s">
        <v>78</v>
      </c>
      <c r="B268" t="s">
        <v>48</v>
      </c>
      <c r="C268" t="s">
        <v>230</v>
      </c>
      <c r="D268" t="s">
        <v>54</v>
      </c>
      <c r="E268" t="s">
        <v>232</v>
      </c>
      <c r="F268" t="s">
        <v>234</v>
      </c>
      <c r="G268" t="s">
        <v>127</v>
      </c>
      <c r="H268" t="s">
        <v>224</v>
      </c>
      <c r="I268" t="s">
        <v>239</v>
      </c>
      <c r="T268" t="s">
        <v>78</v>
      </c>
      <c r="U268" t="s">
        <v>48</v>
      </c>
      <c r="V268" t="s">
        <v>230</v>
      </c>
      <c r="W268" t="s">
        <v>54</v>
      </c>
      <c r="X268" t="s">
        <v>232</v>
      </c>
      <c r="Y268" t="s">
        <v>234</v>
      </c>
      <c r="Z268" t="s">
        <v>161</v>
      </c>
      <c r="AA268" t="s">
        <v>236</v>
      </c>
      <c r="AB268" t="s">
        <v>238</v>
      </c>
    </row>
    <row r="269" spans="1:30">
      <c r="A269" t="s">
        <v>80</v>
      </c>
      <c r="B269" s="1">
        <v>0.62</v>
      </c>
      <c r="C269" s="1">
        <v>0.64</v>
      </c>
      <c r="D269" s="1">
        <v>0.77</v>
      </c>
      <c r="E269" s="1">
        <v>0.33999999999999997</v>
      </c>
      <c r="F269" s="1">
        <v>0.59</v>
      </c>
      <c r="G269" s="1">
        <f>MIN(B269:F269)</f>
        <v>0.33999999999999997</v>
      </c>
      <c r="H269" s="1">
        <v>0.13</v>
      </c>
      <c r="I269" s="1">
        <f>MIN(G269:H269)</f>
        <v>0.13</v>
      </c>
      <c r="T269" t="s">
        <v>80</v>
      </c>
      <c r="U269">
        <v>0.62</v>
      </c>
      <c r="V269">
        <v>0.64</v>
      </c>
      <c r="W269">
        <v>0.77</v>
      </c>
      <c r="X269">
        <v>0.33999999999999997</v>
      </c>
      <c r="Y269">
        <v>0.59</v>
      </c>
      <c r="Z269">
        <v>0.33999999999999997</v>
      </c>
      <c r="AA269">
        <v>0.87</v>
      </c>
      <c r="AB269">
        <f>MIN(Z269:AA269)</f>
        <v>0.33999999999999997</v>
      </c>
    </row>
    <row r="270" spans="1:30">
      <c r="A270" t="s">
        <v>82</v>
      </c>
      <c r="B270" s="1">
        <v>0.96</v>
      </c>
      <c r="C270" s="1">
        <v>0.14000000000000001</v>
      </c>
      <c r="D270" s="1">
        <v>0.7</v>
      </c>
      <c r="E270" s="1">
        <v>4.0000000000000036E-2</v>
      </c>
      <c r="F270" s="1">
        <v>0.16000000000000003</v>
      </c>
      <c r="G270" s="1">
        <f t="shared" ref="G270:G286" si="27">MIN(B270:F270)</f>
        <v>4.0000000000000036E-2</v>
      </c>
      <c r="H270" s="1">
        <v>0.89</v>
      </c>
      <c r="I270" s="1">
        <f t="shared" ref="I270:I286" si="28">MIN(G270:H270)</f>
        <v>4.0000000000000036E-2</v>
      </c>
      <c r="T270" t="s">
        <v>82</v>
      </c>
      <c r="U270">
        <v>0.96</v>
      </c>
      <c r="V270">
        <v>0.14000000000000001</v>
      </c>
      <c r="W270">
        <v>0.7</v>
      </c>
      <c r="X270">
        <v>4.0000000000000036E-2</v>
      </c>
      <c r="Y270">
        <v>0.16000000000000003</v>
      </c>
      <c r="Z270">
        <v>4.0000000000000036E-2</v>
      </c>
      <c r="AA270">
        <v>0.10999999999999999</v>
      </c>
      <c r="AB270">
        <f t="shared" ref="AB270:AB286" si="29">MIN(Z270:AA270)</f>
        <v>4.0000000000000036E-2</v>
      </c>
    </row>
    <row r="271" spans="1:30">
      <c r="A271" t="s">
        <v>57</v>
      </c>
      <c r="B271" s="1">
        <v>0.42</v>
      </c>
      <c r="C271" s="1">
        <v>6.0000000000000053E-2</v>
      </c>
      <c r="D271" s="1">
        <v>0.73</v>
      </c>
      <c r="E271" s="1">
        <v>0.22999999999999998</v>
      </c>
      <c r="F271" s="1">
        <v>0.28000000000000003</v>
      </c>
      <c r="G271" s="1">
        <f t="shared" si="27"/>
        <v>6.0000000000000053E-2</v>
      </c>
      <c r="H271" s="1">
        <v>0.81</v>
      </c>
      <c r="I271" s="1">
        <f t="shared" si="28"/>
        <v>6.0000000000000053E-2</v>
      </c>
      <c r="T271" t="s">
        <v>57</v>
      </c>
      <c r="U271">
        <v>0.42</v>
      </c>
      <c r="V271">
        <v>6.0000000000000053E-2</v>
      </c>
      <c r="W271">
        <v>0.73</v>
      </c>
      <c r="X271">
        <v>0.22999999999999998</v>
      </c>
      <c r="Y271">
        <v>0.28000000000000003</v>
      </c>
      <c r="Z271">
        <v>6.0000000000000053E-2</v>
      </c>
      <c r="AA271">
        <v>0.18999999999999995</v>
      </c>
      <c r="AB271">
        <f t="shared" si="29"/>
        <v>6.0000000000000053E-2</v>
      </c>
    </row>
    <row r="272" spans="1:30">
      <c r="A272" t="s">
        <v>58</v>
      </c>
      <c r="B272" s="1">
        <v>0.25</v>
      </c>
      <c r="C272" s="1">
        <v>0.73</v>
      </c>
      <c r="D272" s="1">
        <v>0.71</v>
      </c>
      <c r="E272" s="1">
        <v>0.9</v>
      </c>
      <c r="F272" s="1">
        <v>0.28000000000000003</v>
      </c>
      <c r="G272" s="1">
        <f t="shared" si="27"/>
        <v>0.25</v>
      </c>
      <c r="H272" s="1">
        <v>0.23</v>
      </c>
      <c r="I272" s="1">
        <f t="shared" si="28"/>
        <v>0.23</v>
      </c>
      <c r="T272" t="s">
        <v>58</v>
      </c>
      <c r="U272">
        <v>0.25</v>
      </c>
      <c r="V272">
        <v>0.73</v>
      </c>
      <c r="W272">
        <v>0.71</v>
      </c>
      <c r="X272">
        <v>0.9</v>
      </c>
      <c r="Y272">
        <v>0.28000000000000003</v>
      </c>
      <c r="Z272">
        <v>0.25</v>
      </c>
      <c r="AA272">
        <v>0.77</v>
      </c>
      <c r="AB272">
        <f t="shared" si="29"/>
        <v>0.25</v>
      </c>
    </row>
    <row r="273" spans="1:29">
      <c r="A273" t="s">
        <v>59</v>
      </c>
      <c r="B273" s="1">
        <v>0.42</v>
      </c>
      <c r="C273" s="1">
        <v>0.83</v>
      </c>
      <c r="D273" s="1">
        <v>0.78</v>
      </c>
      <c r="E273" s="1">
        <v>0.72</v>
      </c>
      <c r="F273" s="1">
        <v>0.51</v>
      </c>
      <c r="G273" s="1">
        <f t="shared" si="27"/>
        <v>0.42</v>
      </c>
      <c r="H273" s="1">
        <v>0.69</v>
      </c>
      <c r="I273" s="1">
        <f t="shared" si="28"/>
        <v>0.42</v>
      </c>
      <c r="T273" t="s">
        <v>59</v>
      </c>
      <c r="U273">
        <v>0.42</v>
      </c>
      <c r="V273">
        <v>0.83</v>
      </c>
      <c r="W273">
        <v>0.78</v>
      </c>
      <c r="X273">
        <v>0.72</v>
      </c>
      <c r="Y273">
        <v>0.51</v>
      </c>
      <c r="Z273">
        <v>0.42</v>
      </c>
      <c r="AA273">
        <v>0.31000000000000005</v>
      </c>
      <c r="AB273">
        <f t="shared" si="29"/>
        <v>0.31000000000000005</v>
      </c>
    </row>
    <row r="274" spans="1:29">
      <c r="A274" t="s">
        <v>60</v>
      </c>
      <c r="B274" s="1">
        <v>0.9</v>
      </c>
      <c r="C274" s="1">
        <v>0.84</v>
      </c>
      <c r="D274" s="1">
        <v>0.74</v>
      </c>
      <c r="E274" s="1">
        <v>0.30000000000000004</v>
      </c>
      <c r="F274" s="1">
        <v>0.21999999999999997</v>
      </c>
      <c r="G274" s="1">
        <f t="shared" si="27"/>
        <v>0.21999999999999997</v>
      </c>
      <c r="H274" s="1">
        <v>0.89</v>
      </c>
      <c r="I274" s="1">
        <f t="shared" si="28"/>
        <v>0.21999999999999997</v>
      </c>
      <c r="T274" t="s">
        <v>60</v>
      </c>
      <c r="U274">
        <v>0.9</v>
      </c>
      <c r="V274">
        <v>0.84</v>
      </c>
      <c r="W274">
        <v>0.74</v>
      </c>
      <c r="X274">
        <v>0.30000000000000004</v>
      </c>
      <c r="Y274">
        <v>0.21999999999999997</v>
      </c>
      <c r="Z274">
        <v>0.21999999999999997</v>
      </c>
      <c r="AA274">
        <v>0.10999999999999999</v>
      </c>
      <c r="AB274">
        <f t="shared" si="29"/>
        <v>0.10999999999999999</v>
      </c>
    </row>
    <row r="275" spans="1:29">
      <c r="A275" t="s">
        <v>153</v>
      </c>
      <c r="B275" s="1">
        <v>0.72</v>
      </c>
      <c r="C275" s="1">
        <v>0.18999999999999995</v>
      </c>
      <c r="D275" s="1">
        <v>0.77</v>
      </c>
      <c r="E275" s="1">
        <v>0.16000000000000003</v>
      </c>
      <c r="F275" s="1">
        <v>0.67</v>
      </c>
      <c r="G275" s="1">
        <f t="shared" si="27"/>
        <v>0.16000000000000003</v>
      </c>
      <c r="H275" s="1">
        <v>0.13</v>
      </c>
      <c r="I275" s="1">
        <f t="shared" si="28"/>
        <v>0.13</v>
      </c>
      <c r="T275" t="s">
        <v>153</v>
      </c>
      <c r="U275">
        <v>0.72</v>
      </c>
      <c r="V275">
        <v>0.18999999999999995</v>
      </c>
      <c r="W275">
        <v>0.77</v>
      </c>
      <c r="X275">
        <v>0.16000000000000003</v>
      </c>
      <c r="Y275">
        <v>0.67</v>
      </c>
      <c r="Z275">
        <v>0.16000000000000003</v>
      </c>
      <c r="AA275">
        <v>0.87</v>
      </c>
      <c r="AB275">
        <f t="shared" si="29"/>
        <v>0.16000000000000003</v>
      </c>
    </row>
    <row r="276" spans="1:29">
      <c r="A276" t="s">
        <v>62</v>
      </c>
      <c r="B276" s="1">
        <v>0.17</v>
      </c>
      <c r="C276" s="1">
        <v>0.67999999999999994</v>
      </c>
      <c r="D276" s="1">
        <v>0.09</v>
      </c>
      <c r="E276" s="1">
        <v>0.52</v>
      </c>
      <c r="F276" s="1">
        <v>0.59</v>
      </c>
      <c r="G276" s="1">
        <f t="shared" si="27"/>
        <v>0.09</v>
      </c>
      <c r="H276" s="1">
        <v>0.16</v>
      </c>
      <c r="I276" s="1">
        <f t="shared" si="28"/>
        <v>0.09</v>
      </c>
      <c r="T276" t="s">
        <v>62</v>
      </c>
      <c r="U276">
        <v>0.17</v>
      </c>
      <c r="V276">
        <v>0.67999999999999994</v>
      </c>
      <c r="W276">
        <v>0.09</v>
      </c>
      <c r="X276">
        <v>0.52</v>
      </c>
      <c r="Y276">
        <v>0.59</v>
      </c>
      <c r="Z276">
        <v>0.09</v>
      </c>
      <c r="AA276">
        <v>0.84</v>
      </c>
      <c r="AB276">
        <f t="shared" si="29"/>
        <v>0.09</v>
      </c>
    </row>
    <row r="277" spans="1:29">
      <c r="A277" t="s">
        <v>63</v>
      </c>
      <c r="B277" s="1">
        <v>0.2</v>
      </c>
      <c r="C277" s="1">
        <v>0.58000000000000007</v>
      </c>
      <c r="D277" s="1">
        <v>0.51</v>
      </c>
      <c r="E277" s="1">
        <v>0.73</v>
      </c>
      <c r="F277" s="1">
        <v>0.8</v>
      </c>
      <c r="G277" s="1">
        <f t="shared" si="27"/>
        <v>0.2</v>
      </c>
      <c r="H277" s="1">
        <v>0.45</v>
      </c>
      <c r="I277" s="1">
        <f t="shared" si="28"/>
        <v>0.2</v>
      </c>
      <c r="T277" t="s">
        <v>63</v>
      </c>
      <c r="U277">
        <v>0.2</v>
      </c>
      <c r="V277">
        <v>0.58000000000000007</v>
      </c>
      <c r="W277">
        <v>0.51</v>
      </c>
      <c r="X277">
        <v>0.73</v>
      </c>
      <c r="Y277">
        <v>0.8</v>
      </c>
      <c r="Z277">
        <v>0.2</v>
      </c>
      <c r="AA277">
        <v>0.55000000000000004</v>
      </c>
      <c r="AB277">
        <f t="shared" si="29"/>
        <v>0.2</v>
      </c>
    </row>
    <row r="278" spans="1:29">
      <c r="A278" t="s">
        <v>64</v>
      </c>
      <c r="B278" s="1">
        <v>0.53</v>
      </c>
      <c r="C278" s="1">
        <v>0.79</v>
      </c>
      <c r="D278" s="1">
        <v>0.71</v>
      </c>
      <c r="E278" s="1">
        <v>0.89</v>
      </c>
      <c r="F278" s="1">
        <v>0.21999999999999997</v>
      </c>
      <c r="G278" s="1">
        <f t="shared" si="27"/>
        <v>0.21999999999999997</v>
      </c>
      <c r="H278" s="1">
        <v>0.84</v>
      </c>
      <c r="I278" s="1">
        <f t="shared" si="28"/>
        <v>0.21999999999999997</v>
      </c>
      <c r="T278" t="s">
        <v>64</v>
      </c>
      <c r="U278">
        <v>0.53</v>
      </c>
      <c r="V278">
        <v>0.79</v>
      </c>
      <c r="W278">
        <v>0.71</v>
      </c>
      <c r="X278">
        <v>0.89</v>
      </c>
      <c r="Y278">
        <v>0.21999999999999997</v>
      </c>
      <c r="Z278">
        <v>0.21999999999999997</v>
      </c>
      <c r="AA278">
        <v>0.16000000000000003</v>
      </c>
      <c r="AB278">
        <f t="shared" si="29"/>
        <v>0.16000000000000003</v>
      </c>
    </row>
    <row r="279" spans="1:29">
      <c r="A279" t="s">
        <v>65</v>
      </c>
      <c r="B279" s="1">
        <v>0.32</v>
      </c>
      <c r="C279" s="1">
        <v>0.66999999999999993</v>
      </c>
      <c r="D279" s="1">
        <v>0.25</v>
      </c>
      <c r="E279" s="1">
        <v>0.47</v>
      </c>
      <c r="F279" s="1">
        <v>0.51</v>
      </c>
      <c r="G279" s="1">
        <f t="shared" si="27"/>
        <v>0.25</v>
      </c>
      <c r="H279" s="1">
        <v>0.13</v>
      </c>
      <c r="I279" s="1">
        <f t="shared" si="28"/>
        <v>0.13</v>
      </c>
      <c r="T279" t="s">
        <v>65</v>
      </c>
      <c r="U279">
        <v>0.32</v>
      </c>
      <c r="V279">
        <v>0.66999999999999993</v>
      </c>
      <c r="W279">
        <v>0.25</v>
      </c>
      <c r="X279">
        <v>0.47</v>
      </c>
      <c r="Y279">
        <v>0.51</v>
      </c>
      <c r="Z279">
        <v>0.25</v>
      </c>
      <c r="AA279">
        <v>0.87</v>
      </c>
      <c r="AB279">
        <f t="shared" si="29"/>
        <v>0.25</v>
      </c>
    </row>
    <row r="280" spans="1:29">
      <c r="A280" t="s">
        <v>66</v>
      </c>
      <c r="B280" s="1">
        <v>0.92</v>
      </c>
      <c r="C280" s="1">
        <v>2.0000000000000018E-2</v>
      </c>
      <c r="D280" s="1">
        <v>0.8</v>
      </c>
      <c r="E280" s="1">
        <v>0.18000000000000005</v>
      </c>
      <c r="F280" s="1">
        <v>7.999999999999996E-2</v>
      </c>
      <c r="G280" s="1">
        <f t="shared" si="27"/>
        <v>2.0000000000000018E-2</v>
      </c>
      <c r="H280" s="1">
        <v>0.89</v>
      </c>
      <c r="I280" s="1">
        <f t="shared" si="28"/>
        <v>2.0000000000000018E-2</v>
      </c>
      <c r="T280" t="s">
        <v>66</v>
      </c>
      <c r="U280">
        <v>0.92</v>
      </c>
      <c r="V280">
        <v>2.0000000000000018E-2</v>
      </c>
      <c r="W280">
        <v>0.8</v>
      </c>
      <c r="X280">
        <v>0.18000000000000005</v>
      </c>
      <c r="Y280">
        <v>7.999999999999996E-2</v>
      </c>
      <c r="Z280">
        <v>2.0000000000000018E-2</v>
      </c>
      <c r="AA280">
        <v>0.10999999999999999</v>
      </c>
      <c r="AB280">
        <f t="shared" si="29"/>
        <v>2.0000000000000018E-2</v>
      </c>
    </row>
    <row r="281" spans="1:29">
      <c r="A281" t="s">
        <v>94</v>
      </c>
      <c r="B281" s="1">
        <v>0.13</v>
      </c>
      <c r="C281" s="1">
        <v>0.56000000000000005</v>
      </c>
      <c r="D281" s="1">
        <v>0.34</v>
      </c>
      <c r="E281" s="1">
        <v>0.94</v>
      </c>
      <c r="F281" s="1">
        <v>0.99</v>
      </c>
      <c r="G281" s="1">
        <f t="shared" si="27"/>
        <v>0.13</v>
      </c>
      <c r="H281" s="1">
        <v>0.23</v>
      </c>
      <c r="I281" s="1">
        <f t="shared" si="28"/>
        <v>0.13</v>
      </c>
      <c r="T281" t="s">
        <v>94</v>
      </c>
      <c r="U281">
        <v>0.13</v>
      </c>
      <c r="V281">
        <v>0.56000000000000005</v>
      </c>
      <c r="W281">
        <v>0.34</v>
      </c>
      <c r="X281">
        <v>0.94</v>
      </c>
      <c r="Y281">
        <v>0.99</v>
      </c>
      <c r="Z281">
        <v>0.13</v>
      </c>
      <c r="AA281">
        <v>0.77</v>
      </c>
      <c r="AB281">
        <f t="shared" si="29"/>
        <v>0.13</v>
      </c>
    </row>
    <row r="282" spans="1:29">
      <c r="A282" t="s">
        <v>96</v>
      </c>
      <c r="B282" s="1">
        <v>0.11</v>
      </c>
      <c r="C282" s="1">
        <v>0.9</v>
      </c>
      <c r="D282" s="1">
        <v>0.01</v>
      </c>
      <c r="E282" s="1">
        <v>0.69</v>
      </c>
      <c r="F282" s="1">
        <v>0.98</v>
      </c>
      <c r="G282" s="1">
        <f t="shared" si="27"/>
        <v>0.01</v>
      </c>
      <c r="H282" s="1">
        <v>0.13</v>
      </c>
      <c r="I282" s="1">
        <f t="shared" si="28"/>
        <v>0.01</v>
      </c>
      <c r="T282" t="s">
        <v>96</v>
      </c>
      <c r="U282">
        <v>0.11</v>
      </c>
      <c r="V282">
        <v>0.9</v>
      </c>
      <c r="W282">
        <v>0.01</v>
      </c>
      <c r="X282">
        <v>0.69</v>
      </c>
      <c r="Y282">
        <v>0.98</v>
      </c>
      <c r="Z282">
        <v>0.01</v>
      </c>
      <c r="AA282">
        <v>0.87</v>
      </c>
      <c r="AB282">
        <f t="shared" si="29"/>
        <v>0.01</v>
      </c>
    </row>
    <row r="283" spans="1:29">
      <c r="A283" t="s">
        <v>98</v>
      </c>
      <c r="B283" s="1">
        <v>0.12</v>
      </c>
      <c r="C283" s="1">
        <v>0.83</v>
      </c>
      <c r="D283" s="1">
        <v>0.11</v>
      </c>
      <c r="E283" s="1">
        <v>0.92999999999999994</v>
      </c>
      <c r="F283" s="1">
        <v>0.35</v>
      </c>
      <c r="G283" s="1">
        <f t="shared" si="27"/>
        <v>0.11</v>
      </c>
      <c r="H283" s="1">
        <v>0.31</v>
      </c>
      <c r="I283" s="1">
        <f t="shared" si="28"/>
        <v>0.11</v>
      </c>
      <c r="T283" t="s">
        <v>98</v>
      </c>
      <c r="U283">
        <v>0.12</v>
      </c>
      <c r="V283">
        <v>0.83</v>
      </c>
      <c r="W283">
        <v>0.11</v>
      </c>
      <c r="X283">
        <v>0.92999999999999994</v>
      </c>
      <c r="Y283">
        <v>0.35</v>
      </c>
      <c r="Z283">
        <v>0.11</v>
      </c>
      <c r="AA283">
        <v>0.69</v>
      </c>
      <c r="AB283">
        <f t="shared" si="29"/>
        <v>0.11</v>
      </c>
    </row>
    <row r="284" spans="1:29">
      <c r="A284" t="s">
        <v>100</v>
      </c>
      <c r="B284" s="1">
        <v>0.15</v>
      </c>
      <c r="C284" s="1">
        <v>0.43999999999999995</v>
      </c>
      <c r="D284" s="1">
        <v>0.06</v>
      </c>
      <c r="E284" s="1">
        <v>0.61</v>
      </c>
      <c r="F284" s="1">
        <v>0.74</v>
      </c>
      <c r="G284" s="1">
        <f t="shared" si="27"/>
        <v>0.06</v>
      </c>
      <c r="H284" s="1">
        <v>0.16</v>
      </c>
      <c r="I284" s="1">
        <f t="shared" si="28"/>
        <v>0.06</v>
      </c>
      <c r="T284" t="s">
        <v>100</v>
      </c>
      <c r="U284">
        <v>0.15</v>
      </c>
      <c r="V284">
        <v>0.43999999999999995</v>
      </c>
      <c r="W284">
        <v>0.06</v>
      </c>
      <c r="X284">
        <v>0.61</v>
      </c>
      <c r="Y284">
        <v>0.74</v>
      </c>
      <c r="Z284">
        <v>0.06</v>
      </c>
      <c r="AA284">
        <v>0.84</v>
      </c>
      <c r="AB284">
        <f t="shared" si="29"/>
        <v>0.06</v>
      </c>
    </row>
    <row r="285" spans="1:29">
      <c r="A285" t="s">
        <v>102</v>
      </c>
      <c r="B285" s="1">
        <v>0.84</v>
      </c>
      <c r="C285" s="1">
        <v>0.62</v>
      </c>
      <c r="D285" s="1">
        <v>0.8</v>
      </c>
      <c r="E285" s="1">
        <v>0.38</v>
      </c>
      <c r="F285" s="1">
        <v>0.28000000000000003</v>
      </c>
      <c r="G285" s="1">
        <f t="shared" si="27"/>
        <v>0.28000000000000003</v>
      </c>
      <c r="H285" s="1">
        <v>0.89</v>
      </c>
      <c r="I285" s="1">
        <f t="shared" si="28"/>
        <v>0.28000000000000003</v>
      </c>
      <c r="T285" t="s">
        <v>102</v>
      </c>
      <c r="U285">
        <v>0.84</v>
      </c>
      <c r="V285">
        <v>0.62</v>
      </c>
      <c r="W285">
        <v>0.8</v>
      </c>
      <c r="X285">
        <v>0.38</v>
      </c>
      <c r="Y285">
        <v>0.28000000000000003</v>
      </c>
      <c r="Z285">
        <v>0.28000000000000003</v>
      </c>
      <c r="AA285">
        <v>0.10999999999999999</v>
      </c>
      <c r="AB285">
        <f t="shared" si="29"/>
        <v>0.10999999999999999</v>
      </c>
    </row>
    <row r="286" spans="1:29">
      <c r="A286" t="s">
        <v>151</v>
      </c>
      <c r="B286" s="1">
        <v>0.93</v>
      </c>
      <c r="C286" s="1">
        <v>4.0000000000000036E-2</v>
      </c>
      <c r="D286" s="1">
        <v>0.8</v>
      </c>
      <c r="E286" s="1">
        <v>3.0000000000000027E-2</v>
      </c>
      <c r="F286" s="1">
        <v>0.16000000000000003</v>
      </c>
      <c r="G286" s="1">
        <f t="shared" si="27"/>
        <v>3.0000000000000027E-2</v>
      </c>
      <c r="H286" s="1">
        <v>0.89</v>
      </c>
      <c r="I286" s="1">
        <f t="shared" si="28"/>
        <v>3.0000000000000027E-2</v>
      </c>
      <c r="T286" t="s">
        <v>151</v>
      </c>
      <c r="U286">
        <v>0.93</v>
      </c>
      <c r="V286">
        <v>4.0000000000000036E-2</v>
      </c>
      <c r="W286">
        <v>0.8</v>
      </c>
      <c r="X286">
        <v>3.0000000000000027E-2</v>
      </c>
      <c r="Y286">
        <v>0.16000000000000003</v>
      </c>
      <c r="Z286">
        <v>3.0000000000000027E-2</v>
      </c>
      <c r="AA286">
        <v>0.10999999999999999</v>
      </c>
      <c r="AB286">
        <f t="shared" si="29"/>
        <v>3.0000000000000027E-2</v>
      </c>
    </row>
    <row r="287" spans="1:29">
      <c r="B287" s="1"/>
      <c r="C287" s="1"/>
      <c r="D287" s="1"/>
      <c r="E287" s="1"/>
      <c r="F287" s="1"/>
      <c r="G287" s="1">
        <f>SUM(G269:G286)</f>
        <v>2.8899999999999997</v>
      </c>
      <c r="H287" s="1" t="s">
        <v>71</v>
      </c>
      <c r="I287" s="1">
        <f>SUM(I269:I286)</f>
        <v>2.5099999999999998</v>
      </c>
      <c r="J287" s="34">
        <f>+I287/G287</f>
        <v>0.86851211072664358</v>
      </c>
      <c r="K287" s="31" t="s">
        <v>227</v>
      </c>
      <c r="Z287">
        <v>2.8899999999999997</v>
      </c>
      <c r="AA287" t="s">
        <v>263</v>
      </c>
      <c r="AB287">
        <f>SUM(AB269:AB286)</f>
        <v>2.4399999999999995</v>
      </c>
      <c r="AC287">
        <f>+AB287/Z287</f>
        <v>0.84429065743944631</v>
      </c>
    </row>
    <row r="290" spans="1:28">
      <c r="A290" t="s">
        <v>128</v>
      </c>
      <c r="T290" t="s">
        <v>162</v>
      </c>
    </row>
    <row r="291" spans="1:28">
      <c r="A291" t="s">
        <v>78</v>
      </c>
      <c r="B291" t="s">
        <v>48</v>
      </c>
      <c r="C291" t="s">
        <v>230</v>
      </c>
      <c r="D291" t="s">
        <v>223</v>
      </c>
      <c r="E291" t="s">
        <v>67</v>
      </c>
      <c r="F291" t="s">
        <v>50</v>
      </c>
      <c r="G291" t="s">
        <v>128</v>
      </c>
      <c r="H291" t="s">
        <v>224</v>
      </c>
      <c r="I291" t="s">
        <v>238</v>
      </c>
      <c r="T291" t="s">
        <v>78</v>
      </c>
      <c r="U291" t="s">
        <v>48</v>
      </c>
      <c r="V291" t="s">
        <v>230</v>
      </c>
      <c r="W291" t="s">
        <v>223</v>
      </c>
      <c r="X291" t="s">
        <v>67</v>
      </c>
      <c r="Y291" t="s">
        <v>50</v>
      </c>
      <c r="Z291" t="s">
        <v>162</v>
      </c>
      <c r="AA291" t="s">
        <v>236</v>
      </c>
      <c r="AB291" t="s">
        <v>238</v>
      </c>
    </row>
    <row r="292" spans="1:28">
      <c r="A292" t="s">
        <v>80</v>
      </c>
      <c r="B292" s="1">
        <v>0.62</v>
      </c>
      <c r="C292" s="1">
        <v>0.64</v>
      </c>
      <c r="D292" s="1">
        <v>0.22999999999999998</v>
      </c>
      <c r="E292" s="1">
        <v>0.66</v>
      </c>
      <c r="F292" s="1">
        <v>0.41000000000000003</v>
      </c>
      <c r="G292" s="1">
        <f t="shared" ref="G292:G309" si="30">MIN(B292:F292)</f>
        <v>0.22999999999999998</v>
      </c>
      <c r="H292" s="1">
        <v>0.13</v>
      </c>
      <c r="I292" s="1">
        <f t="shared" ref="I292:I309" si="31">MIN(G292:H292)</f>
        <v>0.13</v>
      </c>
      <c r="T292" t="s">
        <v>80</v>
      </c>
      <c r="U292">
        <v>0.62</v>
      </c>
      <c r="V292">
        <v>0.64</v>
      </c>
      <c r="W292">
        <v>0.22999999999999998</v>
      </c>
      <c r="X292">
        <v>0.66</v>
      </c>
      <c r="Y292">
        <v>0.41000000000000003</v>
      </c>
      <c r="Z292">
        <v>0.22999999999999998</v>
      </c>
      <c r="AA292">
        <v>0.87</v>
      </c>
      <c r="AB292">
        <f t="shared" ref="AB292:AB309" si="32">MIN(Z292:AA292)</f>
        <v>0.22999999999999998</v>
      </c>
    </row>
    <row r="293" spans="1:28">
      <c r="A293" t="s">
        <v>82</v>
      </c>
      <c r="B293" s="1">
        <v>0.96</v>
      </c>
      <c r="C293" s="1">
        <v>0.14000000000000001</v>
      </c>
      <c r="D293" s="1">
        <v>0.30000000000000004</v>
      </c>
      <c r="E293" s="1">
        <v>0.96</v>
      </c>
      <c r="F293" s="1">
        <v>0.84</v>
      </c>
      <c r="G293" s="1">
        <f t="shared" si="30"/>
        <v>0.14000000000000001</v>
      </c>
      <c r="H293" s="1">
        <v>0.89</v>
      </c>
      <c r="I293" s="1">
        <f t="shared" si="31"/>
        <v>0.14000000000000001</v>
      </c>
      <c r="T293" t="s">
        <v>82</v>
      </c>
      <c r="U293">
        <v>0.96</v>
      </c>
      <c r="V293">
        <v>0.14000000000000001</v>
      </c>
      <c r="W293">
        <v>0.30000000000000004</v>
      </c>
      <c r="X293">
        <v>0.96</v>
      </c>
      <c r="Y293">
        <v>0.84</v>
      </c>
      <c r="Z293">
        <v>0.14000000000000001</v>
      </c>
      <c r="AA293">
        <v>0.10999999999999999</v>
      </c>
      <c r="AB293">
        <f t="shared" si="32"/>
        <v>0.10999999999999999</v>
      </c>
    </row>
    <row r="294" spans="1:28">
      <c r="A294" t="s">
        <v>57</v>
      </c>
      <c r="B294" s="1">
        <v>0.42</v>
      </c>
      <c r="C294" s="1">
        <v>6.0000000000000053E-2</v>
      </c>
      <c r="D294" s="1">
        <v>0.27</v>
      </c>
      <c r="E294" s="1">
        <v>0.77</v>
      </c>
      <c r="F294" s="1">
        <v>0.72</v>
      </c>
      <c r="G294" s="1">
        <f t="shared" si="30"/>
        <v>6.0000000000000053E-2</v>
      </c>
      <c r="H294" s="1">
        <v>0.81</v>
      </c>
      <c r="I294" s="1">
        <f t="shared" si="31"/>
        <v>6.0000000000000053E-2</v>
      </c>
      <c r="T294" t="s">
        <v>57</v>
      </c>
      <c r="U294">
        <v>0.42</v>
      </c>
      <c r="V294">
        <v>6.0000000000000053E-2</v>
      </c>
      <c r="W294">
        <v>0.27</v>
      </c>
      <c r="X294">
        <v>0.77</v>
      </c>
      <c r="Y294">
        <v>0.72</v>
      </c>
      <c r="Z294">
        <v>6.0000000000000053E-2</v>
      </c>
      <c r="AA294">
        <v>0.18999999999999995</v>
      </c>
      <c r="AB294">
        <f t="shared" si="32"/>
        <v>6.0000000000000053E-2</v>
      </c>
    </row>
    <row r="295" spans="1:28">
      <c r="A295" t="s">
        <v>58</v>
      </c>
      <c r="B295" s="1">
        <v>0.25</v>
      </c>
      <c r="C295" s="1">
        <v>0.73</v>
      </c>
      <c r="D295" s="1">
        <v>0.29000000000000004</v>
      </c>
      <c r="E295" s="1">
        <v>0.1</v>
      </c>
      <c r="F295" s="1">
        <v>0.72</v>
      </c>
      <c r="G295" s="1">
        <f t="shared" si="30"/>
        <v>0.1</v>
      </c>
      <c r="H295" s="1">
        <v>0.23</v>
      </c>
      <c r="I295" s="1">
        <f t="shared" si="31"/>
        <v>0.1</v>
      </c>
      <c r="T295" t="s">
        <v>58</v>
      </c>
      <c r="U295">
        <v>0.25</v>
      </c>
      <c r="V295">
        <v>0.73</v>
      </c>
      <c r="W295">
        <v>0.29000000000000004</v>
      </c>
      <c r="X295">
        <v>0.1</v>
      </c>
      <c r="Y295">
        <v>0.72</v>
      </c>
      <c r="Z295">
        <v>0.1</v>
      </c>
      <c r="AA295">
        <v>0.77</v>
      </c>
      <c r="AB295">
        <f t="shared" si="32"/>
        <v>0.1</v>
      </c>
    </row>
    <row r="296" spans="1:28">
      <c r="A296" t="s">
        <v>59</v>
      </c>
      <c r="B296" s="1">
        <v>0.42</v>
      </c>
      <c r="C296" s="1">
        <v>0.83</v>
      </c>
      <c r="D296" s="1">
        <v>0.21999999999999997</v>
      </c>
      <c r="E296" s="1">
        <v>0.28000000000000003</v>
      </c>
      <c r="F296" s="1">
        <v>0.49</v>
      </c>
      <c r="G296" s="1">
        <f t="shared" si="30"/>
        <v>0.21999999999999997</v>
      </c>
      <c r="H296" s="1">
        <v>0.69</v>
      </c>
      <c r="I296" s="1">
        <f t="shared" si="31"/>
        <v>0.21999999999999997</v>
      </c>
      <c r="T296" t="s">
        <v>59</v>
      </c>
      <c r="U296">
        <v>0.42</v>
      </c>
      <c r="V296">
        <v>0.83</v>
      </c>
      <c r="W296">
        <v>0.21999999999999997</v>
      </c>
      <c r="X296">
        <v>0.28000000000000003</v>
      </c>
      <c r="Y296">
        <v>0.49</v>
      </c>
      <c r="Z296">
        <v>0.21999999999999997</v>
      </c>
      <c r="AA296">
        <v>0.31000000000000005</v>
      </c>
      <c r="AB296">
        <f t="shared" si="32"/>
        <v>0.21999999999999997</v>
      </c>
    </row>
    <row r="297" spans="1:28">
      <c r="A297" t="s">
        <v>60</v>
      </c>
      <c r="B297" s="1">
        <v>0.9</v>
      </c>
      <c r="C297" s="1">
        <v>0.84</v>
      </c>
      <c r="D297" s="1">
        <v>0.26</v>
      </c>
      <c r="E297" s="1">
        <v>0.7</v>
      </c>
      <c r="F297" s="1">
        <v>0.78</v>
      </c>
      <c r="G297" s="1">
        <f t="shared" si="30"/>
        <v>0.26</v>
      </c>
      <c r="H297" s="1">
        <v>0.89</v>
      </c>
      <c r="I297" s="1">
        <f t="shared" si="31"/>
        <v>0.26</v>
      </c>
      <c r="T297" t="s">
        <v>60</v>
      </c>
      <c r="U297">
        <v>0.9</v>
      </c>
      <c r="V297">
        <v>0.84</v>
      </c>
      <c r="W297">
        <v>0.26</v>
      </c>
      <c r="X297">
        <v>0.7</v>
      </c>
      <c r="Y297">
        <v>0.78</v>
      </c>
      <c r="Z297">
        <v>0.26</v>
      </c>
      <c r="AA297">
        <v>0.10999999999999999</v>
      </c>
      <c r="AB297">
        <f t="shared" si="32"/>
        <v>0.10999999999999999</v>
      </c>
    </row>
    <row r="298" spans="1:28">
      <c r="A298" t="s">
        <v>153</v>
      </c>
      <c r="B298" s="1">
        <v>0.72</v>
      </c>
      <c r="C298" s="1">
        <v>0.18999999999999995</v>
      </c>
      <c r="D298" s="1">
        <v>0.22999999999999998</v>
      </c>
      <c r="E298" s="1">
        <v>0.84</v>
      </c>
      <c r="F298" s="1">
        <v>0.32999999999999996</v>
      </c>
      <c r="G298" s="1">
        <f t="shared" si="30"/>
        <v>0.18999999999999995</v>
      </c>
      <c r="H298" s="1">
        <v>0.13</v>
      </c>
      <c r="I298" s="1">
        <f t="shared" si="31"/>
        <v>0.13</v>
      </c>
      <c r="T298" t="s">
        <v>153</v>
      </c>
      <c r="U298">
        <v>0.72</v>
      </c>
      <c r="V298">
        <v>0.18999999999999995</v>
      </c>
      <c r="W298">
        <v>0.22999999999999998</v>
      </c>
      <c r="X298">
        <v>0.84</v>
      </c>
      <c r="Y298">
        <v>0.32999999999999996</v>
      </c>
      <c r="Z298">
        <v>0.18999999999999995</v>
      </c>
      <c r="AA298">
        <v>0.87</v>
      </c>
      <c r="AB298">
        <f t="shared" si="32"/>
        <v>0.18999999999999995</v>
      </c>
    </row>
    <row r="299" spans="1:28">
      <c r="A299" t="s">
        <v>62</v>
      </c>
      <c r="B299" s="1">
        <v>0.17</v>
      </c>
      <c r="C299" s="1">
        <v>0.67999999999999994</v>
      </c>
      <c r="D299" s="1">
        <v>0.91</v>
      </c>
      <c r="E299" s="1">
        <v>0.48</v>
      </c>
      <c r="F299" s="1">
        <v>0.41000000000000003</v>
      </c>
      <c r="G299" s="1">
        <f t="shared" si="30"/>
        <v>0.17</v>
      </c>
      <c r="H299" s="1">
        <v>0.16</v>
      </c>
      <c r="I299" s="1">
        <f t="shared" si="31"/>
        <v>0.16</v>
      </c>
      <c r="T299" t="s">
        <v>62</v>
      </c>
      <c r="U299">
        <v>0.17</v>
      </c>
      <c r="V299">
        <v>0.67999999999999994</v>
      </c>
      <c r="W299">
        <v>0.91</v>
      </c>
      <c r="X299">
        <v>0.48</v>
      </c>
      <c r="Y299">
        <v>0.41000000000000003</v>
      </c>
      <c r="Z299">
        <v>0.17</v>
      </c>
      <c r="AA299">
        <v>0.84</v>
      </c>
      <c r="AB299">
        <f t="shared" si="32"/>
        <v>0.17</v>
      </c>
    </row>
    <row r="300" spans="1:28">
      <c r="A300" t="s">
        <v>63</v>
      </c>
      <c r="B300" s="1">
        <v>0.2</v>
      </c>
      <c r="C300" s="1">
        <v>0.58000000000000007</v>
      </c>
      <c r="D300" s="1">
        <v>0.49</v>
      </c>
      <c r="E300" s="1">
        <v>0.27</v>
      </c>
      <c r="F300" s="1">
        <v>0.19999999999999996</v>
      </c>
      <c r="G300" s="1">
        <f t="shared" si="30"/>
        <v>0.19999999999999996</v>
      </c>
      <c r="H300" s="1">
        <v>0.45</v>
      </c>
      <c r="I300" s="1">
        <f t="shared" si="31"/>
        <v>0.19999999999999996</v>
      </c>
      <c r="T300" t="s">
        <v>63</v>
      </c>
      <c r="U300">
        <v>0.2</v>
      </c>
      <c r="V300">
        <v>0.58000000000000007</v>
      </c>
      <c r="W300">
        <v>0.49</v>
      </c>
      <c r="X300">
        <v>0.27</v>
      </c>
      <c r="Y300">
        <v>0.19999999999999996</v>
      </c>
      <c r="Z300">
        <v>0.19999999999999996</v>
      </c>
      <c r="AA300">
        <v>0.55000000000000004</v>
      </c>
      <c r="AB300">
        <f t="shared" si="32"/>
        <v>0.19999999999999996</v>
      </c>
    </row>
    <row r="301" spans="1:28">
      <c r="A301" t="s">
        <v>64</v>
      </c>
      <c r="B301" s="1">
        <v>0.53</v>
      </c>
      <c r="C301" s="1">
        <v>0.79</v>
      </c>
      <c r="D301" s="1">
        <v>0.29000000000000004</v>
      </c>
      <c r="E301" s="1">
        <v>0.11</v>
      </c>
      <c r="F301" s="1">
        <v>0.78</v>
      </c>
      <c r="G301" s="1">
        <f t="shared" si="30"/>
        <v>0.11</v>
      </c>
      <c r="H301" s="1">
        <v>0.84</v>
      </c>
      <c r="I301" s="1">
        <f t="shared" si="31"/>
        <v>0.11</v>
      </c>
      <c r="T301" t="s">
        <v>64</v>
      </c>
      <c r="U301">
        <v>0.53</v>
      </c>
      <c r="V301">
        <v>0.79</v>
      </c>
      <c r="W301">
        <v>0.29000000000000004</v>
      </c>
      <c r="X301">
        <v>0.11</v>
      </c>
      <c r="Y301">
        <v>0.78</v>
      </c>
      <c r="Z301">
        <v>0.11</v>
      </c>
      <c r="AA301">
        <v>0.16000000000000003</v>
      </c>
      <c r="AB301">
        <f t="shared" si="32"/>
        <v>0.11</v>
      </c>
    </row>
    <row r="302" spans="1:28">
      <c r="A302" t="s">
        <v>65</v>
      </c>
      <c r="B302" s="1">
        <v>0.32</v>
      </c>
      <c r="C302" s="1">
        <v>0.66999999999999993</v>
      </c>
      <c r="D302" s="1">
        <v>0.75</v>
      </c>
      <c r="E302" s="1">
        <v>0.53</v>
      </c>
      <c r="F302" s="1">
        <v>0.49</v>
      </c>
      <c r="G302" s="1">
        <f t="shared" si="30"/>
        <v>0.32</v>
      </c>
      <c r="H302" s="1">
        <v>0.13</v>
      </c>
      <c r="I302" s="1">
        <f t="shared" si="31"/>
        <v>0.13</v>
      </c>
      <c r="T302" t="s">
        <v>65</v>
      </c>
      <c r="U302">
        <v>0.32</v>
      </c>
      <c r="V302">
        <v>0.66999999999999993</v>
      </c>
      <c r="W302">
        <v>0.75</v>
      </c>
      <c r="X302">
        <v>0.53</v>
      </c>
      <c r="Y302">
        <v>0.49</v>
      </c>
      <c r="Z302">
        <v>0.32</v>
      </c>
      <c r="AA302">
        <v>0.87</v>
      </c>
      <c r="AB302">
        <f t="shared" si="32"/>
        <v>0.32</v>
      </c>
    </row>
    <row r="303" spans="1:28">
      <c r="A303" t="s">
        <v>66</v>
      </c>
      <c r="B303" s="1">
        <v>0.92</v>
      </c>
      <c r="C303" s="1">
        <v>2.0000000000000018E-2</v>
      </c>
      <c r="D303" s="1">
        <v>0.19999999999999996</v>
      </c>
      <c r="E303" s="1">
        <v>0.82</v>
      </c>
      <c r="F303" s="1">
        <v>0.92</v>
      </c>
      <c r="G303" s="1">
        <f t="shared" si="30"/>
        <v>2.0000000000000018E-2</v>
      </c>
      <c r="H303" s="1">
        <v>0.89</v>
      </c>
      <c r="I303" s="1">
        <f t="shared" si="31"/>
        <v>2.0000000000000018E-2</v>
      </c>
      <c r="T303" t="s">
        <v>66</v>
      </c>
      <c r="U303">
        <v>0.92</v>
      </c>
      <c r="V303">
        <v>2.0000000000000018E-2</v>
      </c>
      <c r="W303">
        <v>0.19999999999999996</v>
      </c>
      <c r="X303">
        <v>0.82</v>
      </c>
      <c r="Y303">
        <v>0.92</v>
      </c>
      <c r="Z303">
        <v>2.0000000000000018E-2</v>
      </c>
      <c r="AA303">
        <v>0.10999999999999999</v>
      </c>
      <c r="AB303">
        <f t="shared" si="32"/>
        <v>2.0000000000000018E-2</v>
      </c>
    </row>
    <row r="304" spans="1:28">
      <c r="A304" t="s">
        <v>94</v>
      </c>
      <c r="B304" s="1">
        <v>0.13</v>
      </c>
      <c r="C304" s="1">
        <v>0.56000000000000005</v>
      </c>
      <c r="D304" s="1">
        <v>0.65999999999999992</v>
      </c>
      <c r="E304" s="1">
        <v>0.06</v>
      </c>
      <c r="F304" s="1">
        <v>1.0000000000000009E-2</v>
      </c>
      <c r="G304" s="1">
        <f t="shared" si="30"/>
        <v>1.0000000000000009E-2</v>
      </c>
      <c r="H304" s="1">
        <v>0.23</v>
      </c>
      <c r="I304" s="1">
        <f t="shared" si="31"/>
        <v>1.0000000000000009E-2</v>
      </c>
      <c r="T304" t="s">
        <v>94</v>
      </c>
      <c r="U304">
        <v>0.13</v>
      </c>
      <c r="V304">
        <v>0.56000000000000005</v>
      </c>
      <c r="W304">
        <v>0.65999999999999992</v>
      </c>
      <c r="X304">
        <v>0.06</v>
      </c>
      <c r="Y304">
        <v>1.0000000000000009E-2</v>
      </c>
      <c r="Z304">
        <v>1.0000000000000009E-2</v>
      </c>
      <c r="AA304">
        <v>0.77</v>
      </c>
      <c r="AB304">
        <f t="shared" si="32"/>
        <v>1.0000000000000009E-2</v>
      </c>
    </row>
    <row r="305" spans="1:30">
      <c r="A305" t="s">
        <v>96</v>
      </c>
      <c r="B305" s="1">
        <v>0.11</v>
      </c>
      <c r="C305" s="1">
        <v>0.9</v>
      </c>
      <c r="D305" s="1">
        <v>0.99</v>
      </c>
      <c r="E305" s="1">
        <v>0.31</v>
      </c>
      <c r="F305" s="1">
        <v>2.0000000000000018E-2</v>
      </c>
      <c r="G305" s="1">
        <f t="shared" si="30"/>
        <v>2.0000000000000018E-2</v>
      </c>
      <c r="H305" s="1">
        <v>0.13</v>
      </c>
      <c r="I305" s="1">
        <f t="shared" si="31"/>
        <v>2.0000000000000018E-2</v>
      </c>
      <c r="T305" t="s">
        <v>96</v>
      </c>
      <c r="U305">
        <v>0.11</v>
      </c>
      <c r="V305">
        <v>0.9</v>
      </c>
      <c r="W305">
        <v>0.99</v>
      </c>
      <c r="X305">
        <v>0.31</v>
      </c>
      <c r="Y305">
        <v>2.0000000000000018E-2</v>
      </c>
      <c r="Z305">
        <v>2.0000000000000018E-2</v>
      </c>
      <c r="AA305">
        <v>0.87</v>
      </c>
      <c r="AB305">
        <f t="shared" si="32"/>
        <v>2.0000000000000018E-2</v>
      </c>
    </row>
    <row r="306" spans="1:30">
      <c r="A306" t="s">
        <v>98</v>
      </c>
      <c r="B306" s="1">
        <v>0.12</v>
      </c>
      <c r="C306" s="1">
        <v>0.83</v>
      </c>
      <c r="D306" s="1">
        <v>0.89</v>
      </c>
      <c r="E306" s="1">
        <v>7.0000000000000007E-2</v>
      </c>
      <c r="F306" s="1">
        <v>0.65</v>
      </c>
      <c r="G306" s="1">
        <f t="shared" si="30"/>
        <v>7.0000000000000007E-2</v>
      </c>
      <c r="H306" s="1">
        <v>0.31</v>
      </c>
      <c r="I306" s="1">
        <f t="shared" si="31"/>
        <v>7.0000000000000007E-2</v>
      </c>
      <c r="T306" t="s">
        <v>98</v>
      </c>
      <c r="U306">
        <v>0.12</v>
      </c>
      <c r="V306">
        <v>0.83</v>
      </c>
      <c r="W306">
        <v>0.89</v>
      </c>
      <c r="X306">
        <v>7.0000000000000007E-2</v>
      </c>
      <c r="Y306">
        <v>0.65</v>
      </c>
      <c r="Z306">
        <v>7.0000000000000007E-2</v>
      </c>
      <c r="AA306">
        <v>0.69</v>
      </c>
      <c r="AB306">
        <f t="shared" si="32"/>
        <v>7.0000000000000007E-2</v>
      </c>
    </row>
    <row r="307" spans="1:30">
      <c r="A307" t="s">
        <v>100</v>
      </c>
      <c r="B307" s="1">
        <v>0.15</v>
      </c>
      <c r="C307" s="1">
        <v>0.43999999999999995</v>
      </c>
      <c r="D307" s="1">
        <v>0.94</v>
      </c>
      <c r="E307" s="1">
        <v>0.39</v>
      </c>
      <c r="F307" s="1">
        <v>0.26</v>
      </c>
      <c r="G307" s="1">
        <f t="shared" si="30"/>
        <v>0.15</v>
      </c>
      <c r="H307" s="1">
        <v>0.16</v>
      </c>
      <c r="I307" s="1">
        <f t="shared" si="31"/>
        <v>0.15</v>
      </c>
      <c r="T307" t="s">
        <v>100</v>
      </c>
      <c r="U307">
        <v>0.15</v>
      </c>
      <c r="V307">
        <v>0.43999999999999995</v>
      </c>
      <c r="W307">
        <v>0.94</v>
      </c>
      <c r="X307">
        <v>0.39</v>
      </c>
      <c r="Y307">
        <v>0.26</v>
      </c>
      <c r="Z307">
        <v>0.15</v>
      </c>
      <c r="AA307">
        <v>0.84</v>
      </c>
      <c r="AB307">
        <f t="shared" si="32"/>
        <v>0.15</v>
      </c>
    </row>
    <row r="308" spans="1:30">
      <c r="A308" t="s">
        <v>102</v>
      </c>
      <c r="B308" s="1">
        <v>0.84</v>
      </c>
      <c r="C308" s="1">
        <v>0.62</v>
      </c>
      <c r="D308" s="1">
        <v>0.19999999999999996</v>
      </c>
      <c r="E308" s="1">
        <v>0.62</v>
      </c>
      <c r="F308" s="1">
        <v>0.72</v>
      </c>
      <c r="G308" s="1">
        <f t="shared" si="30"/>
        <v>0.19999999999999996</v>
      </c>
      <c r="H308" s="1">
        <v>0.89</v>
      </c>
      <c r="I308" s="1">
        <f t="shared" si="31"/>
        <v>0.19999999999999996</v>
      </c>
      <c r="T308" t="s">
        <v>102</v>
      </c>
      <c r="U308">
        <v>0.84</v>
      </c>
      <c r="V308">
        <v>0.62</v>
      </c>
      <c r="W308">
        <v>0.19999999999999996</v>
      </c>
      <c r="X308">
        <v>0.62</v>
      </c>
      <c r="Y308">
        <v>0.72</v>
      </c>
      <c r="Z308">
        <v>0.19999999999999996</v>
      </c>
      <c r="AA308">
        <v>0.10999999999999999</v>
      </c>
      <c r="AB308">
        <f t="shared" si="32"/>
        <v>0.10999999999999999</v>
      </c>
    </row>
    <row r="309" spans="1:30">
      <c r="A309" t="s">
        <v>151</v>
      </c>
      <c r="B309" s="1">
        <v>0.93</v>
      </c>
      <c r="C309" s="1">
        <v>4.0000000000000036E-2</v>
      </c>
      <c r="D309" s="1">
        <v>0.19999999999999996</v>
      </c>
      <c r="E309" s="1">
        <v>0.97</v>
      </c>
      <c r="F309" s="1">
        <v>0.84</v>
      </c>
      <c r="G309" s="1">
        <f t="shared" si="30"/>
        <v>4.0000000000000036E-2</v>
      </c>
      <c r="H309" s="1">
        <v>0.89</v>
      </c>
      <c r="I309" s="1">
        <f t="shared" si="31"/>
        <v>4.0000000000000036E-2</v>
      </c>
      <c r="T309" t="s">
        <v>151</v>
      </c>
      <c r="U309">
        <v>0.93</v>
      </c>
      <c r="V309">
        <v>4.0000000000000036E-2</v>
      </c>
      <c r="W309">
        <v>0.19999999999999996</v>
      </c>
      <c r="X309">
        <v>0.97</v>
      </c>
      <c r="Y309">
        <v>0.84</v>
      </c>
      <c r="Z309">
        <v>4.0000000000000036E-2</v>
      </c>
      <c r="AA309">
        <v>0.10999999999999999</v>
      </c>
      <c r="AB309">
        <f t="shared" si="32"/>
        <v>4.0000000000000036E-2</v>
      </c>
    </row>
    <row r="310" spans="1:30">
      <c r="B310" s="1"/>
      <c r="C310" s="1"/>
      <c r="D310" s="1"/>
      <c r="E310" s="1"/>
      <c r="F310" s="1"/>
      <c r="G310" s="1">
        <f>SUM(G292:G309)</f>
        <v>2.5099999999999998</v>
      </c>
      <c r="H310" s="1" t="s">
        <v>71</v>
      </c>
      <c r="I310" s="1">
        <f>SUM(I292:I309)</f>
        <v>2.1500000000000004</v>
      </c>
      <c r="J310" s="36">
        <f>+I310/G310</f>
        <v>0.85657370517928311</v>
      </c>
      <c r="K310" t="s">
        <v>582</v>
      </c>
      <c r="Z310">
        <v>2.5099999999999998</v>
      </c>
      <c r="AA310" t="s">
        <v>263</v>
      </c>
      <c r="AB310">
        <f>SUM(AB292:AB309)</f>
        <v>2.2400000000000002</v>
      </c>
      <c r="AC310">
        <f>+AB310/Z310</f>
        <v>0.89243027888446236</v>
      </c>
      <c r="AD310" t="s">
        <v>71</v>
      </c>
    </row>
    <row r="312" spans="1:30">
      <c r="A312" t="s">
        <v>129</v>
      </c>
      <c r="T312" t="s">
        <v>163</v>
      </c>
    </row>
    <row r="313" spans="1:30">
      <c r="A313" t="s">
        <v>78</v>
      </c>
      <c r="B313" t="s">
        <v>48</v>
      </c>
      <c r="C313" t="s">
        <v>230</v>
      </c>
      <c r="D313" t="s">
        <v>223</v>
      </c>
      <c r="E313" t="s">
        <v>67</v>
      </c>
      <c r="F313" t="s">
        <v>234</v>
      </c>
      <c r="G313" t="s">
        <v>129</v>
      </c>
      <c r="H313" t="s">
        <v>224</v>
      </c>
      <c r="I313" t="s">
        <v>238</v>
      </c>
      <c r="T313" t="s">
        <v>78</v>
      </c>
      <c r="U313" t="s">
        <v>48</v>
      </c>
      <c r="V313" t="s">
        <v>230</v>
      </c>
      <c r="W313" t="s">
        <v>223</v>
      </c>
      <c r="X313" t="s">
        <v>67</v>
      </c>
      <c r="Y313" t="s">
        <v>234</v>
      </c>
      <c r="Z313" t="s">
        <v>163</v>
      </c>
      <c r="AA313" t="s">
        <v>236</v>
      </c>
      <c r="AB313" t="s">
        <v>238</v>
      </c>
    </row>
    <row r="314" spans="1:30">
      <c r="A314" t="s">
        <v>80</v>
      </c>
      <c r="B314" s="1">
        <v>0.62</v>
      </c>
      <c r="C314" s="1">
        <v>0.64</v>
      </c>
      <c r="D314" s="1">
        <v>0.22999999999999998</v>
      </c>
      <c r="E314" s="1">
        <v>0.66</v>
      </c>
      <c r="F314" s="1">
        <v>0.59</v>
      </c>
      <c r="G314" s="1">
        <f t="shared" ref="G314:G331" si="33">MIN(B314:F314)</f>
        <v>0.22999999999999998</v>
      </c>
      <c r="H314" s="1">
        <v>0.13</v>
      </c>
      <c r="I314" s="1">
        <f t="shared" ref="I314:I331" si="34">MIN(G314:H314)</f>
        <v>0.13</v>
      </c>
      <c r="T314" t="s">
        <v>80</v>
      </c>
      <c r="U314">
        <v>0.62</v>
      </c>
      <c r="V314">
        <v>0.64</v>
      </c>
      <c r="W314">
        <v>0.22999999999999998</v>
      </c>
      <c r="X314">
        <v>0.66</v>
      </c>
      <c r="Y314">
        <v>0.59</v>
      </c>
      <c r="Z314">
        <v>0.22999999999999998</v>
      </c>
      <c r="AA314">
        <v>0.87</v>
      </c>
      <c r="AB314">
        <f t="shared" ref="AB314:AB331" si="35">MIN(Z314:AA314)</f>
        <v>0.22999999999999998</v>
      </c>
    </row>
    <row r="315" spans="1:30">
      <c r="A315" t="s">
        <v>82</v>
      </c>
      <c r="B315" s="1">
        <v>0.96</v>
      </c>
      <c r="C315" s="1">
        <v>0.14000000000000001</v>
      </c>
      <c r="D315" s="1">
        <v>0.30000000000000004</v>
      </c>
      <c r="E315" s="1">
        <v>0.96</v>
      </c>
      <c r="F315" s="1">
        <v>0.16000000000000003</v>
      </c>
      <c r="G315" s="1">
        <f t="shared" si="33"/>
        <v>0.14000000000000001</v>
      </c>
      <c r="H315" s="1">
        <v>0.89</v>
      </c>
      <c r="I315" s="1">
        <f t="shared" si="34"/>
        <v>0.14000000000000001</v>
      </c>
      <c r="T315" t="s">
        <v>82</v>
      </c>
      <c r="U315">
        <v>0.96</v>
      </c>
      <c r="V315">
        <v>0.14000000000000001</v>
      </c>
      <c r="W315">
        <v>0.30000000000000004</v>
      </c>
      <c r="X315">
        <v>0.96</v>
      </c>
      <c r="Y315">
        <v>0.16000000000000003</v>
      </c>
      <c r="Z315">
        <v>0.14000000000000001</v>
      </c>
      <c r="AA315">
        <v>0.10999999999999999</v>
      </c>
      <c r="AB315">
        <f t="shared" si="35"/>
        <v>0.10999999999999999</v>
      </c>
    </row>
    <row r="316" spans="1:30">
      <c r="A316" t="s">
        <v>57</v>
      </c>
      <c r="B316" s="1">
        <v>0.42</v>
      </c>
      <c r="C316" s="1">
        <v>6.0000000000000053E-2</v>
      </c>
      <c r="D316" s="1">
        <v>0.27</v>
      </c>
      <c r="E316" s="1">
        <v>0.77</v>
      </c>
      <c r="F316" s="1">
        <v>0.28000000000000003</v>
      </c>
      <c r="G316" s="1">
        <f t="shared" si="33"/>
        <v>6.0000000000000053E-2</v>
      </c>
      <c r="H316" s="1">
        <v>0.81</v>
      </c>
      <c r="I316" s="1">
        <f t="shared" si="34"/>
        <v>6.0000000000000053E-2</v>
      </c>
      <c r="T316" t="s">
        <v>57</v>
      </c>
      <c r="U316">
        <v>0.42</v>
      </c>
      <c r="V316">
        <v>6.0000000000000053E-2</v>
      </c>
      <c r="W316">
        <v>0.27</v>
      </c>
      <c r="X316">
        <v>0.77</v>
      </c>
      <c r="Y316">
        <v>0.28000000000000003</v>
      </c>
      <c r="Z316">
        <v>6.0000000000000053E-2</v>
      </c>
      <c r="AA316">
        <v>0.18999999999999995</v>
      </c>
      <c r="AB316">
        <f t="shared" si="35"/>
        <v>6.0000000000000053E-2</v>
      </c>
    </row>
    <row r="317" spans="1:30">
      <c r="A317" t="s">
        <v>58</v>
      </c>
      <c r="B317" s="1">
        <v>0.25</v>
      </c>
      <c r="C317" s="1">
        <v>0.73</v>
      </c>
      <c r="D317" s="1">
        <v>0.29000000000000004</v>
      </c>
      <c r="E317" s="1">
        <v>0.1</v>
      </c>
      <c r="F317" s="1">
        <v>0.28000000000000003</v>
      </c>
      <c r="G317" s="1">
        <f t="shared" si="33"/>
        <v>0.1</v>
      </c>
      <c r="H317" s="1">
        <v>0.23</v>
      </c>
      <c r="I317" s="1">
        <f t="shared" si="34"/>
        <v>0.1</v>
      </c>
      <c r="T317" t="s">
        <v>58</v>
      </c>
      <c r="U317">
        <v>0.25</v>
      </c>
      <c r="V317">
        <v>0.73</v>
      </c>
      <c r="W317">
        <v>0.29000000000000004</v>
      </c>
      <c r="X317">
        <v>0.1</v>
      </c>
      <c r="Y317">
        <v>0.28000000000000003</v>
      </c>
      <c r="Z317">
        <v>0.1</v>
      </c>
      <c r="AA317">
        <v>0.77</v>
      </c>
      <c r="AB317">
        <f t="shared" si="35"/>
        <v>0.1</v>
      </c>
    </row>
    <row r="318" spans="1:30">
      <c r="A318" t="s">
        <v>59</v>
      </c>
      <c r="B318" s="1">
        <v>0.42</v>
      </c>
      <c r="C318" s="1">
        <v>0.83</v>
      </c>
      <c r="D318" s="1">
        <v>0.21999999999999997</v>
      </c>
      <c r="E318" s="1">
        <v>0.28000000000000003</v>
      </c>
      <c r="F318" s="1">
        <v>0.51</v>
      </c>
      <c r="G318" s="1">
        <f t="shared" si="33"/>
        <v>0.21999999999999997</v>
      </c>
      <c r="H318" s="1">
        <v>0.69</v>
      </c>
      <c r="I318" s="1">
        <f t="shared" si="34"/>
        <v>0.21999999999999997</v>
      </c>
      <c r="T318" t="s">
        <v>59</v>
      </c>
      <c r="U318">
        <v>0.42</v>
      </c>
      <c r="V318">
        <v>0.83</v>
      </c>
      <c r="W318">
        <v>0.21999999999999997</v>
      </c>
      <c r="X318">
        <v>0.28000000000000003</v>
      </c>
      <c r="Y318">
        <v>0.51</v>
      </c>
      <c r="Z318">
        <v>0.21999999999999997</v>
      </c>
      <c r="AA318">
        <v>0.31000000000000005</v>
      </c>
      <c r="AB318">
        <f t="shared" si="35"/>
        <v>0.21999999999999997</v>
      </c>
    </row>
    <row r="319" spans="1:30">
      <c r="A319" t="s">
        <v>60</v>
      </c>
      <c r="B319" s="1">
        <v>0.9</v>
      </c>
      <c r="C319" s="1">
        <v>0.84</v>
      </c>
      <c r="D319" s="1">
        <v>0.26</v>
      </c>
      <c r="E319" s="1">
        <v>0.7</v>
      </c>
      <c r="F319" s="1">
        <v>0.21999999999999997</v>
      </c>
      <c r="G319" s="1">
        <f t="shared" si="33"/>
        <v>0.21999999999999997</v>
      </c>
      <c r="H319" s="1">
        <v>0.89</v>
      </c>
      <c r="I319" s="1">
        <f t="shared" si="34"/>
        <v>0.21999999999999997</v>
      </c>
      <c r="T319" t="s">
        <v>60</v>
      </c>
      <c r="U319">
        <v>0.9</v>
      </c>
      <c r="V319">
        <v>0.84</v>
      </c>
      <c r="W319">
        <v>0.26</v>
      </c>
      <c r="X319">
        <v>0.7</v>
      </c>
      <c r="Y319">
        <v>0.21999999999999997</v>
      </c>
      <c r="Z319">
        <v>0.21999999999999997</v>
      </c>
      <c r="AA319">
        <v>0.10999999999999999</v>
      </c>
      <c r="AB319">
        <f t="shared" si="35"/>
        <v>0.10999999999999999</v>
      </c>
    </row>
    <row r="320" spans="1:30">
      <c r="A320" t="s">
        <v>153</v>
      </c>
      <c r="B320" s="1">
        <v>0.72</v>
      </c>
      <c r="C320" s="1">
        <v>0.18999999999999995</v>
      </c>
      <c r="D320" s="1">
        <v>0.22999999999999998</v>
      </c>
      <c r="E320" s="1">
        <v>0.84</v>
      </c>
      <c r="F320" s="1">
        <v>0.67</v>
      </c>
      <c r="G320" s="1">
        <f t="shared" si="33"/>
        <v>0.18999999999999995</v>
      </c>
      <c r="H320" s="1">
        <v>0.13</v>
      </c>
      <c r="I320" s="1">
        <f t="shared" si="34"/>
        <v>0.13</v>
      </c>
      <c r="T320" t="s">
        <v>153</v>
      </c>
      <c r="U320">
        <v>0.72</v>
      </c>
      <c r="V320">
        <v>0.18999999999999995</v>
      </c>
      <c r="W320">
        <v>0.22999999999999998</v>
      </c>
      <c r="X320">
        <v>0.84</v>
      </c>
      <c r="Y320">
        <v>0.67</v>
      </c>
      <c r="Z320">
        <v>0.18999999999999995</v>
      </c>
      <c r="AA320">
        <v>0.87</v>
      </c>
      <c r="AB320">
        <f t="shared" si="35"/>
        <v>0.18999999999999995</v>
      </c>
    </row>
    <row r="321" spans="1:30">
      <c r="A321" t="s">
        <v>62</v>
      </c>
      <c r="B321" s="1">
        <v>0.17</v>
      </c>
      <c r="C321" s="1">
        <v>0.67999999999999994</v>
      </c>
      <c r="D321" s="1">
        <v>0.91</v>
      </c>
      <c r="E321" s="1">
        <v>0.48</v>
      </c>
      <c r="F321" s="1">
        <v>0.59</v>
      </c>
      <c r="G321" s="1">
        <f t="shared" si="33"/>
        <v>0.17</v>
      </c>
      <c r="H321" s="1">
        <v>0.16</v>
      </c>
      <c r="I321" s="1">
        <f t="shared" si="34"/>
        <v>0.16</v>
      </c>
      <c r="T321" t="s">
        <v>62</v>
      </c>
      <c r="U321">
        <v>0.17</v>
      </c>
      <c r="V321">
        <v>0.67999999999999994</v>
      </c>
      <c r="W321">
        <v>0.91</v>
      </c>
      <c r="X321">
        <v>0.48</v>
      </c>
      <c r="Y321">
        <v>0.59</v>
      </c>
      <c r="Z321">
        <v>0.17</v>
      </c>
      <c r="AA321">
        <v>0.84</v>
      </c>
      <c r="AB321">
        <f t="shared" si="35"/>
        <v>0.17</v>
      </c>
    </row>
    <row r="322" spans="1:30">
      <c r="A322" t="s">
        <v>63</v>
      </c>
      <c r="B322" s="1">
        <v>0.2</v>
      </c>
      <c r="C322" s="1">
        <v>0.58000000000000007</v>
      </c>
      <c r="D322" s="1">
        <v>0.49</v>
      </c>
      <c r="E322" s="1">
        <v>0.27</v>
      </c>
      <c r="F322" s="1">
        <v>0.8</v>
      </c>
      <c r="G322" s="1">
        <f t="shared" si="33"/>
        <v>0.2</v>
      </c>
      <c r="H322" s="1">
        <v>0.45</v>
      </c>
      <c r="I322" s="1">
        <f t="shared" si="34"/>
        <v>0.2</v>
      </c>
      <c r="T322" t="s">
        <v>63</v>
      </c>
      <c r="U322">
        <v>0.2</v>
      </c>
      <c r="V322">
        <v>0.58000000000000007</v>
      </c>
      <c r="W322">
        <v>0.49</v>
      </c>
      <c r="X322">
        <v>0.27</v>
      </c>
      <c r="Y322">
        <v>0.8</v>
      </c>
      <c r="Z322">
        <v>0.2</v>
      </c>
      <c r="AA322">
        <v>0.55000000000000004</v>
      </c>
      <c r="AB322">
        <f t="shared" si="35"/>
        <v>0.2</v>
      </c>
    </row>
    <row r="323" spans="1:30">
      <c r="A323" t="s">
        <v>64</v>
      </c>
      <c r="B323" s="1">
        <v>0.53</v>
      </c>
      <c r="C323" s="1">
        <v>0.79</v>
      </c>
      <c r="D323" s="1">
        <v>0.29000000000000004</v>
      </c>
      <c r="E323" s="1">
        <v>0.11</v>
      </c>
      <c r="F323" s="1">
        <v>0.21999999999999997</v>
      </c>
      <c r="G323" s="1">
        <f t="shared" si="33"/>
        <v>0.11</v>
      </c>
      <c r="H323" s="1">
        <v>0.84</v>
      </c>
      <c r="I323" s="1">
        <f t="shared" si="34"/>
        <v>0.11</v>
      </c>
      <c r="T323" t="s">
        <v>64</v>
      </c>
      <c r="U323">
        <v>0.53</v>
      </c>
      <c r="V323">
        <v>0.79</v>
      </c>
      <c r="W323">
        <v>0.29000000000000004</v>
      </c>
      <c r="X323">
        <v>0.11</v>
      </c>
      <c r="Y323">
        <v>0.21999999999999997</v>
      </c>
      <c r="Z323">
        <v>0.11</v>
      </c>
      <c r="AA323">
        <v>0.16000000000000003</v>
      </c>
      <c r="AB323">
        <f t="shared" si="35"/>
        <v>0.11</v>
      </c>
    </row>
    <row r="324" spans="1:30">
      <c r="A324" t="s">
        <v>65</v>
      </c>
      <c r="B324" s="1">
        <v>0.32</v>
      </c>
      <c r="C324" s="1">
        <v>0.66999999999999993</v>
      </c>
      <c r="D324" s="1">
        <v>0.75</v>
      </c>
      <c r="E324" s="1">
        <v>0.53</v>
      </c>
      <c r="F324" s="1">
        <v>0.51</v>
      </c>
      <c r="G324" s="1">
        <f t="shared" si="33"/>
        <v>0.32</v>
      </c>
      <c r="H324" s="1">
        <v>0.13</v>
      </c>
      <c r="I324" s="1">
        <f t="shared" si="34"/>
        <v>0.13</v>
      </c>
      <c r="T324" t="s">
        <v>65</v>
      </c>
      <c r="U324">
        <v>0.32</v>
      </c>
      <c r="V324">
        <v>0.66999999999999993</v>
      </c>
      <c r="W324">
        <v>0.75</v>
      </c>
      <c r="X324">
        <v>0.53</v>
      </c>
      <c r="Y324">
        <v>0.51</v>
      </c>
      <c r="Z324">
        <v>0.32</v>
      </c>
      <c r="AA324">
        <v>0.87</v>
      </c>
      <c r="AB324">
        <f t="shared" si="35"/>
        <v>0.32</v>
      </c>
    </row>
    <row r="325" spans="1:30">
      <c r="A325" t="s">
        <v>66</v>
      </c>
      <c r="B325" s="1">
        <v>0.92</v>
      </c>
      <c r="C325" s="1">
        <v>2.0000000000000018E-2</v>
      </c>
      <c r="D325" s="1">
        <v>0.19999999999999996</v>
      </c>
      <c r="E325" s="1">
        <v>0.82</v>
      </c>
      <c r="F325" s="1">
        <v>7.999999999999996E-2</v>
      </c>
      <c r="G325" s="1">
        <f t="shared" si="33"/>
        <v>2.0000000000000018E-2</v>
      </c>
      <c r="H325" s="1">
        <v>0.89</v>
      </c>
      <c r="I325" s="1">
        <f t="shared" si="34"/>
        <v>2.0000000000000018E-2</v>
      </c>
      <c r="T325" t="s">
        <v>66</v>
      </c>
      <c r="U325">
        <v>0.92</v>
      </c>
      <c r="V325">
        <v>2.0000000000000018E-2</v>
      </c>
      <c r="W325">
        <v>0.19999999999999996</v>
      </c>
      <c r="X325">
        <v>0.82</v>
      </c>
      <c r="Y325">
        <v>7.999999999999996E-2</v>
      </c>
      <c r="Z325">
        <v>2.0000000000000018E-2</v>
      </c>
      <c r="AA325">
        <v>0.10999999999999999</v>
      </c>
      <c r="AB325">
        <f t="shared" si="35"/>
        <v>2.0000000000000018E-2</v>
      </c>
    </row>
    <row r="326" spans="1:30">
      <c r="A326" t="s">
        <v>94</v>
      </c>
      <c r="B326" s="1">
        <v>0.13</v>
      </c>
      <c r="C326" s="1">
        <v>0.56000000000000005</v>
      </c>
      <c r="D326" s="1">
        <v>0.65999999999999992</v>
      </c>
      <c r="E326" s="1">
        <v>0.06</v>
      </c>
      <c r="F326" s="1">
        <v>0.99</v>
      </c>
      <c r="G326" s="1">
        <f t="shared" si="33"/>
        <v>0.06</v>
      </c>
      <c r="H326" s="1">
        <v>0.23</v>
      </c>
      <c r="I326" s="1">
        <f t="shared" si="34"/>
        <v>0.06</v>
      </c>
      <c r="T326" t="s">
        <v>94</v>
      </c>
      <c r="U326">
        <v>0.13</v>
      </c>
      <c r="V326">
        <v>0.56000000000000005</v>
      </c>
      <c r="W326">
        <v>0.65999999999999992</v>
      </c>
      <c r="X326">
        <v>0.06</v>
      </c>
      <c r="Y326">
        <v>0.99</v>
      </c>
      <c r="Z326">
        <v>0.06</v>
      </c>
      <c r="AA326">
        <v>0.77</v>
      </c>
      <c r="AB326">
        <f t="shared" si="35"/>
        <v>0.06</v>
      </c>
    </row>
    <row r="327" spans="1:30">
      <c r="A327" t="s">
        <v>96</v>
      </c>
      <c r="B327" s="1">
        <v>0.11</v>
      </c>
      <c r="C327" s="1">
        <v>0.9</v>
      </c>
      <c r="D327" s="1">
        <v>0.99</v>
      </c>
      <c r="E327" s="1">
        <v>0.31</v>
      </c>
      <c r="F327" s="1">
        <v>0.98</v>
      </c>
      <c r="G327" s="1">
        <f t="shared" si="33"/>
        <v>0.11</v>
      </c>
      <c r="H327" s="1">
        <v>0.13</v>
      </c>
      <c r="I327" s="1">
        <f t="shared" si="34"/>
        <v>0.11</v>
      </c>
      <c r="T327" t="s">
        <v>96</v>
      </c>
      <c r="U327">
        <v>0.11</v>
      </c>
      <c r="V327">
        <v>0.9</v>
      </c>
      <c r="W327">
        <v>0.99</v>
      </c>
      <c r="X327">
        <v>0.31</v>
      </c>
      <c r="Y327">
        <v>0.98</v>
      </c>
      <c r="Z327">
        <v>0.11</v>
      </c>
      <c r="AA327">
        <v>0.87</v>
      </c>
      <c r="AB327">
        <f t="shared" si="35"/>
        <v>0.11</v>
      </c>
    </row>
    <row r="328" spans="1:30">
      <c r="A328" t="s">
        <v>98</v>
      </c>
      <c r="B328" s="1">
        <v>0.12</v>
      </c>
      <c r="C328" s="1">
        <v>0.83</v>
      </c>
      <c r="D328" s="1">
        <v>0.89</v>
      </c>
      <c r="E328" s="1">
        <v>7.0000000000000007E-2</v>
      </c>
      <c r="F328" s="1">
        <v>0.35</v>
      </c>
      <c r="G328" s="1">
        <f t="shared" si="33"/>
        <v>7.0000000000000007E-2</v>
      </c>
      <c r="H328" s="1">
        <v>0.31</v>
      </c>
      <c r="I328" s="1">
        <f t="shared" si="34"/>
        <v>7.0000000000000007E-2</v>
      </c>
      <c r="T328" t="s">
        <v>98</v>
      </c>
      <c r="U328">
        <v>0.12</v>
      </c>
      <c r="V328">
        <v>0.83</v>
      </c>
      <c r="W328">
        <v>0.89</v>
      </c>
      <c r="X328">
        <v>7.0000000000000007E-2</v>
      </c>
      <c r="Y328">
        <v>0.35</v>
      </c>
      <c r="Z328">
        <v>7.0000000000000007E-2</v>
      </c>
      <c r="AA328">
        <v>0.69</v>
      </c>
      <c r="AB328">
        <f t="shared" si="35"/>
        <v>7.0000000000000007E-2</v>
      </c>
    </row>
    <row r="329" spans="1:30">
      <c r="A329" t="s">
        <v>100</v>
      </c>
      <c r="B329" s="1">
        <v>0.15</v>
      </c>
      <c r="C329" s="1">
        <v>0.43999999999999995</v>
      </c>
      <c r="D329" s="1">
        <v>0.94</v>
      </c>
      <c r="E329" s="1">
        <v>0.39</v>
      </c>
      <c r="F329" s="1">
        <v>0.74</v>
      </c>
      <c r="G329" s="1">
        <f t="shared" si="33"/>
        <v>0.15</v>
      </c>
      <c r="H329" s="1">
        <v>0.16</v>
      </c>
      <c r="I329" s="1">
        <f t="shared" si="34"/>
        <v>0.15</v>
      </c>
      <c r="T329" t="s">
        <v>100</v>
      </c>
      <c r="U329">
        <v>0.15</v>
      </c>
      <c r="V329">
        <v>0.43999999999999995</v>
      </c>
      <c r="W329">
        <v>0.94</v>
      </c>
      <c r="X329">
        <v>0.39</v>
      </c>
      <c r="Y329">
        <v>0.74</v>
      </c>
      <c r="Z329">
        <v>0.15</v>
      </c>
      <c r="AA329">
        <v>0.84</v>
      </c>
      <c r="AB329">
        <f t="shared" si="35"/>
        <v>0.15</v>
      </c>
    </row>
    <row r="330" spans="1:30">
      <c r="A330" t="s">
        <v>102</v>
      </c>
      <c r="B330" s="1">
        <v>0.84</v>
      </c>
      <c r="C330" s="1">
        <v>0.62</v>
      </c>
      <c r="D330" s="1">
        <v>0.19999999999999996</v>
      </c>
      <c r="E330" s="1">
        <v>0.62</v>
      </c>
      <c r="F330" s="1">
        <v>0.28000000000000003</v>
      </c>
      <c r="G330" s="1">
        <f t="shared" si="33"/>
        <v>0.19999999999999996</v>
      </c>
      <c r="H330" s="1">
        <v>0.89</v>
      </c>
      <c r="I330" s="1">
        <f t="shared" si="34"/>
        <v>0.19999999999999996</v>
      </c>
      <c r="T330" t="s">
        <v>102</v>
      </c>
      <c r="U330">
        <v>0.84</v>
      </c>
      <c r="V330">
        <v>0.62</v>
      </c>
      <c r="W330">
        <v>0.19999999999999996</v>
      </c>
      <c r="X330">
        <v>0.62</v>
      </c>
      <c r="Y330">
        <v>0.28000000000000003</v>
      </c>
      <c r="Z330">
        <v>0.19999999999999996</v>
      </c>
      <c r="AA330">
        <v>0.10999999999999999</v>
      </c>
      <c r="AB330">
        <f t="shared" si="35"/>
        <v>0.10999999999999999</v>
      </c>
    </row>
    <row r="331" spans="1:30">
      <c r="A331" t="s">
        <v>151</v>
      </c>
      <c r="B331" s="1">
        <v>0.93</v>
      </c>
      <c r="C331" s="1">
        <v>4.0000000000000036E-2</v>
      </c>
      <c r="D331" s="1">
        <v>0.19999999999999996</v>
      </c>
      <c r="E331" s="1">
        <v>0.97</v>
      </c>
      <c r="F331" s="1">
        <v>0.16000000000000003</v>
      </c>
      <c r="G331" s="1">
        <f t="shared" si="33"/>
        <v>4.0000000000000036E-2</v>
      </c>
      <c r="H331" s="1">
        <v>0.89</v>
      </c>
      <c r="I331" s="1">
        <f t="shared" si="34"/>
        <v>4.0000000000000036E-2</v>
      </c>
      <c r="T331" t="s">
        <v>151</v>
      </c>
      <c r="U331">
        <v>0.93</v>
      </c>
      <c r="V331">
        <v>4.0000000000000036E-2</v>
      </c>
      <c r="W331">
        <v>0.19999999999999996</v>
      </c>
      <c r="X331">
        <v>0.97</v>
      </c>
      <c r="Y331">
        <v>0.16000000000000003</v>
      </c>
      <c r="Z331">
        <v>4.0000000000000036E-2</v>
      </c>
      <c r="AA331">
        <v>0.10999999999999999</v>
      </c>
      <c r="AB331">
        <f t="shared" si="35"/>
        <v>4.0000000000000036E-2</v>
      </c>
    </row>
    <row r="332" spans="1:30">
      <c r="B332" s="1"/>
      <c r="C332" s="1"/>
      <c r="D332" s="1"/>
      <c r="E332" s="1"/>
      <c r="F332" s="1"/>
      <c r="G332" s="1">
        <f>SUM(G314:G331)</f>
        <v>2.6099999999999994</v>
      </c>
      <c r="H332" s="1" t="s">
        <v>71</v>
      </c>
      <c r="I332" s="1">
        <f>SUM(I314:I331)</f>
        <v>2.25</v>
      </c>
      <c r="J332" s="36">
        <f>+I332/G332</f>
        <v>0.86206896551724155</v>
      </c>
      <c r="K332" s="34" t="s">
        <v>582</v>
      </c>
      <c r="Z332">
        <v>2.6099999999999994</v>
      </c>
      <c r="AA332" t="s">
        <v>263</v>
      </c>
      <c r="AB332">
        <f>SUM(AB314:AB331)</f>
        <v>2.38</v>
      </c>
      <c r="AC332">
        <f>+AB332/Z332</f>
        <v>0.91187739463601547</v>
      </c>
      <c r="AD332" t="s">
        <v>71</v>
      </c>
    </row>
    <row r="333" spans="1:30">
      <c r="A333" t="s">
        <v>130</v>
      </c>
      <c r="T333" t="s">
        <v>164</v>
      </c>
    </row>
    <row r="334" spans="1:30">
      <c r="A334" t="s">
        <v>78</v>
      </c>
      <c r="B334" t="s">
        <v>48</v>
      </c>
      <c r="C334" t="s">
        <v>230</v>
      </c>
      <c r="D334" t="s">
        <v>223</v>
      </c>
      <c r="E334" t="s">
        <v>232</v>
      </c>
      <c r="F334" t="s">
        <v>50</v>
      </c>
      <c r="G334" t="s">
        <v>126</v>
      </c>
      <c r="H334" t="s">
        <v>224</v>
      </c>
      <c r="I334" t="s">
        <v>238</v>
      </c>
      <c r="T334" t="s">
        <v>78</v>
      </c>
      <c r="U334" t="s">
        <v>48</v>
      </c>
      <c r="V334" t="s">
        <v>230</v>
      </c>
      <c r="W334" t="s">
        <v>223</v>
      </c>
      <c r="X334" t="s">
        <v>232</v>
      </c>
      <c r="Y334" t="s">
        <v>50</v>
      </c>
      <c r="Z334" t="s">
        <v>125</v>
      </c>
      <c r="AA334" t="s">
        <v>236</v>
      </c>
      <c r="AB334" t="s">
        <v>238</v>
      </c>
    </row>
    <row r="335" spans="1:30">
      <c r="A335" t="s">
        <v>80</v>
      </c>
      <c r="B335" s="1">
        <v>0.62</v>
      </c>
      <c r="C335" s="1">
        <v>0.64</v>
      </c>
      <c r="D335" s="1">
        <v>0.22999999999999998</v>
      </c>
      <c r="E335" s="1">
        <v>0.33999999999999997</v>
      </c>
      <c r="F335" s="1">
        <v>0.41000000000000003</v>
      </c>
      <c r="G335" s="1">
        <f t="shared" ref="G335:G352" si="36">MIN(B335:F335)</f>
        <v>0.22999999999999998</v>
      </c>
      <c r="H335" s="1">
        <v>0.13</v>
      </c>
      <c r="I335" s="1">
        <f t="shared" ref="I335:I352" si="37">MIN(G335:H335)</f>
        <v>0.13</v>
      </c>
      <c r="T335" t="s">
        <v>80</v>
      </c>
      <c r="U335">
        <v>0.62</v>
      </c>
      <c r="V335">
        <v>0.64</v>
      </c>
      <c r="W335">
        <v>0.22999999999999998</v>
      </c>
      <c r="X335">
        <v>0.33999999999999997</v>
      </c>
      <c r="Y335">
        <v>0.41000000000000003</v>
      </c>
      <c r="Z335">
        <v>0.22999999999999998</v>
      </c>
      <c r="AA335">
        <v>0.87</v>
      </c>
      <c r="AB335">
        <f t="shared" ref="AB335:AB352" si="38">MIN(Z335:AA335)</f>
        <v>0.22999999999999998</v>
      </c>
    </row>
    <row r="336" spans="1:30">
      <c r="A336" t="s">
        <v>82</v>
      </c>
      <c r="B336" s="1">
        <v>0.96</v>
      </c>
      <c r="C336" s="1">
        <v>0.14000000000000001</v>
      </c>
      <c r="D336" s="1">
        <v>0.30000000000000004</v>
      </c>
      <c r="E336" s="1">
        <v>4.0000000000000036E-2</v>
      </c>
      <c r="F336" s="1">
        <v>0.84</v>
      </c>
      <c r="G336" s="1">
        <f t="shared" si="36"/>
        <v>4.0000000000000036E-2</v>
      </c>
      <c r="H336" s="1">
        <v>0.89</v>
      </c>
      <c r="I336" s="1">
        <f t="shared" si="37"/>
        <v>4.0000000000000036E-2</v>
      </c>
      <c r="T336" t="s">
        <v>82</v>
      </c>
      <c r="U336">
        <v>0.96</v>
      </c>
      <c r="V336">
        <v>0.14000000000000001</v>
      </c>
      <c r="W336">
        <v>0.30000000000000004</v>
      </c>
      <c r="X336">
        <v>4.0000000000000036E-2</v>
      </c>
      <c r="Y336">
        <v>0.84</v>
      </c>
      <c r="Z336">
        <v>4.0000000000000036E-2</v>
      </c>
      <c r="AA336">
        <v>0.10999999999999999</v>
      </c>
      <c r="AB336">
        <f t="shared" si="38"/>
        <v>4.0000000000000036E-2</v>
      </c>
    </row>
    <row r="337" spans="1:28">
      <c r="A337" t="s">
        <v>57</v>
      </c>
      <c r="B337" s="1">
        <v>0.42</v>
      </c>
      <c r="C337" s="1">
        <v>6.0000000000000053E-2</v>
      </c>
      <c r="D337" s="1">
        <v>0.27</v>
      </c>
      <c r="E337" s="1">
        <v>0.22999999999999998</v>
      </c>
      <c r="F337" s="1">
        <v>0.72</v>
      </c>
      <c r="G337" s="1">
        <f t="shared" si="36"/>
        <v>6.0000000000000053E-2</v>
      </c>
      <c r="H337" s="1">
        <v>0.81</v>
      </c>
      <c r="I337" s="1">
        <f t="shared" si="37"/>
        <v>6.0000000000000053E-2</v>
      </c>
      <c r="T337" t="s">
        <v>57</v>
      </c>
      <c r="U337">
        <v>0.42</v>
      </c>
      <c r="V337">
        <v>6.0000000000000053E-2</v>
      </c>
      <c r="W337">
        <v>0.27</v>
      </c>
      <c r="X337">
        <v>0.22999999999999998</v>
      </c>
      <c r="Y337">
        <v>0.72</v>
      </c>
      <c r="Z337">
        <v>6.0000000000000053E-2</v>
      </c>
      <c r="AA337">
        <v>0.18999999999999995</v>
      </c>
      <c r="AB337">
        <f t="shared" si="38"/>
        <v>6.0000000000000053E-2</v>
      </c>
    </row>
    <row r="338" spans="1:28">
      <c r="A338" t="s">
        <v>58</v>
      </c>
      <c r="B338" s="1">
        <v>0.25</v>
      </c>
      <c r="C338" s="1">
        <v>0.73</v>
      </c>
      <c r="D338" s="1">
        <v>0.29000000000000004</v>
      </c>
      <c r="E338" s="1">
        <v>0.9</v>
      </c>
      <c r="F338" s="1">
        <v>0.72</v>
      </c>
      <c r="G338" s="1">
        <f t="shared" si="36"/>
        <v>0.25</v>
      </c>
      <c r="H338" s="1">
        <v>0.23</v>
      </c>
      <c r="I338" s="1">
        <f t="shared" si="37"/>
        <v>0.23</v>
      </c>
      <c r="T338" t="s">
        <v>58</v>
      </c>
      <c r="U338">
        <v>0.25</v>
      </c>
      <c r="V338">
        <v>0.73</v>
      </c>
      <c r="W338">
        <v>0.29000000000000004</v>
      </c>
      <c r="X338">
        <v>0.9</v>
      </c>
      <c r="Y338">
        <v>0.72</v>
      </c>
      <c r="Z338">
        <v>0.25</v>
      </c>
      <c r="AA338">
        <v>0.77</v>
      </c>
      <c r="AB338">
        <f t="shared" si="38"/>
        <v>0.25</v>
      </c>
    </row>
    <row r="339" spans="1:28">
      <c r="A339" t="s">
        <v>59</v>
      </c>
      <c r="B339" s="1">
        <v>0.42</v>
      </c>
      <c r="C339" s="1">
        <v>0.83</v>
      </c>
      <c r="D339" s="1">
        <v>0.21999999999999997</v>
      </c>
      <c r="E339" s="1">
        <v>0.72</v>
      </c>
      <c r="F339" s="1">
        <v>0.49</v>
      </c>
      <c r="G339" s="1">
        <f t="shared" si="36"/>
        <v>0.21999999999999997</v>
      </c>
      <c r="H339" s="1">
        <v>0.69</v>
      </c>
      <c r="I339" s="1">
        <f t="shared" si="37"/>
        <v>0.21999999999999997</v>
      </c>
      <c r="T339" t="s">
        <v>59</v>
      </c>
      <c r="U339">
        <v>0.42</v>
      </c>
      <c r="V339">
        <v>0.83</v>
      </c>
      <c r="W339">
        <v>0.21999999999999997</v>
      </c>
      <c r="X339">
        <v>0.72</v>
      </c>
      <c r="Y339">
        <v>0.49</v>
      </c>
      <c r="Z339">
        <v>0.21999999999999997</v>
      </c>
      <c r="AA339">
        <v>0.31000000000000005</v>
      </c>
      <c r="AB339">
        <f t="shared" si="38"/>
        <v>0.21999999999999997</v>
      </c>
    </row>
    <row r="340" spans="1:28">
      <c r="A340" t="s">
        <v>60</v>
      </c>
      <c r="B340" s="1">
        <v>0.9</v>
      </c>
      <c r="C340" s="1">
        <v>0.84</v>
      </c>
      <c r="D340" s="1">
        <v>0.26</v>
      </c>
      <c r="E340" s="1">
        <v>0.30000000000000004</v>
      </c>
      <c r="F340" s="1">
        <v>0.78</v>
      </c>
      <c r="G340" s="1">
        <f t="shared" si="36"/>
        <v>0.26</v>
      </c>
      <c r="H340" s="1">
        <v>0.89</v>
      </c>
      <c r="I340" s="1">
        <f t="shared" si="37"/>
        <v>0.26</v>
      </c>
      <c r="T340" t="s">
        <v>60</v>
      </c>
      <c r="U340">
        <v>0.9</v>
      </c>
      <c r="V340">
        <v>0.84</v>
      </c>
      <c r="W340">
        <v>0.26</v>
      </c>
      <c r="X340">
        <v>0.30000000000000004</v>
      </c>
      <c r="Y340">
        <v>0.78</v>
      </c>
      <c r="Z340">
        <v>0.26</v>
      </c>
      <c r="AA340">
        <v>0.10999999999999999</v>
      </c>
      <c r="AB340">
        <f t="shared" si="38"/>
        <v>0.10999999999999999</v>
      </c>
    </row>
    <row r="341" spans="1:28">
      <c r="A341" t="s">
        <v>153</v>
      </c>
      <c r="B341" s="1">
        <v>0.72</v>
      </c>
      <c r="C341" s="1">
        <v>0.18999999999999995</v>
      </c>
      <c r="D341" s="1">
        <v>0.22999999999999998</v>
      </c>
      <c r="E341" s="1">
        <v>0.16000000000000003</v>
      </c>
      <c r="F341" s="1">
        <v>0.32999999999999996</v>
      </c>
      <c r="G341" s="1">
        <f t="shared" si="36"/>
        <v>0.16000000000000003</v>
      </c>
      <c r="H341" s="1">
        <v>0.13</v>
      </c>
      <c r="I341" s="1">
        <f t="shared" si="37"/>
        <v>0.13</v>
      </c>
      <c r="T341" t="s">
        <v>153</v>
      </c>
      <c r="U341">
        <v>0.72</v>
      </c>
      <c r="V341">
        <v>0.18999999999999995</v>
      </c>
      <c r="W341">
        <v>0.22999999999999998</v>
      </c>
      <c r="X341">
        <v>0.16000000000000003</v>
      </c>
      <c r="Y341">
        <v>0.32999999999999996</v>
      </c>
      <c r="Z341">
        <v>0.16000000000000003</v>
      </c>
      <c r="AA341">
        <v>0.87</v>
      </c>
      <c r="AB341">
        <f t="shared" si="38"/>
        <v>0.16000000000000003</v>
      </c>
    </row>
    <row r="342" spans="1:28">
      <c r="A342" t="s">
        <v>62</v>
      </c>
      <c r="B342" s="1">
        <v>0.17</v>
      </c>
      <c r="C342" s="1">
        <v>0.67999999999999994</v>
      </c>
      <c r="D342" s="1">
        <v>0.91</v>
      </c>
      <c r="E342" s="1">
        <v>0.52</v>
      </c>
      <c r="F342" s="1">
        <v>0.41000000000000003</v>
      </c>
      <c r="G342" s="1">
        <f t="shared" si="36"/>
        <v>0.17</v>
      </c>
      <c r="H342" s="1">
        <v>0.16</v>
      </c>
      <c r="I342" s="1">
        <f t="shared" si="37"/>
        <v>0.16</v>
      </c>
      <c r="T342" t="s">
        <v>62</v>
      </c>
      <c r="U342">
        <v>0.17</v>
      </c>
      <c r="V342">
        <v>0.67999999999999994</v>
      </c>
      <c r="W342">
        <v>0.91</v>
      </c>
      <c r="X342">
        <v>0.52</v>
      </c>
      <c r="Y342">
        <v>0.41000000000000003</v>
      </c>
      <c r="Z342">
        <v>0.17</v>
      </c>
      <c r="AA342">
        <v>0.84</v>
      </c>
      <c r="AB342">
        <f t="shared" si="38"/>
        <v>0.17</v>
      </c>
    </row>
    <row r="343" spans="1:28">
      <c r="A343" t="s">
        <v>63</v>
      </c>
      <c r="B343" s="1">
        <v>0.2</v>
      </c>
      <c r="C343" s="1">
        <v>0.58000000000000007</v>
      </c>
      <c r="D343" s="1">
        <v>0.49</v>
      </c>
      <c r="E343" s="1">
        <v>0.73</v>
      </c>
      <c r="F343" s="1">
        <v>0.19999999999999996</v>
      </c>
      <c r="G343" s="1">
        <f t="shared" si="36"/>
        <v>0.19999999999999996</v>
      </c>
      <c r="H343" s="1">
        <v>0.45</v>
      </c>
      <c r="I343" s="1">
        <f t="shared" si="37"/>
        <v>0.19999999999999996</v>
      </c>
      <c r="T343" t="s">
        <v>63</v>
      </c>
      <c r="U343">
        <v>0.2</v>
      </c>
      <c r="V343">
        <v>0.58000000000000007</v>
      </c>
      <c r="W343">
        <v>0.49</v>
      </c>
      <c r="X343">
        <v>0.73</v>
      </c>
      <c r="Y343">
        <v>0.19999999999999996</v>
      </c>
      <c r="Z343">
        <v>0.19999999999999996</v>
      </c>
      <c r="AA343">
        <v>0.55000000000000004</v>
      </c>
      <c r="AB343">
        <f t="shared" si="38"/>
        <v>0.19999999999999996</v>
      </c>
    </row>
    <row r="344" spans="1:28">
      <c r="A344" t="s">
        <v>64</v>
      </c>
      <c r="B344" s="1">
        <v>0.53</v>
      </c>
      <c r="C344" s="1">
        <v>0.79</v>
      </c>
      <c r="D344" s="1">
        <v>0.29000000000000004</v>
      </c>
      <c r="E344" s="1">
        <v>0.89</v>
      </c>
      <c r="F344" s="1">
        <v>0.78</v>
      </c>
      <c r="G344" s="1">
        <f t="shared" si="36"/>
        <v>0.29000000000000004</v>
      </c>
      <c r="H344" s="1">
        <v>0.84</v>
      </c>
      <c r="I344" s="1">
        <f t="shared" si="37"/>
        <v>0.29000000000000004</v>
      </c>
      <c r="T344" t="s">
        <v>64</v>
      </c>
      <c r="U344">
        <v>0.53</v>
      </c>
      <c r="V344">
        <v>0.79</v>
      </c>
      <c r="W344">
        <v>0.29000000000000004</v>
      </c>
      <c r="X344">
        <v>0.89</v>
      </c>
      <c r="Y344">
        <v>0.78</v>
      </c>
      <c r="Z344">
        <v>0.29000000000000004</v>
      </c>
      <c r="AA344">
        <v>0.16000000000000003</v>
      </c>
      <c r="AB344">
        <f t="shared" si="38"/>
        <v>0.16000000000000003</v>
      </c>
    </row>
    <row r="345" spans="1:28">
      <c r="A345" t="s">
        <v>65</v>
      </c>
      <c r="B345" s="1">
        <v>0.32</v>
      </c>
      <c r="C345" s="1">
        <v>0.66999999999999993</v>
      </c>
      <c r="D345" s="1">
        <v>0.75</v>
      </c>
      <c r="E345" s="1">
        <v>0.47</v>
      </c>
      <c r="F345" s="1">
        <v>0.49</v>
      </c>
      <c r="G345" s="1">
        <f t="shared" si="36"/>
        <v>0.32</v>
      </c>
      <c r="H345" s="1">
        <v>0.13</v>
      </c>
      <c r="I345" s="1">
        <f t="shared" si="37"/>
        <v>0.13</v>
      </c>
      <c r="T345" t="s">
        <v>65</v>
      </c>
      <c r="U345">
        <v>0.32</v>
      </c>
      <c r="V345">
        <v>0.66999999999999993</v>
      </c>
      <c r="W345">
        <v>0.75</v>
      </c>
      <c r="X345">
        <v>0.47</v>
      </c>
      <c r="Y345">
        <v>0.49</v>
      </c>
      <c r="Z345">
        <v>0.32</v>
      </c>
      <c r="AA345">
        <v>0.87</v>
      </c>
      <c r="AB345">
        <f t="shared" si="38"/>
        <v>0.32</v>
      </c>
    </row>
    <row r="346" spans="1:28">
      <c r="A346" t="s">
        <v>66</v>
      </c>
      <c r="B346" s="1">
        <v>0.92</v>
      </c>
      <c r="C346" s="1">
        <v>2.0000000000000018E-2</v>
      </c>
      <c r="D346" s="1">
        <v>0.19999999999999996</v>
      </c>
      <c r="E346" s="1">
        <v>0.18000000000000005</v>
      </c>
      <c r="F346" s="1">
        <v>0.92</v>
      </c>
      <c r="G346" s="1">
        <f t="shared" si="36"/>
        <v>2.0000000000000018E-2</v>
      </c>
      <c r="H346" s="1">
        <v>0.89</v>
      </c>
      <c r="I346" s="1">
        <f t="shared" si="37"/>
        <v>2.0000000000000018E-2</v>
      </c>
      <c r="T346" t="s">
        <v>66</v>
      </c>
      <c r="U346">
        <v>0.92</v>
      </c>
      <c r="V346">
        <v>2.0000000000000018E-2</v>
      </c>
      <c r="W346">
        <v>0.19999999999999996</v>
      </c>
      <c r="X346">
        <v>0.18000000000000005</v>
      </c>
      <c r="Y346">
        <v>0.92</v>
      </c>
      <c r="Z346">
        <v>2.0000000000000018E-2</v>
      </c>
      <c r="AA346">
        <v>0.10999999999999999</v>
      </c>
      <c r="AB346">
        <f t="shared" si="38"/>
        <v>2.0000000000000018E-2</v>
      </c>
    </row>
    <row r="347" spans="1:28">
      <c r="A347" t="s">
        <v>94</v>
      </c>
      <c r="B347" s="1">
        <v>0.13</v>
      </c>
      <c r="C347" s="1">
        <v>0.56000000000000005</v>
      </c>
      <c r="D347" s="1">
        <v>0.65999999999999992</v>
      </c>
      <c r="E347" s="1">
        <v>0.94</v>
      </c>
      <c r="F347" s="1">
        <v>1.0000000000000009E-2</v>
      </c>
      <c r="G347" s="1">
        <f t="shared" si="36"/>
        <v>1.0000000000000009E-2</v>
      </c>
      <c r="H347" s="1">
        <v>0.23</v>
      </c>
      <c r="I347" s="1">
        <f t="shared" si="37"/>
        <v>1.0000000000000009E-2</v>
      </c>
      <c r="T347" t="s">
        <v>94</v>
      </c>
      <c r="U347">
        <v>0.13</v>
      </c>
      <c r="V347">
        <v>0.56000000000000005</v>
      </c>
      <c r="W347">
        <v>0.65999999999999992</v>
      </c>
      <c r="X347">
        <v>0.94</v>
      </c>
      <c r="Y347">
        <v>1.0000000000000009E-2</v>
      </c>
      <c r="Z347">
        <v>1.0000000000000009E-2</v>
      </c>
      <c r="AA347">
        <v>0.77</v>
      </c>
      <c r="AB347">
        <f t="shared" si="38"/>
        <v>1.0000000000000009E-2</v>
      </c>
    </row>
    <row r="348" spans="1:28">
      <c r="A348" t="s">
        <v>96</v>
      </c>
      <c r="B348" s="1">
        <v>0.11</v>
      </c>
      <c r="C348" s="1">
        <v>0.9</v>
      </c>
      <c r="D348" s="1">
        <v>0.99</v>
      </c>
      <c r="E348" s="1">
        <v>0.69</v>
      </c>
      <c r="F348" s="1">
        <v>2.0000000000000018E-2</v>
      </c>
      <c r="G348" s="1">
        <f t="shared" si="36"/>
        <v>2.0000000000000018E-2</v>
      </c>
      <c r="H348" s="1">
        <v>0.13</v>
      </c>
      <c r="I348" s="1">
        <f t="shared" si="37"/>
        <v>2.0000000000000018E-2</v>
      </c>
      <c r="T348" t="s">
        <v>96</v>
      </c>
      <c r="U348">
        <v>0.11</v>
      </c>
      <c r="V348">
        <v>0.9</v>
      </c>
      <c r="W348">
        <v>0.99</v>
      </c>
      <c r="X348">
        <v>0.69</v>
      </c>
      <c r="Y348">
        <v>2.0000000000000018E-2</v>
      </c>
      <c r="Z348">
        <v>2.0000000000000018E-2</v>
      </c>
      <c r="AA348">
        <v>0.87</v>
      </c>
      <c r="AB348">
        <f t="shared" si="38"/>
        <v>2.0000000000000018E-2</v>
      </c>
    </row>
    <row r="349" spans="1:28">
      <c r="A349" t="s">
        <v>98</v>
      </c>
      <c r="B349" s="1">
        <v>0.12</v>
      </c>
      <c r="C349" s="1">
        <v>0.83</v>
      </c>
      <c r="D349" s="1">
        <v>0.89</v>
      </c>
      <c r="E349" s="1">
        <v>0.92999999999999994</v>
      </c>
      <c r="F349" s="1">
        <v>0.65</v>
      </c>
      <c r="G349" s="1">
        <f t="shared" si="36"/>
        <v>0.12</v>
      </c>
      <c r="H349" s="1">
        <v>0.31</v>
      </c>
      <c r="I349" s="1">
        <f t="shared" si="37"/>
        <v>0.12</v>
      </c>
      <c r="T349" t="s">
        <v>98</v>
      </c>
      <c r="U349">
        <v>0.12</v>
      </c>
      <c r="V349">
        <v>0.83</v>
      </c>
      <c r="W349">
        <v>0.89</v>
      </c>
      <c r="X349">
        <v>0.92999999999999994</v>
      </c>
      <c r="Y349">
        <v>0.65</v>
      </c>
      <c r="Z349">
        <v>0.12</v>
      </c>
      <c r="AA349">
        <v>0.69</v>
      </c>
      <c r="AB349">
        <f t="shared" si="38"/>
        <v>0.12</v>
      </c>
    </row>
    <row r="350" spans="1:28">
      <c r="A350" t="s">
        <v>100</v>
      </c>
      <c r="B350" s="1">
        <v>0.15</v>
      </c>
      <c r="C350" s="1">
        <v>0.43999999999999995</v>
      </c>
      <c r="D350" s="1">
        <v>0.94</v>
      </c>
      <c r="E350" s="1">
        <v>0.61</v>
      </c>
      <c r="F350" s="1">
        <v>0.26</v>
      </c>
      <c r="G350" s="1">
        <f t="shared" si="36"/>
        <v>0.15</v>
      </c>
      <c r="H350" s="1">
        <v>0.16</v>
      </c>
      <c r="I350" s="1">
        <f t="shared" si="37"/>
        <v>0.15</v>
      </c>
      <c r="T350" t="s">
        <v>100</v>
      </c>
      <c r="U350">
        <v>0.15</v>
      </c>
      <c r="V350">
        <v>0.43999999999999995</v>
      </c>
      <c r="W350">
        <v>0.94</v>
      </c>
      <c r="X350">
        <v>0.61</v>
      </c>
      <c r="Y350">
        <v>0.26</v>
      </c>
      <c r="Z350">
        <v>0.15</v>
      </c>
      <c r="AA350">
        <v>0.84</v>
      </c>
      <c r="AB350">
        <f t="shared" si="38"/>
        <v>0.15</v>
      </c>
    </row>
    <row r="351" spans="1:28">
      <c r="A351" t="s">
        <v>102</v>
      </c>
      <c r="B351" s="1">
        <v>0.84</v>
      </c>
      <c r="C351" s="1">
        <v>0.62</v>
      </c>
      <c r="D351" s="1">
        <v>0.19999999999999996</v>
      </c>
      <c r="E351" s="1">
        <v>0.38</v>
      </c>
      <c r="F351" s="1">
        <v>0.72</v>
      </c>
      <c r="G351" s="1">
        <f t="shared" si="36"/>
        <v>0.19999999999999996</v>
      </c>
      <c r="H351" s="1">
        <v>0.89</v>
      </c>
      <c r="I351" s="1">
        <f t="shared" si="37"/>
        <v>0.19999999999999996</v>
      </c>
      <c r="T351" t="s">
        <v>102</v>
      </c>
      <c r="U351">
        <v>0.84</v>
      </c>
      <c r="V351">
        <v>0.62</v>
      </c>
      <c r="W351">
        <v>0.19999999999999996</v>
      </c>
      <c r="X351">
        <v>0.38</v>
      </c>
      <c r="Y351">
        <v>0.72</v>
      </c>
      <c r="Z351">
        <v>0.19999999999999996</v>
      </c>
      <c r="AA351">
        <v>0.10999999999999999</v>
      </c>
      <c r="AB351">
        <f t="shared" si="38"/>
        <v>0.10999999999999999</v>
      </c>
    </row>
    <row r="352" spans="1:28">
      <c r="A352" t="s">
        <v>151</v>
      </c>
      <c r="B352" s="1">
        <v>0.93</v>
      </c>
      <c r="C352" s="1">
        <v>4.0000000000000036E-2</v>
      </c>
      <c r="D352" s="1">
        <v>0.19999999999999996</v>
      </c>
      <c r="E352" s="1">
        <v>3.0000000000000027E-2</v>
      </c>
      <c r="F352" s="1">
        <v>0.84</v>
      </c>
      <c r="G352" s="1">
        <f t="shared" si="36"/>
        <v>3.0000000000000027E-2</v>
      </c>
      <c r="H352" s="1">
        <v>0.89</v>
      </c>
      <c r="I352" s="1">
        <f t="shared" si="37"/>
        <v>3.0000000000000027E-2</v>
      </c>
      <c r="T352" t="s">
        <v>151</v>
      </c>
      <c r="U352">
        <v>0.93</v>
      </c>
      <c r="V352">
        <v>4.0000000000000036E-2</v>
      </c>
      <c r="W352">
        <v>0.19999999999999996</v>
      </c>
      <c r="X352">
        <v>3.0000000000000027E-2</v>
      </c>
      <c r="Y352">
        <v>0.84</v>
      </c>
      <c r="Z352">
        <v>3.0000000000000027E-2</v>
      </c>
      <c r="AA352">
        <v>0.10999999999999999</v>
      </c>
      <c r="AB352">
        <f t="shared" si="38"/>
        <v>3.0000000000000027E-2</v>
      </c>
    </row>
    <row r="353" spans="1:30">
      <c r="B353" s="1"/>
      <c r="C353" s="1"/>
      <c r="D353" s="1"/>
      <c r="E353" s="1"/>
      <c r="F353" s="1"/>
      <c r="G353" s="1">
        <f>SUM(G335:G352)</f>
        <v>2.7500000000000009</v>
      </c>
      <c r="H353" s="1" t="s">
        <v>71</v>
      </c>
      <c r="I353" s="1">
        <f>SUM(I335:I352)</f>
        <v>2.4000000000000004</v>
      </c>
      <c r="J353" s="36">
        <f>+I353/G353</f>
        <v>0.87272727272727257</v>
      </c>
      <c r="K353" t="s">
        <v>582</v>
      </c>
      <c r="Z353">
        <v>2.7500000000000009</v>
      </c>
      <c r="AA353" t="s">
        <v>263</v>
      </c>
      <c r="AB353">
        <f>SUM(AB335:AB352)</f>
        <v>2.38</v>
      </c>
      <c r="AC353">
        <f>+AB353/Z353</f>
        <v>0.86545454545454514</v>
      </c>
      <c r="AD353" t="s">
        <v>71</v>
      </c>
    </row>
    <row r="356" spans="1:30">
      <c r="A356" t="s">
        <v>131</v>
      </c>
      <c r="T356" t="s">
        <v>165</v>
      </c>
    </row>
    <row r="357" spans="1:30">
      <c r="A357" t="s">
        <v>78</v>
      </c>
      <c r="B357" t="s">
        <v>48</v>
      </c>
      <c r="C357" t="s">
        <v>230</v>
      </c>
      <c r="D357" t="s">
        <v>223</v>
      </c>
      <c r="E357" t="s">
        <v>232</v>
      </c>
      <c r="F357" t="s">
        <v>234</v>
      </c>
      <c r="G357" t="s">
        <v>127</v>
      </c>
      <c r="H357" t="s">
        <v>224</v>
      </c>
      <c r="I357" t="s">
        <v>238</v>
      </c>
      <c r="T357" t="s">
        <v>78</v>
      </c>
      <c r="U357" t="s">
        <v>48</v>
      </c>
      <c r="V357" t="s">
        <v>230</v>
      </c>
      <c r="W357" t="s">
        <v>223</v>
      </c>
      <c r="X357" t="s">
        <v>232</v>
      </c>
      <c r="Y357" t="s">
        <v>234</v>
      </c>
      <c r="Z357" t="s">
        <v>161</v>
      </c>
      <c r="AA357" t="s">
        <v>236</v>
      </c>
      <c r="AB357" t="s">
        <v>238</v>
      </c>
    </row>
    <row r="358" spans="1:30">
      <c r="A358" t="s">
        <v>80</v>
      </c>
      <c r="B358" s="1">
        <v>0.62</v>
      </c>
      <c r="C358" s="1">
        <v>0.64</v>
      </c>
      <c r="D358" s="1">
        <v>0.22999999999999998</v>
      </c>
      <c r="E358" s="1">
        <v>0.33999999999999997</v>
      </c>
      <c r="F358" s="1">
        <v>0.59</v>
      </c>
      <c r="G358" s="1">
        <f t="shared" ref="G358:G375" si="39">MIN(B358:F358)</f>
        <v>0.22999999999999998</v>
      </c>
      <c r="H358" s="1">
        <v>0.13</v>
      </c>
      <c r="I358" s="1">
        <f t="shared" ref="I358:I375" si="40">MIN(G358:H358)</f>
        <v>0.13</v>
      </c>
      <c r="T358" t="s">
        <v>80</v>
      </c>
      <c r="U358">
        <v>0.62</v>
      </c>
      <c r="V358">
        <v>0.64</v>
      </c>
      <c r="W358">
        <v>0.22999999999999998</v>
      </c>
      <c r="X358">
        <v>0.33999999999999997</v>
      </c>
      <c r="Y358">
        <v>0.59</v>
      </c>
      <c r="Z358">
        <v>0.22999999999999998</v>
      </c>
      <c r="AA358">
        <v>0.87</v>
      </c>
      <c r="AB358">
        <f t="shared" ref="AB358:AB375" si="41">MIN(Z358:AA358)</f>
        <v>0.22999999999999998</v>
      </c>
    </row>
    <row r="359" spans="1:30">
      <c r="A359" t="s">
        <v>82</v>
      </c>
      <c r="B359" s="1">
        <v>0.96</v>
      </c>
      <c r="C359" s="1">
        <v>0.14000000000000001</v>
      </c>
      <c r="D359" s="1">
        <v>0.30000000000000004</v>
      </c>
      <c r="E359" s="1">
        <v>4.0000000000000036E-2</v>
      </c>
      <c r="F359" s="1">
        <v>0.16000000000000003</v>
      </c>
      <c r="G359" s="1">
        <f t="shared" si="39"/>
        <v>4.0000000000000036E-2</v>
      </c>
      <c r="H359" s="1">
        <v>0.89</v>
      </c>
      <c r="I359" s="1">
        <f t="shared" si="40"/>
        <v>4.0000000000000036E-2</v>
      </c>
      <c r="T359" t="s">
        <v>82</v>
      </c>
      <c r="U359">
        <v>0.96</v>
      </c>
      <c r="V359">
        <v>0.14000000000000001</v>
      </c>
      <c r="W359">
        <v>0.30000000000000004</v>
      </c>
      <c r="X359">
        <v>4.0000000000000036E-2</v>
      </c>
      <c r="Y359">
        <v>0.16000000000000003</v>
      </c>
      <c r="Z359">
        <v>4.0000000000000036E-2</v>
      </c>
      <c r="AA359">
        <v>0.10999999999999999</v>
      </c>
      <c r="AB359">
        <f t="shared" si="41"/>
        <v>4.0000000000000036E-2</v>
      </c>
    </row>
    <row r="360" spans="1:30">
      <c r="A360" t="s">
        <v>57</v>
      </c>
      <c r="B360" s="1">
        <v>0.42</v>
      </c>
      <c r="C360" s="1">
        <v>6.0000000000000053E-2</v>
      </c>
      <c r="D360" s="1">
        <v>0.27</v>
      </c>
      <c r="E360" s="1">
        <v>0.22999999999999998</v>
      </c>
      <c r="F360" s="1">
        <v>0.28000000000000003</v>
      </c>
      <c r="G360" s="1">
        <f t="shared" si="39"/>
        <v>6.0000000000000053E-2</v>
      </c>
      <c r="H360" s="1">
        <v>0.81</v>
      </c>
      <c r="I360" s="1">
        <f t="shared" si="40"/>
        <v>6.0000000000000053E-2</v>
      </c>
      <c r="T360" t="s">
        <v>57</v>
      </c>
      <c r="U360">
        <v>0.42</v>
      </c>
      <c r="V360">
        <v>6.0000000000000053E-2</v>
      </c>
      <c r="W360">
        <v>0.27</v>
      </c>
      <c r="X360">
        <v>0.22999999999999998</v>
      </c>
      <c r="Y360">
        <v>0.28000000000000003</v>
      </c>
      <c r="Z360">
        <v>6.0000000000000053E-2</v>
      </c>
      <c r="AA360">
        <v>0.18999999999999995</v>
      </c>
      <c r="AB360">
        <f t="shared" si="41"/>
        <v>6.0000000000000053E-2</v>
      </c>
    </row>
    <row r="361" spans="1:30">
      <c r="A361" t="s">
        <v>58</v>
      </c>
      <c r="B361" s="1">
        <v>0.25</v>
      </c>
      <c r="C361" s="1">
        <v>0.73</v>
      </c>
      <c r="D361" s="1">
        <v>0.29000000000000004</v>
      </c>
      <c r="E361" s="1">
        <v>0.9</v>
      </c>
      <c r="F361" s="1">
        <v>0.28000000000000003</v>
      </c>
      <c r="G361" s="1">
        <f t="shared" si="39"/>
        <v>0.25</v>
      </c>
      <c r="H361" s="1">
        <v>0.23</v>
      </c>
      <c r="I361" s="1">
        <f t="shared" si="40"/>
        <v>0.23</v>
      </c>
      <c r="T361" t="s">
        <v>58</v>
      </c>
      <c r="U361">
        <v>0.25</v>
      </c>
      <c r="V361">
        <v>0.73</v>
      </c>
      <c r="W361">
        <v>0.29000000000000004</v>
      </c>
      <c r="X361">
        <v>0.9</v>
      </c>
      <c r="Y361">
        <v>0.28000000000000003</v>
      </c>
      <c r="Z361">
        <v>0.25</v>
      </c>
      <c r="AA361">
        <v>0.77</v>
      </c>
      <c r="AB361">
        <f t="shared" si="41"/>
        <v>0.25</v>
      </c>
    </row>
    <row r="362" spans="1:30">
      <c r="A362" t="s">
        <v>59</v>
      </c>
      <c r="B362" s="1">
        <v>0.42</v>
      </c>
      <c r="C362" s="1">
        <v>0.83</v>
      </c>
      <c r="D362" s="1">
        <v>0.21999999999999997</v>
      </c>
      <c r="E362" s="1">
        <v>0.72</v>
      </c>
      <c r="F362" s="1">
        <v>0.51</v>
      </c>
      <c r="G362" s="1">
        <f t="shared" si="39"/>
        <v>0.21999999999999997</v>
      </c>
      <c r="H362" s="1">
        <v>0.69</v>
      </c>
      <c r="I362" s="1">
        <f t="shared" si="40"/>
        <v>0.21999999999999997</v>
      </c>
      <c r="T362" t="s">
        <v>59</v>
      </c>
      <c r="U362">
        <v>0.42</v>
      </c>
      <c r="V362">
        <v>0.83</v>
      </c>
      <c r="W362">
        <v>0.21999999999999997</v>
      </c>
      <c r="X362">
        <v>0.72</v>
      </c>
      <c r="Y362">
        <v>0.51</v>
      </c>
      <c r="Z362">
        <v>0.21999999999999997</v>
      </c>
      <c r="AA362">
        <v>0.31000000000000005</v>
      </c>
      <c r="AB362">
        <f t="shared" si="41"/>
        <v>0.21999999999999997</v>
      </c>
    </row>
    <row r="363" spans="1:30">
      <c r="A363" t="s">
        <v>60</v>
      </c>
      <c r="B363" s="1">
        <v>0.9</v>
      </c>
      <c r="C363" s="1">
        <v>0.84</v>
      </c>
      <c r="D363" s="1">
        <v>0.26</v>
      </c>
      <c r="E363" s="1">
        <v>0.30000000000000004</v>
      </c>
      <c r="F363" s="1">
        <v>0.21999999999999997</v>
      </c>
      <c r="G363" s="1">
        <f t="shared" si="39"/>
        <v>0.21999999999999997</v>
      </c>
      <c r="H363" s="1">
        <v>0.89</v>
      </c>
      <c r="I363" s="1">
        <f t="shared" si="40"/>
        <v>0.21999999999999997</v>
      </c>
      <c r="T363" t="s">
        <v>60</v>
      </c>
      <c r="U363">
        <v>0.9</v>
      </c>
      <c r="V363">
        <v>0.84</v>
      </c>
      <c r="W363">
        <v>0.26</v>
      </c>
      <c r="X363">
        <v>0.30000000000000004</v>
      </c>
      <c r="Y363">
        <v>0.21999999999999997</v>
      </c>
      <c r="Z363">
        <v>0.21999999999999997</v>
      </c>
      <c r="AA363">
        <v>0.10999999999999999</v>
      </c>
      <c r="AB363">
        <f t="shared" si="41"/>
        <v>0.10999999999999999</v>
      </c>
    </row>
    <row r="364" spans="1:30">
      <c r="A364" t="s">
        <v>153</v>
      </c>
      <c r="B364" s="1">
        <v>0.72</v>
      </c>
      <c r="C364" s="1">
        <v>0.18999999999999995</v>
      </c>
      <c r="D364" s="1">
        <v>0.22999999999999998</v>
      </c>
      <c r="E364" s="1">
        <v>0.16000000000000003</v>
      </c>
      <c r="F364" s="1">
        <v>0.67</v>
      </c>
      <c r="G364" s="1">
        <f t="shared" si="39"/>
        <v>0.16000000000000003</v>
      </c>
      <c r="H364" s="1">
        <v>0.13</v>
      </c>
      <c r="I364" s="1">
        <f t="shared" si="40"/>
        <v>0.13</v>
      </c>
      <c r="T364" t="s">
        <v>153</v>
      </c>
      <c r="U364">
        <v>0.72</v>
      </c>
      <c r="V364">
        <v>0.18999999999999995</v>
      </c>
      <c r="W364">
        <v>0.22999999999999998</v>
      </c>
      <c r="X364">
        <v>0.16000000000000003</v>
      </c>
      <c r="Y364">
        <v>0.67</v>
      </c>
      <c r="Z364">
        <v>0.16000000000000003</v>
      </c>
      <c r="AA364">
        <v>0.87</v>
      </c>
      <c r="AB364">
        <f t="shared" si="41"/>
        <v>0.16000000000000003</v>
      </c>
    </row>
    <row r="365" spans="1:30">
      <c r="A365" t="s">
        <v>62</v>
      </c>
      <c r="B365" s="1">
        <v>0.17</v>
      </c>
      <c r="C365" s="1">
        <v>0.67999999999999994</v>
      </c>
      <c r="D365" s="1">
        <v>0.91</v>
      </c>
      <c r="E365" s="1">
        <v>0.52</v>
      </c>
      <c r="F365" s="1">
        <v>0.59</v>
      </c>
      <c r="G365" s="1">
        <f t="shared" si="39"/>
        <v>0.17</v>
      </c>
      <c r="H365" s="1">
        <v>0.16</v>
      </c>
      <c r="I365" s="1">
        <f t="shared" si="40"/>
        <v>0.16</v>
      </c>
      <c r="T365" t="s">
        <v>62</v>
      </c>
      <c r="U365">
        <v>0.17</v>
      </c>
      <c r="V365">
        <v>0.67999999999999994</v>
      </c>
      <c r="W365">
        <v>0.91</v>
      </c>
      <c r="X365">
        <v>0.52</v>
      </c>
      <c r="Y365">
        <v>0.59</v>
      </c>
      <c r="Z365">
        <v>0.17</v>
      </c>
      <c r="AA365">
        <v>0.84</v>
      </c>
      <c r="AB365">
        <f t="shared" si="41"/>
        <v>0.17</v>
      </c>
    </row>
    <row r="366" spans="1:30">
      <c r="A366" t="s">
        <v>63</v>
      </c>
      <c r="B366" s="1">
        <v>0.2</v>
      </c>
      <c r="C366" s="1">
        <v>0.58000000000000007</v>
      </c>
      <c r="D366" s="1">
        <v>0.49</v>
      </c>
      <c r="E366" s="1">
        <v>0.73</v>
      </c>
      <c r="F366" s="1">
        <v>0.8</v>
      </c>
      <c r="G366" s="1">
        <f t="shared" si="39"/>
        <v>0.2</v>
      </c>
      <c r="H366" s="1">
        <v>0.45</v>
      </c>
      <c r="I366" s="1">
        <f t="shared" si="40"/>
        <v>0.2</v>
      </c>
      <c r="T366" t="s">
        <v>63</v>
      </c>
      <c r="U366">
        <v>0.2</v>
      </c>
      <c r="V366">
        <v>0.58000000000000007</v>
      </c>
      <c r="W366">
        <v>0.49</v>
      </c>
      <c r="X366">
        <v>0.73</v>
      </c>
      <c r="Y366">
        <v>0.8</v>
      </c>
      <c r="Z366">
        <v>0.2</v>
      </c>
      <c r="AA366">
        <v>0.55000000000000004</v>
      </c>
      <c r="AB366">
        <f t="shared" si="41"/>
        <v>0.2</v>
      </c>
    </row>
    <row r="367" spans="1:30">
      <c r="A367" t="s">
        <v>64</v>
      </c>
      <c r="B367" s="1">
        <v>0.53</v>
      </c>
      <c r="C367" s="1">
        <v>0.79</v>
      </c>
      <c r="D367" s="1">
        <v>0.29000000000000004</v>
      </c>
      <c r="E367" s="1">
        <v>0.89</v>
      </c>
      <c r="F367" s="1">
        <v>0.21999999999999997</v>
      </c>
      <c r="G367" s="1">
        <f t="shared" si="39"/>
        <v>0.21999999999999997</v>
      </c>
      <c r="H367" s="1">
        <v>0.84</v>
      </c>
      <c r="I367" s="1">
        <f t="shared" si="40"/>
        <v>0.21999999999999997</v>
      </c>
      <c r="T367" t="s">
        <v>64</v>
      </c>
      <c r="U367">
        <v>0.53</v>
      </c>
      <c r="V367">
        <v>0.79</v>
      </c>
      <c r="W367">
        <v>0.29000000000000004</v>
      </c>
      <c r="X367">
        <v>0.89</v>
      </c>
      <c r="Y367">
        <v>0.21999999999999997</v>
      </c>
      <c r="Z367">
        <v>0.21999999999999997</v>
      </c>
      <c r="AA367">
        <v>0.16000000000000003</v>
      </c>
      <c r="AB367">
        <f t="shared" si="41"/>
        <v>0.16000000000000003</v>
      </c>
    </row>
    <row r="368" spans="1:30">
      <c r="A368" t="s">
        <v>65</v>
      </c>
      <c r="B368" s="1">
        <v>0.32</v>
      </c>
      <c r="C368" s="1">
        <v>0.66999999999999993</v>
      </c>
      <c r="D368" s="1">
        <v>0.75</v>
      </c>
      <c r="E368" s="1">
        <v>0.47</v>
      </c>
      <c r="F368" s="1">
        <v>0.51</v>
      </c>
      <c r="G368" s="1">
        <f t="shared" si="39"/>
        <v>0.32</v>
      </c>
      <c r="H368" s="1">
        <v>0.13</v>
      </c>
      <c r="I368" s="1">
        <f t="shared" si="40"/>
        <v>0.13</v>
      </c>
      <c r="T368" t="s">
        <v>65</v>
      </c>
      <c r="U368">
        <v>0.32</v>
      </c>
      <c r="V368">
        <v>0.66999999999999993</v>
      </c>
      <c r="W368">
        <v>0.75</v>
      </c>
      <c r="X368">
        <v>0.47</v>
      </c>
      <c r="Y368">
        <v>0.51</v>
      </c>
      <c r="Z368">
        <v>0.32</v>
      </c>
      <c r="AA368">
        <v>0.87</v>
      </c>
      <c r="AB368">
        <f t="shared" si="41"/>
        <v>0.32</v>
      </c>
    </row>
    <row r="369" spans="1:29">
      <c r="A369" t="s">
        <v>66</v>
      </c>
      <c r="B369" s="1">
        <v>0.92</v>
      </c>
      <c r="C369" s="1">
        <v>2.0000000000000018E-2</v>
      </c>
      <c r="D369" s="1">
        <v>0.19999999999999996</v>
      </c>
      <c r="E369" s="1">
        <v>0.18000000000000005</v>
      </c>
      <c r="F369" s="1">
        <v>7.999999999999996E-2</v>
      </c>
      <c r="G369" s="1">
        <f t="shared" si="39"/>
        <v>2.0000000000000018E-2</v>
      </c>
      <c r="H369" s="1">
        <v>0.89</v>
      </c>
      <c r="I369" s="1">
        <f t="shared" si="40"/>
        <v>2.0000000000000018E-2</v>
      </c>
      <c r="T369" t="s">
        <v>66</v>
      </c>
      <c r="U369">
        <v>0.92</v>
      </c>
      <c r="V369">
        <v>2.0000000000000018E-2</v>
      </c>
      <c r="W369">
        <v>0.19999999999999996</v>
      </c>
      <c r="X369">
        <v>0.18000000000000005</v>
      </c>
      <c r="Y369">
        <v>7.999999999999996E-2</v>
      </c>
      <c r="Z369">
        <v>2.0000000000000018E-2</v>
      </c>
      <c r="AA369">
        <v>0.10999999999999999</v>
      </c>
      <c r="AB369">
        <f t="shared" si="41"/>
        <v>2.0000000000000018E-2</v>
      </c>
    </row>
    <row r="370" spans="1:29">
      <c r="A370" t="s">
        <v>94</v>
      </c>
      <c r="B370" s="1">
        <v>0.13</v>
      </c>
      <c r="C370" s="1">
        <v>0.56000000000000005</v>
      </c>
      <c r="D370" s="1">
        <v>0.65999999999999992</v>
      </c>
      <c r="E370" s="1">
        <v>0.94</v>
      </c>
      <c r="F370" s="1">
        <v>0.99</v>
      </c>
      <c r="G370" s="1">
        <f t="shared" si="39"/>
        <v>0.13</v>
      </c>
      <c r="H370" s="1">
        <v>0.23</v>
      </c>
      <c r="I370" s="1">
        <f t="shared" si="40"/>
        <v>0.13</v>
      </c>
      <c r="T370" t="s">
        <v>94</v>
      </c>
      <c r="U370">
        <v>0.13</v>
      </c>
      <c r="V370">
        <v>0.56000000000000005</v>
      </c>
      <c r="W370">
        <v>0.65999999999999992</v>
      </c>
      <c r="X370">
        <v>0.94</v>
      </c>
      <c r="Y370">
        <v>0.99</v>
      </c>
      <c r="Z370">
        <v>0.13</v>
      </c>
      <c r="AA370">
        <v>0.77</v>
      </c>
      <c r="AB370">
        <f t="shared" si="41"/>
        <v>0.13</v>
      </c>
    </row>
    <row r="371" spans="1:29">
      <c r="A371" t="s">
        <v>96</v>
      </c>
      <c r="B371" s="1">
        <v>0.11</v>
      </c>
      <c r="C371" s="1">
        <v>0.9</v>
      </c>
      <c r="D371" s="1">
        <v>0.99</v>
      </c>
      <c r="E371" s="1">
        <v>0.69</v>
      </c>
      <c r="F371" s="1">
        <v>0.98</v>
      </c>
      <c r="G371" s="1">
        <f t="shared" si="39"/>
        <v>0.11</v>
      </c>
      <c r="H371" s="1">
        <v>0.13</v>
      </c>
      <c r="I371" s="1">
        <f t="shared" si="40"/>
        <v>0.11</v>
      </c>
      <c r="T371" t="s">
        <v>96</v>
      </c>
      <c r="U371">
        <v>0.11</v>
      </c>
      <c r="V371">
        <v>0.9</v>
      </c>
      <c r="W371">
        <v>0.99</v>
      </c>
      <c r="X371">
        <v>0.69</v>
      </c>
      <c r="Y371">
        <v>0.98</v>
      </c>
      <c r="Z371">
        <v>0.11</v>
      </c>
      <c r="AA371">
        <v>0.87</v>
      </c>
      <c r="AB371">
        <f t="shared" si="41"/>
        <v>0.11</v>
      </c>
    </row>
    <row r="372" spans="1:29">
      <c r="A372" t="s">
        <v>98</v>
      </c>
      <c r="B372" s="1">
        <v>0.12</v>
      </c>
      <c r="C372" s="1">
        <v>0.83</v>
      </c>
      <c r="D372" s="1">
        <v>0.89</v>
      </c>
      <c r="E372" s="1">
        <v>0.92999999999999994</v>
      </c>
      <c r="F372" s="1">
        <v>0.35</v>
      </c>
      <c r="G372" s="1">
        <f t="shared" si="39"/>
        <v>0.12</v>
      </c>
      <c r="H372" s="1">
        <v>0.31</v>
      </c>
      <c r="I372" s="1">
        <f t="shared" si="40"/>
        <v>0.12</v>
      </c>
      <c r="T372" t="s">
        <v>98</v>
      </c>
      <c r="U372">
        <v>0.12</v>
      </c>
      <c r="V372">
        <v>0.83</v>
      </c>
      <c r="W372">
        <v>0.89</v>
      </c>
      <c r="X372">
        <v>0.92999999999999994</v>
      </c>
      <c r="Y372">
        <v>0.35</v>
      </c>
      <c r="Z372">
        <v>0.12</v>
      </c>
      <c r="AA372">
        <v>0.69</v>
      </c>
      <c r="AB372">
        <f t="shared" si="41"/>
        <v>0.12</v>
      </c>
    </row>
    <row r="373" spans="1:29">
      <c r="A373" t="s">
        <v>100</v>
      </c>
      <c r="B373" s="1">
        <v>0.15</v>
      </c>
      <c r="C373" s="1">
        <v>0.43999999999999995</v>
      </c>
      <c r="D373" s="1">
        <v>0.94</v>
      </c>
      <c r="E373" s="1">
        <v>0.61</v>
      </c>
      <c r="F373" s="1">
        <v>0.74</v>
      </c>
      <c r="G373" s="1">
        <f t="shared" si="39"/>
        <v>0.15</v>
      </c>
      <c r="H373" s="1">
        <v>0.16</v>
      </c>
      <c r="I373" s="1">
        <f t="shared" si="40"/>
        <v>0.15</v>
      </c>
      <c r="T373" t="s">
        <v>100</v>
      </c>
      <c r="U373">
        <v>0.15</v>
      </c>
      <c r="V373">
        <v>0.43999999999999995</v>
      </c>
      <c r="W373">
        <v>0.94</v>
      </c>
      <c r="X373">
        <v>0.61</v>
      </c>
      <c r="Y373">
        <v>0.74</v>
      </c>
      <c r="Z373">
        <v>0.15</v>
      </c>
      <c r="AA373">
        <v>0.84</v>
      </c>
      <c r="AB373">
        <f t="shared" si="41"/>
        <v>0.15</v>
      </c>
    </row>
    <row r="374" spans="1:29">
      <c r="A374" t="s">
        <v>102</v>
      </c>
      <c r="B374" s="1">
        <v>0.84</v>
      </c>
      <c r="C374" s="1">
        <v>0.62</v>
      </c>
      <c r="D374" s="1">
        <v>0.19999999999999996</v>
      </c>
      <c r="E374" s="1">
        <v>0.38</v>
      </c>
      <c r="F374" s="1">
        <v>0.28000000000000003</v>
      </c>
      <c r="G374" s="1">
        <f t="shared" si="39"/>
        <v>0.19999999999999996</v>
      </c>
      <c r="H374" s="1">
        <v>0.89</v>
      </c>
      <c r="I374" s="1">
        <f t="shared" si="40"/>
        <v>0.19999999999999996</v>
      </c>
      <c r="T374" t="s">
        <v>102</v>
      </c>
      <c r="U374">
        <v>0.84</v>
      </c>
      <c r="V374">
        <v>0.62</v>
      </c>
      <c r="W374">
        <v>0.19999999999999996</v>
      </c>
      <c r="X374">
        <v>0.38</v>
      </c>
      <c r="Y374">
        <v>0.28000000000000003</v>
      </c>
      <c r="Z374">
        <v>0.19999999999999996</v>
      </c>
      <c r="AA374">
        <v>0.10999999999999999</v>
      </c>
      <c r="AB374">
        <f t="shared" si="41"/>
        <v>0.10999999999999999</v>
      </c>
    </row>
    <row r="375" spans="1:29">
      <c r="A375" t="s">
        <v>151</v>
      </c>
      <c r="B375" s="1">
        <v>0.93</v>
      </c>
      <c r="C375" s="1">
        <v>4.0000000000000036E-2</v>
      </c>
      <c r="D375" s="1">
        <v>0.19999999999999996</v>
      </c>
      <c r="E375" s="1">
        <v>3.0000000000000027E-2</v>
      </c>
      <c r="F375" s="1">
        <v>0.16000000000000003</v>
      </c>
      <c r="G375" s="1">
        <f t="shared" si="39"/>
        <v>3.0000000000000027E-2</v>
      </c>
      <c r="H375" s="1">
        <v>0.89</v>
      </c>
      <c r="I375" s="1">
        <f t="shared" si="40"/>
        <v>3.0000000000000027E-2</v>
      </c>
      <c r="T375" t="s">
        <v>151</v>
      </c>
      <c r="U375">
        <v>0.93</v>
      </c>
      <c r="V375">
        <v>4.0000000000000036E-2</v>
      </c>
      <c r="W375">
        <v>0.19999999999999996</v>
      </c>
      <c r="X375">
        <v>3.0000000000000027E-2</v>
      </c>
      <c r="Y375">
        <v>0.16000000000000003</v>
      </c>
      <c r="Z375">
        <v>3.0000000000000027E-2</v>
      </c>
      <c r="AA375">
        <v>0.10999999999999999</v>
      </c>
      <c r="AB375">
        <f t="shared" si="41"/>
        <v>3.0000000000000027E-2</v>
      </c>
    </row>
    <row r="376" spans="1:29">
      <c r="B376" s="1"/>
      <c r="C376" s="1"/>
      <c r="D376" s="1"/>
      <c r="E376" s="1"/>
      <c r="F376" s="1"/>
      <c r="G376" s="1">
        <f>SUM(G358:G375)</f>
        <v>2.8499999999999996</v>
      </c>
      <c r="H376" s="1" t="s">
        <v>71</v>
      </c>
      <c r="I376" s="1">
        <f>SUM(I358:I375)</f>
        <v>2.5</v>
      </c>
      <c r="J376" s="36">
        <f>+I376/G376</f>
        <v>0.87719298245614041</v>
      </c>
      <c r="K376" s="31" t="s">
        <v>227</v>
      </c>
      <c r="Z376">
        <v>2.8499999999999996</v>
      </c>
      <c r="AA376" t="s">
        <v>263</v>
      </c>
      <c r="AB376">
        <f>SUM(AB358:AB375)</f>
        <v>2.59</v>
      </c>
      <c r="AC376">
        <f>+AB376/Z376</f>
        <v>0.90877192982456145</v>
      </c>
    </row>
    <row r="379" spans="1:29">
      <c r="A379" t="s">
        <v>132</v>
      </c>
      <c r="T379" t="s">
        <v>166</v>
      </c>
    </row>
    <row r="380" spans="1:29">
      <c r="A380" t="s">
        <v>78</v>
      </c>
      <c r="B380" t="s">
        <v>228</v>
      </c>
      <c r="C380" t="s">
        <v>51</v>
      </c>
      <c r="D380" t="s">
        <v>54</v>
      </c>
      <c r="E380" t="s">
        <v>67</v>
      </c>
      <c r="F380" t="s">
        <v>50</v>
      </c>
      <c r="G380" t="s">
        <v>132</v>
      </c>
      <c r="H380" t="s">
        <v>224</v>
      </c>
      <c r="I380" t="s">
        <v>239</v>
      </c>
      <c r="T380" t="s">
        <v>78</v>
      </c>
      <c r="U380" t="s">
        <v>228</v>
      </c>
      <c r="V380" t="s">
        <v>51</v>
      </c>
      <c r="W380" t="s">
        <v>54</v>
      </c>
      <c r="X380" t="s">
        <v>67</v>
      </c>
      <c r="Y380" t="s">
        <v>50</v>
      </c>
      <c r="Z380" t="s">
        <v>166</v>
      </c>
      <c r="AA380" t="s">
        <v>236</v>
      </c>
      <c r="AB380" t="s">
        <v>238</v>
      </c>
    </row>
    <row r="381" spans="1:29">
      <c r="A381" t="s">
        <v>80</v>
      </c>
      <c r="B381" s="1">
        <v>0.38</v>
      </c>
      <c r="C381" s="1">
        <v>0.36</v>
      </c>
      <c r="D381" s="1">
        <v>0.77</v>
      </c>
      <c r="E381" s="1">
        <v>0.66</v>
      </c>
      <c r="F381" s="1">
        <v>0.41000000000000003</v>
      </c>
      <c r="G381" s="1">
        <f>MIN(B381:F381)</f>
        <v>0.36</v>
      </c>
      <c r="H381" s="1">
        <v>0.13</v>
      </c>
      <c r="I381" s="1">
        <f>MIN(G381:H381)</f>
        <v>0.13</v>
      </c>
      <c r="T381" t="s">
        <v>80</v>
      </c>
      <c r="U381">
        <v>0.38</v>
      </c>
      <c r="V381">
        <v>0.36</v>
      </c>
      <c r="W381">
        <v>0.77</v>
      </c>
      <c r="X381">
        <v>0.66</v>
      </c>
      <c r="Y381">
        <v>0.41000000000000003</v>
      </c>
      <c r="Z381">
        <v>0.36</v>
      </c>
      <c r="AA381">
        <v>0.87</v>
      </c>
      <c r="AB381">
        <f>MIN(Z381:AA381)</f>
        <v>0.36</v>
      </c>
    </row>
    <row r="382" spans="1:29">
      <c r="A382" t="s">
        <v>82</v>
      </c>
      <c r="B382" s="1">
        <v>4.0000000000000036E-2</v>
      </c>
      <c r="C382" s="1">
        <v>0.86</v>
      </c>
      <c r="D382" s="1">
        <v>0.7</v>
      </c>
      <c r="E382" s="1">
        <v>0.96</v>
      </c>
      <c r="F382" s="1">
        <v>0.84</v>
      </c>
      <c r="G382" s="1">
        <f t="shared" ref="G382:G398" si="42">MIN(B382:F382)</f>
        <v>4.0000000000000036E-2</v>
      </c>
      <c r="H382" s="1">
        <v>0.89</v>
      </c>
      <c r="I382" s="1">
        <f t="shared" ref="I382:I398" si="43">MIN(G382:H382)</f>
        <v>4.0000000000000036E-2</v>
      </c>
      <c r="T382" t="s">
        <v>82</v>
      </c>
      <c r="U382">
        <v>4.0000000000000036E-2</v>
      </c>
      <c r="V382">
        <v>0.86</v>
      </c>
      <c r="W382">
        <v>0.7</v>
      </c>
      <c r="X382">
        <v>0.96</v>
      </c>
      <c r="Y382">
        <v>0.84</v>
      </c>
      <c r="Z382">
        <v>4.0000000000000036E-2</v>
      </c>
      <c r="AA382">
        <v>0.10999999999999999</v>
      </c>
      <c r="AB382">
        <f t="shared" ref="AB382:AB398" si="44">MIN(Z382:AA382)</f>
        <v>4.0000000000000036E-2</v>
      </c>
    </row>
    <row r="383" spans="1:29">
      <c r="A383" t="s">
        <v>57</v>
      </c>
      <c r="B383" s="1">
        <v>0.58000000000000007</v>
      </c>
      <c r="C383" s="1">
        <v>0.94</v>
      </c>
      <c r="D383" s="1">
        <v>0.73</v>
      </c>
      <c r="E383" s="1">
        <v>0.77</v>
      </c>
      <c r="F383" s="1">
        <v>0.72</v>
      </c>
      <c r="G383" s="37">
        <f t="shared" si="42"/>
        <v>0.58000000000000007</v>
      </c>
      <c r="H383" s="1">
        <v>0.81</v>
      </c>
      <c r="I383" s="1">
        <f t="shared" si="43"/>
        <v>0.58000000000000007</v>
      </c>
      <c r="T383" t="s">
        <v>57</v>
      </c>
      <c r="U383">
        <v>0.58000000000000007</v>
      </c>
      <c r="V383">
        <v>0.94</v>
      </c>
      <c r="W383">
        <v>0.73</v>
      </c>
      <c r="X383">
        <v>0.77</v>
      </c>
      <c r="Y383">
        <v>0.72</v>
      </c>
      <c r="Z383">
        <v>0.58000000000000007</v>
      </c>
      <c r="AA383">
        <v>0.18999999999999995</v>
      </c>
      <c r="AB383">
        <f t="shared" si="44"/>
        <v>0.18999999999999995</v>
      </c>
    </row>
    <row r="384" spans="1:29">
      <c r="A384" t="s">
        <v>58</v>
      </c>
      <c r="B384" s="1">
        <v>0.75</v>
      </c>
      <c r="C384" s="1">
        <v>0.27</v>
      </c>
      <c r="D384" s="1">
        <v>0.71</v>
      </c>
      <c r="E384" s="1">
        <v>0.1</v>
      </c>
      <c r="F384" s="1">
        <v>0.72</v>
      </c>
      <c r="G384" s="1">
        <f t="shared" si="42"/>
        <v>0.1</v>
      </c>
      <c r="H384" s="1">
        <v>0.23</v>
      </c>
      <c r="I384" s="1">
        <f t="shared" si="43"/>
        <v>0.1</v>
      </c>
      <c r="T384" t="s">
        <v>58</v>
      </c>
      <c r="U384">
        <v>0.75</v>
      </c>
      <c r="V384">
        <v>0.27</v>
      </c>
      <c r="W384">
        <v>0.71</v>
      </c>
      <c r="X384">
        <v>0.1</v>
      </c>
      <c r="Y384">
        <v>0.72</v>
      </c>
      <c r="Z384">
        <v>0.1</v>
      </c>
      <c r="AA384">
        <v>0.77</v>
      </c>
      <c r="AB384">
        <f t="shared" si="44"/>
        <v>0.1</v>
      </c>
    </row>
    <row r="385" spans="1:32">
      <c r="A385" t="s">
        <v>59</v>
      </c>
      <c r="B385" s="1">
        <v>0.58000000000000007</v>
      </c>
      <c r="C385" s="1">
        <v>0.17</v>
      </c>
      <c r="D385" s="1">
        <v>0.78</v>
      </c>
      <c r="E385" s="1">
        <v>0.28000000000000003</v>
      </c>
      <c r="F385" s="1">
        <v>0.49</v>
      </c>
      <c r="G385" s="1">
        <f t="shared" si="42"/>
        <v>0.17</v>
      </c>
      <c r="H385" s="1">
        <v>0.69</v>
      </c>
      <c r="I385" s="1">
        <f t="shared" si="43"/>
        <v>0.17</v>
      </c>
      <c r="T385" t="s">
        <v>59</v>
      </c>
      <c r="U385">
        <v>0.58000000000000007</v>
      </c>
      <c r="V385">
        <v>0.17</v>
      </c>
      <c r="W385">
        <v>0.78</v>
      </c>
      <c r="X385">
        <v>0.28000000000000003</v>
      </c>
      <c r="Y385">
        <v>0.49</v>
      </c>
      <c r="Z385">
        <v>0.17</v>
      </c>
      <c r="AA385">
        <v>0.31000000000000005</v>
      </c>
      <c r="AB385">
        <f t="shared" si="44"/>
        <v>0.17</v>
      </c>
    </row>
    <row r="386" spans="1:32">
      <c r="A386" t="s">
        <v>60</v>
      </c>
      <c r="B386" s="1">
        <v>9.9999999999999978E-2</v>
      </c>
      <c r="C386" s="1">
        <v>0.16</v>
      </c>
      <c r="D386" s="1">
        <v>0.74</v>
      </c>
      <c r="E386" s="1">
        <v>0.7</v>
      </c>
      <c r="F386" s="1">
        <v>0.78</v>
      </c>
      <c r="G386" s="1">
        <f t="shared" si="42"/>
        <v>9.9999999999999978E-2</v>
      </c>
      <c r="H386" s="1">
        <v>0.89</v>
      </c>
      <c r="I386" s="1">
        <f t="shared" si="43"/>
        <v>9.9999999999999978E-2</v>
      </c>
      <c r="T386" t="s">
        <v>60</v>
      </c>
      <c r="U386">
        <v>9.9999999999999978E-2</v>
      </c>
      <c r="V386">
        <v>0.16</v>
      </c>
      <c r="W386">
        <v>0.74</v>
      </c>
      <c r="X386">
        <v>0.7</v>
      </c>
      <c r="Y386">
        <v>0.78</v>
      </c>
      <c r="Z386">
        <v>9.9999999999999978E-2</v>
      </c>
      <c r="AA386">
        <v>0.10999999999999999</v>
      </c>
      <c r="AB386">
        <f t="shared" si="44"/>
        <v>9.9999999999999978E-2</v>
      </c>
    </row>
    <row r="387" spans="1:32">
      <c r="A387" t="s">
        <v>153</v>
      </c>
      <c r="B387" s="1">
        <v>0.28000000000000003</v>
      </c>
      <c r="C387" s="1">
        <v>0.81</v>
      </c>
      <c r="D387" s="1">
        <v>0.77</v>
      </c>
      <c r="E387" s="1">
        <v>0.84</v>
      </c>
      <c r="F387" s="1">
        <v>0.32999999999999996</v>
      </c>
      <c r="G387" s="1">
        <f t="shared" si="42"/>
        <v>0.28000000000000003</v>
      </c>
      <c r="H387" s="1">
        <v>0.13</v>
      </c>
      <c r="I387" s="1">
        <f t="shared" si="43"/>
        <v>0.13</v>
      </c>
      <c r="T387" t="s">
        <v>153</v>
      </c>
      <c r="U387">
        <v>0.28000000000000003</v>
      </c>
      <c r="V387">
        <v>0.81</v>
      </c>
      <c r="W387">
        <v>0.77</v>
      </c>
      <c r="X387">
        <v>0.84</v>
      </c>
      <c r="Y387">
        <v>0.32999999999999996</v>
      </c>
      <c r="Z387">
        <v>0.28000000000000003</v>
      </c>
      <c r="AA387">
        <v>0.87</v>
      </c>
      <c r="AB387">
        <f t="shared" si="44"/>
        <v>0.28000000000000003</v>
      </c>
    </row>
    <row r="388" spans="1:32">
      <c r="A388" t="s">
        <v>62</v>
      </c>
      <c r="B388" s="1">
        <v>0.83</v>
      </c>
      <c r="C388" s="1">
        <v>0.32</v>
      </c>
      <c r="D388" s="1">
        <v>0.09</v>
      </c>
      <c r="E388" s="1">
        <v>0.48</v>
      </c>
      <c r="F388" s="1">
        <v>0.41000000000000003</v>
      </c>
      <c r="G388" s="1">
        <f t="shared" si="42"/>
        <v>0.09</v>
      </c>
      <c r="H388" s="1">
        <v>0.16</v>
      </c>
      <c r="I388" s="1">
        <f t="shared" si="43"/>
        <v>0.09</v>
      </c>
      <c r="T388" t="s">
        <v>62</v>
      </c>
      <c r="U388">
        <v>0.83</v>
      </c>
      <c r="V388">
        <v>0.32</v>
      </c>
      <c r="W388">
        <v>0.09</v>
      </c>
      <c r="X388">
        <v>0.48</v>
      </c>
      <c r="Y388">
        <v>0.41000000000000003</v>
      </c>
      <c r="Z388">
        <v>0.09</v>
      </c>
      <c r="AA388">
        <v>0.84</v>
      </c>
      <c r="AB388">
        <f t="shared" si="44"/>
        <v>0.09</v>
      </c>
    </row>
    <row r="389" spans="1:32">
      <c r="A389" t="s">
        <v>63</v>
      </c>
      <c r="B389" s="1">
        <v>0.8</v>
      </c>
      <c r="C389" s="1">
        <v>0.42</v>
      </c>
      <c r="D389" s="1">
        <v>0.51</v>
      </c>
      <c r="E389" s="1">
        <v>0.27</v>
      </c>
      <c r="F389" s="1">
        <v>0.19999999999999996</v>
      </c>
      <c r="G389" s="1">
        <f t="shared" si="42"/>
        <v>0.19999999999999996</v>
      </c>
      <c r="H389" s="1">
        <v>0.45</v>
      </c>
      <c r="I389" s="1">
        <f t="shared" si="43"/>
        <v>0.19999999999999996</v>
      </c>
      <c r="T389" t="s">
        <v>63</v>
      </c>
      <c r="U389">
        <v>0.8</v>
      </c>
      <c r="V389">
        <v>0.42</v>
      </c>
      <c r="W389">
        <v>0.51</v>
      </c>
      <c r="X389">
        <v>0.27</v>
      </c>
      <c r="Y389">
        <v>0.19999999999999996</v>
      </c>
      <c r="Z389">
        <v>0.19999999999999996</v>
      </c>
      <c r="AA389">
        <v>0.55000000000000004</v>
      </c>
      <c r="AB389">
        <f t="shared" si="44"/>
        <v>0.19999999999999996</v>
      </c>
    </row>
    <row r="390" spans="1:32">
      <c r="A390" t="s">
        <v>64</v>
      </c>
      <c r="B390" s="1">
        <v>0.47</v>
      </c>
      <c r="C390" s="1">
        <v>0.21</v>
      </c>
      <c r="D390" s="1">
        <v>0.71</v>
      </c>
      <c r="E390" s="1">
        <v>0.11</v>
      </c>
      <c r="F390" s="1">
        <v>0.78</v>
      </c>
      <c r="G390" s="1">
        <f t="shared" si="42"/>
        <v>0.11</v>
      </c>
      <c r="H390" s="1">
        <v>0.84</v>
      </c>
      <c r="I390" s="1">
        <f t="shared" si="43"/>
        <v>0.11</v>
      </c>
      <c r="T390" t="s">
        <v>64</v>
      </c>
      <c r="U390">
        <v>0.47</v>
      </c>
      <c r="V390">
        <v>0.21</v>
      </c>
      <c r="W390">
        <v>0.71</v>
      </c>
      <c r="X390">
        <v>0.11</v>
      </c>
      <c r="Y390">
        <v>0.78</v>
      </c>
      <c r="Z390">
        <v>0.11</v>
      </c>
      <c r="AA390">
        <v>0.16000000000000003</v>
      </c>
      <c r="AB390">
        <f t="shared" si="44"/>
        <v>0.11</v>
      </c>
    </row>
    <row r="391" spans="1:32">
      <c r="A391" t="s">
        <v>65</v>
      </c>
      <c r="B391" s="1">
        <v>0.67999999999999994</v>
      </c>
      <c r="C391" s="1">
        <v>0.33</v>
      </c>
      <c r="D391" s="1">
        <v>0.25</v>
      </c>
      <c r="E391" s="1">
        <v>0.53</v>
      </c>
      <c r="F391" s="1">
        <v>0.49</v>
      </c>
      <c r="G391" s="1">
        <f t="shared" si="42"/>
        <v>0.25</v>
      </c>
      <c r="H391" s="1">
        <v>0.13</v>
      </c>
      <c r="I391" s="1">
        <f t="shared" si="43"/>
        <v>0.13</v>
      </c>
      <c r="T391" t="s">
        <v>65</v>
      </c>
      <c r="U391">
        <v>0.67999999999999994</v>
      </c>
      <c r="V391">
        <v>0.33</v>
      </c>
      <c r="W391">
        <v>0.25</v>
      </c>
      <c r="X391">
        <v>0.53</v>
      </c>
      <c r="Y391">
        <v>0.49</v>
      </c>
      <c r="Z391">
        <v>0.25</v>
      </c>
      <c r="AA391">
        <v>0.87</v>
      </c>
      <c r="AB391">
        <f t="shared" si="44"/>
        <v>0.25</v>
      </c>
    </row>
    <row r="392" spans="1:32">
      <c r="A392" t="s">
        <v>66</v>
      </c>
      <c r="B392" s="1">
        <v>7.999999999999996E-2</v>
      </c>
      <c r="C392" s="1">
        <v>0.98</v>
      </c>
      <c r="D392" s="1">
        <v>0.8</v>
      </c>
      <c r="E392" s="1">
        <v>0.82</v>
      </c>
      <c r="F392" s="1">
        <v>0.92</v>
      </c>
      <c r="G392" s="1">
        <f t="shared" si="42"/>
        <v>7.999999999999996E-2</v>
      </c>
      <c r="H392" s="1">
        <v>0.89</v>
      </c>
      <c r="I392" s="1">
        <f t="shared" si="43"/>
        <v>7.999999999999996E-2</v>
      </c>
      <c r="T392" t="s">
        <v>66</v>
      </c>
      <c r="U392">
        <v>7.999999999999996E-2</v>
      </c>
      <c r="V392">
        <v>0.98</v>
      </c>
      <c r="W392">
        <v>0.8</v>
      </c>
      <c r="X392">
        <v>0.82</v>
      </c>
      <c r="Y392">
        <v>0.92</v>
      </c>
      <c r="Z392">
        <v>7.999999999999996E-2</v>
      </c>
      <c r="AA392">
        <v>0.10999999999999999</v>
      </c>
      <c r="AB392">
        <f t="shared" si="44"/>
        <v>7.999999999999996E-2</v>
      </c>
    </row>
    <row r="393" spans="1:32">
      <c r="A393" t="s">
        <v>94</v>
      </c>
      <c r="B393" s="1">
        <v>0.87</v>
      </c>
      <c r="C393" s="1">
        <v>0.44</v>
      </c>
      <c r="D393" s="1">
        <v>0.34</v>
      </c>
      <c r="E393" s="1">
        <v>0.06</v>
      </c>
      <c r="F393" s="1">
        <v>1.0000000000000009E-2</v>
      </c>
      <c r="G393" s="1">
        <f t="shared" si="42"/>
        <v>1.0000000000000009E-2</v>
      </c>
      <c r="H393" s="1">
        <v>0.23</v>
      </c>
      <c r="I393" s="1">
        <f t="shared" si="43"/>
        <v>1.0000000000000009E-2</v>
      </c>
      <c r="T393" t="s">
        <v>94</v>
      </c>
      <c r="U393">
        <v>0.87</v>
      </c>
      <c r="V393">
        <v>0.44</v>
      </c>
      <c r="W393">
        <v>0.34</v>
      </c>
      <c r="X393">
        <v>0.06</v>
      </c>
      <c r="Y393">
        <v>1.0000000000000009E-2</v>
      </c>
      <c r="Z393">
        <v>1.0000000000000009E-2</v>
      </c>
      <c r="AA393">
        <v>0.77</v>
      </c>
      <c r="AB393">
        <f t="shared" si="44"/>
        <v>1.0000000000000009E-2</v>
      </c>
    </row>
    <row r="394" spans="1:32">
      <c r="A394" t="s">
        <v>96</v>
      </c>
      <c r="B394" s="1">
        <v>0.89</v>
      </c>
      <c r="C394" s="1">
        <v>0.1</v>
      </c>
      <c r="D394" s="1">
        <v>0.01</v>
      </c>
      <c r="E394" s="1">
        <v>0.31</v>
      </c>
      <c r="F394" s="1">
        <v>2.0000000000000018E-2</v>
      </c>
      <c r="G394" s="1">
        <f t="shared" si="42"/>
        <v>0.01</v>
      </c>
      <c r="H394" s="1">
        <v>0.13</v>
      </c>
      <c r="I394" s="1">
        <f t="shared" si="43"/>
        <v>0.01</v>
      </c>
      <c r="T394" t="s">
        <v>96</v>
      </c>
      <c r="U394">
        <v>0.89</v>
      </c>
      <c r="V394">
        <v>0.1</v>
      </c>
      <c r="W394">
        <v>0.01</v>
      </c>
      <c r="X394">
        <v>0.31</v>
      </c>
      <c r="Y394">
        <v>2.0000000000000018E-2</v>
      </c>
      <c r="Z394">
        <v>0.01</v>
      </c>
      <c r="AA394">
        <v>0.87</v>
      </c>
      <c r="AB394">
        <f t="shared" si="44"/>
        <v>0.01</v>
      </c>
    </row>
    <row r="395" spans="1:32">
      <c r="A395" t="s">
        <v>98</v>
      </c>
      <c r="B395" s="1">
        <v>0.88</v>
      </c>
      <c r="C395" s="1">
        <v>0.17</v>
      </c>
      <c r="D395" s="1">
        <v>0.11</v>
      </c>
      <c r="E395" s="1">
        <v>7.0000000000000007E-2</v>
      </c>
      <c r="F395" s="1">
        <v>0.65</v>
      </c>
      <c r="G395" s="1">
        <f t="shared" si="42"/>
        <v>7.0000000000000007E-2</v>
      </c>
      <c r="H395" s="1">
        <v>0.31</v>
      </c>
      <c r="I395" s="1">
        <f t="shared" si="43"/>
        <v>7.0000000000000007E-2</v>
      </c>
      <c r="T395" t="s">
        <v>98</v>
      </c>
      <c r="U395">
        <v>0.88</v>
      </c>
      <c r="V395">
        <v>0.17</v>
      </c>
      <c r="W395">
        <v>0.11</v>
      </c>
      <c r="X395">
        <v>7.0000000000000007E-2</v>
      </c>
      <c r="Y395">
        <v>0.65</v>
      </c>
      <c r="Z395">
        <v>7.0000000000000007E-2</v>
      </c>
      <c r="AA395">
        <v>0.69</v>
      </c>
      <c r="AB395">
        <f t="shared" si="44"/>
        <v>7.0000000000000007E-2</v>
      </c>
    </row>
    <row r="396" spans="1:32">
      <c r="A396" t="s">
        <v>100</v>
      </c>
      <c r="B396" s="1">
        <v>0.85</v>
      </c>
      <c r="C396" s="1">
        <v>0.56000000000000005</v>
      </c>
      <c r="D396" s="1">
        <v>0.06</v>
      </c>
      <c r="E396" s="1">
        <v>0.39</v>
      </c>
      <c r="F396" s="1">
        <v>0.26</v>
      </c>
      <c r="G396" s="1">
        <f t="shared" si="42"/>
        <v>0.06</v>
      </c>
      <c r="H396" s="1">
        <v>0.16</v>
      </c>
      <c r="I396" s="1">
        <f t="shared" si="43"/>
        <v>0.06</v>
      </c>
      <c r="T396" t="s">
        <v>100</v>
      </c>
      <c r="U396">
        <v>0.85</v>
      </c>
      <c r="V396">
        <v>0.56000000000000005</v>
      </c>
      <c r="W396">
        <v>0.06</v>
      </c>
      <c r="X396">
        <v>0.39</v>
      </c>
      <c r="Y396">
        <v>0.26</v>
      </c>
      <c r="Z396">
        <v>0.06</v>
      </c>
      <c r="AA396">
        <v>0.84</v>
      </c>
      <c r="AB396">
        <f t="shared" si="44"/>
        <v>0.06</v>
      </c>
    </row>
    <row r="397" spans="1:32">
      <c r="A397" t="s">
        <v>102</v>
      </c>
      <c r="B397" s="1">
        <v>0.16000000000000003</v>
      </c>
      <c r="C397" s="1">
        <v>0.38</v>
      </c>
      <c r="D397" s="1">
        <v>0.8</v>
      </c>
      <c r="E397" s="1">
        <v>0.62</v>
      </c>
      <c r="F397" s="1">
        <v>0.72</v>
      </c>
      <c r="G397" s="1">
        <f t="shared" si="42"/>
        <v>0.16000000000000003</v>
      </c>
      <c r="H397" s="1">
        <v>0.89</v>
      </c>
      <c r="I397" s="1">
        <f t="shared" si="43"/>
        <v>0.16000000000000003</v>
      </c>
      <c r="T397" t="s">
        <v>102</v>
      </c>
      <c r="U397">
        <v>0.16000000000000003</v>
      </c>
      <c r="V397">
        <v>0.38</v>
      </c>
      <c r="W397">
        <v>0.8</v>
      </c>
      <c r="X397">
        <v>0.62</v>
      </c>
      <c r="Y397">
        <v>0.72</v>
      </c>
      <c r="Z397">
        <v>0.16000000000000003</v>
      </c>
      <c r="AA397">
        <v>0.10999999999999999</v>
      </c>
      <c r="AB397">
        <f t="shared" si="44"/>
        <v>0.10999999999999999</v>
      </c>
    </row>
    <row r="398" spans="1:32">
      <c r="A398" t="s">
        <v>151</v>
      </c>
      <c r="B398" s="1">
        <v>6.9999999999999951E-2</v>
      </c>
      <c r="C398" s="1">
        <v>0.96</v>
      </c>
      <c r="D398" s="1">
        <v>0.8</v>
      </c>
      <c r="E398" s="1">
        <v>0.97</v>
      </c>
      <c r="F398" s="1">
        <v>0.84</v>
      </c>
      <c r="G398" s="1">
        <f t="shared" si="42"/>
        <v>6.9999999999999951E-2</v>
      </c>
      <c r="H398" s="1">
        <v>0.89</v>
      </c>
      <c r="I398" s="1">
        <f t="shared" si="43"/>
        <v>6.9999999999999951E-2</v>
      </c>
      <c r="T398" t="s">
        <v>151</v>
      </c>
      <c r="U398">
        <v>6.9999999999999951E-2</v>
      </c>
      <c r="V398">
        <v>0.96</v>
      </c>
      <c r="W398">
        <v>0.8</v>
      </c>
      <c r="X398">
        <v>0.97</v>
      </c>
      <c r="Y398">
        <v>0.84</v>
      </c>
      <c r="Z398">
        <v>6.9999999999999951E-2</v>
      </c>
      <c r="AA398">
        <v>0.10999999999999999</v>
      </c>
      <c r="AB398">
        <f t="shared" si="44"/>
        <v>6.9999999999999951E-2</v>
      </c>
    </row>
    <row r="399" spans="1:32">
      <c r="B399" s="1"/>
      <c r="C399" s="1"/>
      <c r="D399" s="1"/>
      <c r="E399" s="1"/>
      <c r="F399" s="1"/>
      <c r="G399" s="1">
        <f>SUM(G381:G398)</f>
        <v>2.7399999999999998</v>
      </c>
      <c r="H399" s="1" t="s">
        <v>71</v>
      </c>
      <c r="I399" s="1">
        <f>SUM(I381:I398)</f>
        <v>2.2400000000000002</v>
      </c>
      <c r="J399" s="116">
        <f>+I399/G399</f>
        <v>0.81751824817518259</v>
      </c>
      <c r="K399" s="48" t="s">
        <v>271</v>
      </c>
      <c r="Z399">
        <v>2.7399999999999998</v>
      </c>
      <c r="AA399" t="s">
        <v>263</v>
      </c>
      <c r="AB399">
        <f>SUM(AB381:AB398)</f>
        <v>2.2999999999999998</v>
      </c>
      <c r="AC399" s="18">
        <f>+AB399/Z399</f>
        <v>0.83941605839416056</v>
      </c>
      <c r="AD399" s="18" t="s">
        <v>270</v>
      </c>
      <c r="AF399">
        <v>0.83941605839416056</v>
      </c>
    </row>
    <row r="401" spans="1:28">
      <c r="A401" t="s">
        <v>133</v>
      </c>
      <c r="T401" t="s">
        <v>167</v>
      </c>
    </row>
    <row r="402" spans="1:28">
      <c r="A402" t="s">
        <v>78</v>
      </c>
      <c r="B402" t="s">
        <v>228</v>
      </c>
      <c r="C402" t="s">
        <v>51</v>
      </c>
      <c r="D402" t="s">
        <v>54</v>
      </c>
      <c r="E402" t="s">
        <v>67</v>
      </c>
      <c r="F402" t="s">
        <v>234</v>
      </c>
      <c r="G402" t="s">
        <v>133</v>
      </c>
      <c r="H402" t="s">
        <v>224</v>
      </c>
      <c r="I402" t="s">
        <v>239</v>
      </c>
      <c r="T402" t="s">
        <v>78</v>
      </c>
      <c r="U402" t="s">
        <v>228</v>
      </c>
      <c r="V402" t="s">
        <v>51</v>
      </c>
      <c r="W402" t="s">
        <v>54</v>
      </c>
      <c r="X402" t="s">
        <v>67</v>
      </c>
      <c r="Y402" t="s">
        <v>234</v>
      </c>
      <c r="Z402" t="s">
        <v>167</v>
      </c>
      <c r="AA402" t="s">
        <v>236</v>
      </c>
      <c r="AB402" t="s">
        <v>238</v>
      </c>
    </row>
    <row r="403" spans="1:28">
      <c r="A403" t="s">
        <v>80</v>
      </c>
      <c r="B403" s="1">
        <v>0.38</v>
      </c>
      <c r="C403" s="1">
        <v>0.36</v>
      </c>
      <c r="D403" s="1">
        <v>0.77</v>
      </c>
      <c r="E403" s="1">
        <v>0.66</v>
      </c>
      <c r="F403" s="1">
        <v>0.59</v>
      </c>
      <c r="G403" s="1">
        <f>MIN(B403:F403)</f>
        <v>0.36</v>
      </c>
      <c r="H403" s="1">
        <v>0.13</v>
      </c>
      <c r="I403" s="1">
        <f>MIN(G403:H403)</f>
        <v>0.13</v>
      </c>
      <c r="T403" t="s">
        <v>80</v>
      </c>
      <c r="U403">
        <v>0.38</v>
      </c>
      <c r="V403">
        <v>0.36</v>
      </c>
      <c r="W403">
        <v>0.77</v>
      </c>
      <c r="X403">
        <v>0.66</v>
      </c>
      <c r="Y403">
        <v>0.59</v>
      </c>
      <c r="Z403">
        <v>0.36</v>
      </c>
      <c r="AA403">
        <v>0.87</v>
      </c>
      <c r="AB403">
        <f>MIN(Z403:AA403)</f>
        <v>0.36</v>
      </c>
    </row>
    <row r="404" spans="1:28">
      <c r="A404" t="s">
        <v>82</v>
      </c>
      <c r="B404" s="1">
        <v>4.0000000000000036E-2</v>
      </c>
      <c r="C404" s="1">
        <v>0.86</v>
      </c>
      <c r="D404" s="1">
        <v>0.7</v>
      </c>
      <c r="E404" s="1">
        <v>0.96</v>
      </c>
      <c r="F404" s="1">
        <v>0.16000000000000003</v>
      </c>
      <c r="G404" s="1">
        <f t="shared" ref="G404:G420" si="45">MIN(B404:F404)</f>
        <v>4.0000000000000036E-2</v>
      </c>
      <c r="H404" s="1">
        <v>0.89</v>
      </c>
      <c r="I404" s="1">
        <f t="shared" ref="I404:I420" si="46">MIN(G404:H404)</f>
        <v>4.0000000000000036E-2</v>
      </c>
      <c r="T404" t="s">
        <v>82</v>
      </c>
      <c r="U404">
        <v>4.0000000000000036E-2</v>
      </c>
      <c r="V404">
        <v>0.86</v>
      </c>
      <c r="W404">
        <v>0.7</v>
      </c>
      <c r="X404">
        <v>0.96</v>
      </c>
      <c r="Y404">
        <v>0.16000000000000003</v>
      </c>
      <c r="Z404">
        <v>4.0000000000000036E-2</v>
      </c>
      <c r="AA404">
        <v>0.10999999999999999</v>
      </c>
      <c r="AB404">
        <f t="shared" ref="AB404:AB420" si="47">MIN(Z404:AA404)</f>
        <v>4.0000000000000036E-2</v>
      </c>
    </row>
    <row r="405" spans="1:28">
      <c r="A405" t="s">
        <v>57</v>
      </c>
      <c r="B405" s="1">
        <v>0.58000000000000007</v>
      </c>
      <c r="C405" s="1">
        <v>0.94</v>
      </c>
      <c r="D405" s="1">
        <v>0.73</v>
      </c>
      <c r="E405" s="1">
        <v>0.77</v>
      </c>
      <c r="F405" s="1">
        <v>0.28000000000000003</v>
      </c>
      <c r="G405" s="1">
        <f t="shared" si="45"/>
        <v>0.28000000000000003</v>
      </c>
      <c r="H405" s="1">
        <v>0.81</v>
      </c>
      <c r="I405" s="1">
        <f t="shared" si="46"/>
        <v>0.28000000000000003</v>
      </c>
      <c r="T405" t="s">
        <v>57</v>
      </c>
      <c r="U405">
        <v>0.58000000000000007</v>
      </c>
      <c r="V405">
        <v>0.94</v>
      </c>
      <c r="W405">
        <v>0.73</v>
      </c>
      <c r="X405">
        <v>0.77</v>
      </c>
      <c r="Y405">
        <v>0.28000000000000003</v>
      </c>
      <c r="Z405">
        <v>0.28000000000000003</v>
      </c>
      <c r="AA405">
        <v>0.18999999999999995</v>
      </c>
      <c r="AB405">
        <f t="shared" si="47"/>
        <v>0.18999999999999995</v>
      </c>
    </row>
    <row r="406" spans="1:28">
      <c r="A406" t="s">
        <v>58</v>
      </c>
      <c r="B406" s="1">
        <v>0.75</v>
      </c>
      <c r="C406" s="1">
        <v>0.27</v>
      </c>
      <c r="D406" s="1">
        <v>0.71</v>
      </c>
      <c r="E406" s="1">
        <v>0.1</v>
      </c>
      <c r="F406" s="1">
        <v>0.28000000000000003</v>
      </c>
      <c r="G406" s="1">
        <f t="shared" si="45"/>
        <v>0.1</v>
      </c>
      <c r="H406" s="1">
        <v>0.23</v>
      </c>
      <c r="I406" s="1">
        <f t="shared" si="46"/>
        <v>0.1</v>
      </c>
      <c r="T406" t="s">
        <v>58</v>
      </c>
      <c r="U406">
        <v>0.75</v>
      </c>
      <c r="V406">
        <v>0.27</v>
      </c>
      <c r="W406">
        <v>0.71</v>
      </c>
      <c r="X406">
        <v>0.1</v>
      </c>
      <c r="Y406">
        <v>0.28000000000000003</v>
      </c>
      <c r="Z406">
        <v>0.1</v>
      </c>
      <c r="AA406">
        <v>0.77</v>
      </c>
      <c r="AB406">
        <f t="shared" si="47"/>
        <v>0.1</v>
      </c>
    </row>
    <row r="407" spans="1:28">
      <c r="A407" t="s">
        <v>59</v>
      </c>
      <c r="B407" s="1">
        <v>0.58000000000000007</v>
      </c>
      <c r="C407" s="1">
        <v>0.17</v>
      </c>
      <c r="D407" s="1">
        <v>0.78</v>
      </c>
      <c r="E407" s="1">
        <v>0.28000000000000003</v>
      </c>
      <c r="F407" s="1">
        <v>0.51</v>
      </c>
      <c r="G407" s="1">
        <f t="shared" si="45"/>
        <v>0.17</v>
      </c>
      <c r="H407" s="1">
        <v>0.69</v>
      </c>
      <c r="I407" s="1">
        <f t="shared" si="46"/>
        <v>0.17</v>
      </c>
      <c r="T407" t="s">
        <v>59</v>
      </c>
      <c r="U407">
        <v>0.58000000000000007</v>
      </c>
      <c r="V407">
        <v>0.17</v>
      </c>
      <c r="W407">
        <v>0.78</v>
      </c>
      <c r="X407">
        <v>0.28000000000000003</v>
      </c>
      <c r="Y407">
        <v>0.51</v>
      </c>
      <c r="Z407">
        <v>0.17</v>
      </c>
      <c r="AA407">
        <v>0.31000000000000005</v>
      </c>
      <c r="AB407">
        <f t="shared" si="47"/>
        <v>0.17</v>
      </c>
    </row>
    <row r="408" spans="1:28">
      <c r="A408" t="s">
        <v>60</v>
      </c>
      <c r="B408" s="1">
        <v>9.9999999999999978E-2</v>
      </c>
      <c r="C408" s="1">
        <v>0.16</v>
      </c>
      <c r="D408" s="1">
        <v>0.74</v>
      </c>
      <c r="E408" s="1">
        <v>0.7</v>
      </c>
      <c r="F408" s="1">
        <v>0.21999999999999997</v>
      </c>
      <c r="G408" s="1">
        <f t="shared" si="45"/>
        <v>9.9999999999999978E-2</v>
      </c>
      <c r="H408" s="1">
        <v>0.89</v>
      </c>
      <c r="I408" s="1">
        <f t="shared" si="46"/>
        <v>9.9999999999999978E-2</v>
      </c>
      <c r="T408" t="s">
        <v>60</v>
      </c>
      <c r="U408">
        <v>9.9999999999999978E-2</v>
      </c>
      <c r="V408">
        <v>0.16</v>
      </c>
      <c r="W408">
        <v>0.74</v>
      </c>
      <c r="X408">
        <v>0.7</v>
      </c>
      <c r="Y408">
        <v>0.21999999999999997</v>
      </c>
      <c r="Z408">
        <v>9.9999999999999978E-2</v>
      </c>
      <c r="AA408">
        <v>0.10999999999999999</v>
      </c>
      <c r="AB408">
        <f t="shared" si="47"/>
        <v>9.9999999999999978E-2</v>
      </c>
    </row>
    <row r="409" spans="1:28">
      <c r="A409" t="s">
        <v>153</v>
      </c>
      <c r="B409" s="1">
        <v>0.28000000000000003</v>
      </c>
      <c r="C409" s="1">
        <v>0.81</v>
      </c>
      <c r="D409" s="1">
        <v>0.77</v>
      </c>
      <c r="E409" s="1">
        <v>0.84</v>
      </c>
      <c r="F409" s="1">
        <v>0.67</v>
      </c>
      <c r="G409" s="1">
        <f t="shared" si="45"/>
        <v>0.28000000000000003</v>
      </c>
      <c r="H409" s="1">
        <v>0.13</v>
      </c>
      <c r="I409" s="1">
        <f t="shared" si="46"/>
        <v>0.13</v>
      </c>
      <c r="T409" t="s">
        <v>153</v>
      </c>
      <c r="U409">
        <v>0.28000000000000003</v>
      </c>
      <c r="V409">
        <v>0.81</v>
      </c>
      <c r="W409">
        <v>0.77</v>
      </c>
      <c r="X409">
        <v>0.84</v>
      </c>
      <c r="Y409">
        <v>0.67</v>
      </c>
      <c r="Z409">
        <v>0.28000000000000003</v>
      </c>
      <c r="AA409">
        <v>0.87</v>
      </c>
      <c r="AB409">
        <f t="shared" si="47"/>
        <v>0.28000000000000003</v>
      </c>
    </row>
    <row r="410" spans="1:28" ht="18" customHeight="1">
      <c r="A410" t="s">
        <v>62</v>
      </c>
      <c r="B410" s="1">
        <v>0.83</v>
      </c>
      <c r="C410" s="1">
        <v>0.32</v>
      </c>
      <c r="D410" s="1">
        <v>0.09</v>
      </c>
      <c r="E410" s="1">
        <v>0.48</v>
      </c>
      <c r="F410" s="1">
        <v>0.59</v>
      </c>
      <c r="G410" s="1">
        <f t="shared" si="45"/>
        <v>0.09</v>
      </c>
      <c r="H410" s="1">
        <v>0.16</v>
      </c>
      <c r="I410" s="1">
        <f t="shared" si="46"/>
        <v>0.09</v>
      </c>
      <c r="T410" t="s">
        <v>62</v>
      </c>
      <c r="U410">
        <v>0.83</v>
      </c>
      <c r="V410">
        <v>0.32</v>
      </c>
      <c r="W410">
        <v>0.09</v>
      </c>
      <c r="X410">
        <v>0.48</v>
      </c>
      <c r="Y410">
        <v>0.59</v>
      </c>
      <c r="Z410">
        <v>0.09</v>
      </c>
      <c r="AA410">
        <v>0.84</v>
      </c>
      <c r="AB410">
        <f t="shared" si="47"/>
        <v>0.09</v>
      </c>
    </row>
    <row r="411" spans="1:28">
      <c r="A411" t="s">
        <v>63</v>
      </c>
      <c r="B411" s="1">
        <v>0.8</v>
      </c>
      <c r="C411" s="1">
        <v>0.42</v>
      </c>
      <c r="D411" s="1">
        <v>0.51</v>
      </c>
      <c r="E411" s="1">
        <v>0.27</v>
      </c>
      <c r="F411" s="1">
        <v>0.8</v>
      </c>
      <c r="G411" s="1">
        <f t="shared" si="45"/>
        <v>0.27</v>
      </c>
      <c r="H411" s="1">
        <v>0.45</v>
      </c>
      <c r="I411" s="1">
        <f t="shared" si="46"/>
        <v>0.27</v>
      </c>
      <c r="T411" t="s">
        <v>63</v>
      </c>
      <c r="U411">
        <v>0.8</v>
      </c>
      <c r="V411">
        <v>0.42</v>
      </c>
      <c r="W411">
        <v>0.51</v>
      </c>
      <c r="X411">
        <v>0.27</v>
      </c>
      <c r="Y411">
        <v>0.8</v>
      </c>
      <c r="Z411">
        <v>0.27</v>
      </c>
      <c r="AA411">
        <v>0.55000000000000004</v>
      </c>
      <c r="AB411">
        <f t="shared" si="47"/>
        <v>0.27</v>
      </c>
    </row>
    <row r="412" spans="1:28">
      <c r="A412" t="s">
        <v>64</v>
      </c>
      <c r="B412" s="1">
        <v>0.47</v>
      </c>
      <c r="C412" s="1">
        <v>0.21</v>
      </c>
      <c r="D412" s="1">
        <v>0.71</v>
      </c>
      <c r="E412" s="1">
        <v>0.11</v>
      </c>
      <c r="F412" s="1">
        <v>0.21999999999999997</v>
      </c>
      <c r="G412" s="1">
        <f t="shared" si="45"/>
        <v>0.11</v>
      </c>
      <c r="H412" s="1">
        <v>0.84</v>
      </c>
      <c r="I412" s="1">
        <f t="shared" si="46"/>
        <v>0.11</v>
      </c>
      <c r="T412" t="s">
        <v>64</v>
      </c>
      <c r="U412">
        <v>0.47</v>
      </c>
      <c r="V412">
        <v>0.21</v>
      </c>
      <c r="W412">
        <v>0.71</v>
      </c>
      <c r="X412">
        <v>0.11</v>
      </c>
      <c r="Y412">
        <v>0.21999999999999997</v>
      </c>
      <c r="Z412">
        <v>0.11</v>
      </c>
      <c r="AA412">
        <v>0.16000000000000003</v>
      </c>
      <c r="AB412">
        <f t="shared" si="47"/>
        <v>0.11</v>
      </c>
    </row>
    <row r="413" spans="1:28">
      <c r="A413" t="s">
        <v>65</v>
      </c>
      <c r="B413" s="1">
        <v>0.67999999999999994</v>
      </c>
      <c r="C413" s="1">
        <v>0.33</v>
      </c>
      <c r="D413" s="1">
        <v>0.25</v>
      </c>
      <c r="E413" s="1">
        <v>0.53</v>
      </c>
      <c r="F413" s="1">
        <v>0.51</v>
      </c>
      <c r="G413" s="1">
        <f t="shared" si="45"/>
        <v>0.25</v>
      </c>
      <c r="H413" s="1">
        <v>0.13</v>
      </c>
      <c r="I413" s="1">
        <f t="shared" si="46"/>
        <v>0.13</v>
      </c>
      <c r="T413" t="s">
        <v>65</v>
      </c>
      <c r="U413">
        <v>0.67999999999999994</v>
      </c>
      <c r="V413">
        <v>0.33</v>
      </c>
      <c r="W413">
        <v>0.25</v>
      </c>
      <c r="X413">
        <v>0.53</v>
      </c>
      <c r="Y413">
        <v>0.51</v>
      </c>
      <c r="Z413">
        <v>0.25</v>
      </c>
      <c r="AA413">
        <v>0.87</v>
      </c>
      <c r="AB413">
        <f t="shared" si="47"/>
        <v>0.25</v>
      </c>
    </row>
    <row r="414" spans="1:28">
      <c r="A414" t="s">
        <v>66</v>
      </c>
      <c r="B414" s="1">
        <v>7.999999999999996E-2</v>
      </c>
      <c r="C414" s="1">
        <v>0.98</v>
      </c>
      <c r="D414" s="1">
        <v>0.8</v>
      </c>
      <c r="E414" s="1">
        <v>0.82</v>
      </c>
      <c r="F414" s="1">
        <v>7.999999999999996E-2</v>
      </c>
      <c r="G414" s="1">
        <f t="shared" si="45"/>
        <v>7.999999999999996E-2</v>
      </c>
      <c r="H414" s="1">
        <v>0.89</v>
      </c>
      <c r="I414" s="1">
        <f t="shared" si="46"/>
        <v>7.999999999999996E-2</v>
      </c>
      <c r="T414" t="s">
        <v>66</v>
      </c>
      <c r="U414">
        <v>7.999999999999996E-2</v>
      </c>
      <c r="V414">
        <v>0.98</v>
      </c>
      <c r="W414">
        <v>0.8</v>
      </c>
      <c r="X414">
        <v>0.82</v>
      </c>
      <c r="Y414">
        <v>7.999999999999996E-2</v>
      </c>
      <c r="Z414">
        <v>7.999999999999996E-2</v>
      </c>
      <c r="AA414">
        <v>0.10999999999999999</v>
      </c>
      <c r="AB414">
        <f t="shared" si="47"/>
        <v>7.999999999999996E-2</v>
      </c>
    </row>
    <row r="415" spans="1:28">
      <c r="A415" t="s">
        <v>94</v>
      </c>
      <c r="B415" s="1">
        <v>0.87</v>
      </c>
      <c r="C415" s="1">
        <v>0.44</v>
      </c>
      <c r="D415" s="1">
        <v>0.34</v>
      </c>
      <c r="E415" s="1">
        <v>0.06</v>
      </c>
      <c r="F415" s="1">
        <v>0.99</v>
      </c>
      <c r="G415" s="1">
        <f t="shared" si="45"/>
        <v>0.06</v>
      </c>
      <c r="H415" s="1">
        <v>0.23</v>
      </c>
      <c r="I415" s="1">
        <f t="shared" si="46"/>
        <v>0.06</v>
      </c>
      <c r="T415" t="s">
        <v>94</v>
      </c>
      <c r="U415">
        <v>0.87</v>
      </c>
      <c r="V415">
        <v>0.44</v>
      </c>
      <c r="W415">
        <v>0.34</v>
      </c>
      <c r="X415">
        <v>0.06</v>
      </c>
      <c r="Y415">
        <v>0.99</v>
      </c>
      <c r="Z415">
        <v>0.06</v>
      </c>
      <c r="AA415">
        <v>0.77</v>
      </c>
      <c r="AB415">
        <f t="shared" si="47"/>
        <v>0.06</v>
      </c>
    </row>
    <row r="416" spans="1:28">
      <c r="A416" t="s">
        <v>96</v>
      </c>
      <c r="B416" s="1">
        <v>0.89</v>
      </c>
      <c r="C416" s="1">
        <v>0.1</v>
      </c>
      <c r="D416" s="1">
        <v>0.01</v>
      </c>
      <c r="E416" s="1">
        <v>0.31</v>
      </c>
      <c r="F416" s="1">
        <v>0.98</v>
      </c>
      <c r="G416" s="1">
        <f t="shared" si="45"/>
        <v>0.01</v>
      </c>
      <c r="H416" s="1">
        <v>0.13</v>
      </c>
      <c r="I416" s="1">
        <f t="shared" si="46"/>
        <v>0.01</v>
      </c>
      <c r="T416" t="s">
        <v>96</v>
      </c>
      <c r="U416">
        <v>0.89</v>
      </c>
      <c r="V416">
        <v>0.1</v>
      </c>
      <c r="W416">
        <v>0.01</v>
      </c>
      <c r="X416">
        <v>0.31</v>
      </c>
      <c r="Y416">
        <v>0.98</v>
      </c>
      <c r="Z416">
        <v>0.01</v>
      </c>
      <c r="AA416">
        <v>0.87</v>
      </c>
      <c r="AB416">
        <f t="shared" si="47"/>
        <v>0.01</v>
      </c>
    </row>
    <row r="417" spans="1:32">
      <c r="A417" t="s">
        <v>98</v>
      </c>
      <c r="B417" s="1">
        <v>0.88</v>
      </c>
      <c r="C417" s="1">
        <v>0.17</v>
      </c>
      <c r="D417" s="1">
        <v>0.11</v>
      </c>
      <c r="E417" s="1">
        <v>7.0000000000000007E-2</v>
      </c>
      <c r="F417" s="1">
        <v>0.35</v>
      </c>
      <c r="G417" s="1">
        <f t="shared" si="45"/>
        <v>7.0000000000000007E-2</v>
      </c>
      <c r="H417" s="1">
        <v>0.31</v>
      </c>
      <c r="I417" s="1">
        <f t="shared" si="46"/>
        <v>7.0000000000000007E-2</v>
      </c>
      <c r="T417" t="s">
        <v>98</v>
      </c>
      <c r="U417">
        <v>0.88</v>
      </c>
      <c r="V417">
        <v>0.17</v>
      </c>
      <c r="W417">
        <v>0.11</v>
      </c>
      <c r="X417">
        <v>7.0000000000000007E-2</v>
      </c>
      <c r="Y417">
        <v>0.35</v>
      </c>
      <c r="Z417">
        <v>7.0000000000000007E-2</v>
      </c>
      <c r="AA417">
        <v>0.69</v>
      </c>
      <c r="AB417">
        <f t="shared" si="47"/>
        <v>7.0000000000000007E-2</v>
      </c>
    </row>
    <row r="418" spans="1:32">
      <c r="A418" t="s">
        <v>100</v>
      </c>
      <c r="B418" s="1">
        <v>0.85</v>
      </c>
      <c r="C418" s="1">
        <v>0.56000000000000005</v>
      </c>
      <c r="D418" s="1">
        <v>0.06</v>
      </c>
      <c r="E418" s="1">
        <v>0.39</v>
      </c>
      <c r="F418" s="1">
        <v>0.74</v>
      </c>
      <c r="G418" s="1">
        <f t="shared" si="45"/>
        <v>0.06</v>
      </c>
      <c r="H418" s="1">
        <v>0.16</v>
      </c>
      <c r="I418" s="1">
        <f t="shared" si="46"/>
        <v>0.06</v>
      </c>
      <c r="T418" t="s">
        <v>100</v>
      </c>
      <c r="U418">
        <v>0.85</v>
      </c>
      <c r="V418">
        <v>0.56000000000000005</v>
      </c>
      <c r="W418">
        <v>0.06</v>
      </c>
      <c r="X418">
        <v>0.39</v>
      </c>
      <c r="Y418">
        <v>0.74</v>
      </c>
      <c r="Z418">
        <v>0.06</v>
      </c>
      <c r="AA418">
        <v>0.84</v>
      </c>
      <c r="AB418">
        <f t="shared" si="47"/>
        <v>0.06</v>
      </c>
    </row>
    <row r="419" spans="1:32">
      <c r="A419" t="s">
        <v>102</v>
      </c>
      <c r="B419" s="1">
        <v>0.16000000000000003</v>
      </c>
      <c r="C419" s="1">
        <v>0.38</v>
      </c>
      <c r="D419" s="1">
        <v>0.8</v>
      </c>
      <c r="E419" s="1">
        <v>0.62</v>
      </c>
      <c r="F419" s="1">
        <v>0.28000000000000003</v>
      </c>
      <c r="G419" s="1">
        <f t="shared" si="45"/>
        <v>0.16000000000000003</v>
      </c>
      <c r="H419" s="1">
        <v>0.89</v>
      </c>
      <c r="I419" s="1">
        <f t="shared" si="46"/>
        <v>0.16000000000000003</v>
      </c>
      <c r="T419" t="s">
        <v>102</v>
      </c>
      <c r="U419">
        <v>0.16000000000000003</v>
      </c>
      <c r="V419">
        <v>0.38</v>
      </c>
      <c r="W419">
        <v>0.8</v>
      </c>
      <c r="X419">
        <v>0.62</v>
      </c>
      <c r="Y419">
        <v>0.28000000000000003</v>
      </c>
      <c r="Z419">
        <v>0.16000000000000003</v>
      </c>
      <c r="AA419">
        <v>0.10999999999999999</v>
      </c>
      <c r="AB419">
        <f t="shared" si="47"/>
        <v>0.10999999999999999</v>
      </c>
    </row>
    <row r="420" spans="1:32">
      <c r="A420" t="s">
        <v>151</v>
      </c>
      <c r="B420" s="1">
        <v>6.9999999999999951E-2</v>
      </c>
      <c r="C420" s="1">
        <v>0.96</v>
      </c>
      <c r="D420" s="1">
        <v>0.8</v>
      </c>
      <c r="E420" s="1">
        <v>0.97</v>
      </c>
      <c r="F420" s="1">
        <v>0.16000000000000003</v>
      </c>
      <c r="G420" s="1">
        <f t="shared" si="45"/>
        <v>6.9999999999999951E-2</v>
      </c>
      <c r="H420" s="1">
        <v>0.89</v>
      </c>
      <c r="I420" s="1">
        <f t="shared" si="46"/>
        <v>6.9999999999999951E-2</v>
      </c>
      <c r="T420" t="s">
        <v>151</v>
      </c>
      <c r="U420">
        <v>6.9999999999999951E-2</v>
      </c>
      <c r="V420">
        <v>0.96</v>
      </c>
      <c r="W420">
        <v>0.8</v>
      </c>
      <c r="X420">
        <v>0.97</v>
      </c>
      <c r="Y420">
        <v>0.16000000000000003</v>
      </c>
      <c r="Z420">
        <v>6.9999999999999951E-2</v>
      </c>
      <c r="AA420">
        <v>0.10999999999999999</v>
      </c>
      <c r="AB420">
        <f t="shared" si="47"/>
        <v>6.9999999999999951E-2</v>
      </c>
    </row>
    <row r="421" spans="1:32">
      <c r="B421" s="1"/>
      <c r="C421" s="1"/>
      <c r="D421" s="1"/>
      <c r="E421" s="1"/>
      <c r="F421" s="1"/>
      <c r="G421" s="1">
        <f>SUM(G403:G420)</f>
        <v>2.56</v>
      </c>
      <c r="H421" s="1" t="s">
        <v>71</v>
      </c>
      <c r="I421" s="1">
        <f>SUM(I403:I420)</f>
        <v>2.0600000000000005</v>
      </c>
      <c r="J421" s="34">
        <f>+I421/G421</f>
        <v>0.80468750000000022</v>
      </c>
      <c r="K421" s="31" t="s">
        <v>227</v>
      </c>
      <c r="Z421">
        <v>2.56</v>
      </c>
      <c r="AA421" t="s">
        <v>263</v>
      </c>
      <c r="AB421">
        <f>SUM(AB403:AB420)</f>
        <v>2.4199999999999995</v>
      </c>
      <c r="AC421">
        <f>+AB421/Z421</f>
        <v>0.94531249999999978</v>
      </c>
      <c r="AF421">
        <v>0.94531249999999978</v>
      </c>
    </row>
    <row r="422" spans="1:32">
      <c r="A422" t="s">
        <v>134</v>
      </c>
      <c r="T422" t="s">
        <v>168</v>
      </c>
    </row>
    <row r="423" spans="1:32">
      <c r="A423" t="s">
        <v>78</v>
      </c>
      <c r="B423" t="s">
        <v>228</v>
      </c>
      <c r="C423" t="s">
        <v>51</v>
      </c>
      <c r="D423" t="s">
        <v>54</v>
      </c>
      <c r="E423" t="s">
        <v>232</v>
      </c>
      <c r="F423" t="s">
        <v>50</v>
      </c>
      <c r="G423" t="s">
        <v>134</v>
      </c>
      <c r="H423" t="s">
        <v>224</v>
      </c>
      <c r="I423" t="s">
        <v>239</v>
      </c>
      <c r="T423" t="s">
        <v>78</v>
      </c>
      <c r="U423" t="s">
        <v>228</v>
      </c>
      <c r="V423" t="s">
        <v>51</v>
      </c>
      <c r="W423" t="s">
        <v>54</v>
      </c>
      <c r="X423" t="s">
        <v>232</v>
      </c>
      <c r="Y423" t="s">
        <v>50</v>
      </c>
      <c r="Z423" t="s">
        <v>168</v>
      </c>
      <c r="AA423" t="s">
        <v>236</v>
      </c>
      <c r="AB423" t="s">
        <v>238</v>
      </c>
    </row>
    <row r="424" spans="1:32">
      <c r="A424" t="s">
        <v>80</v>
      </c>
      <c r="B424" s="1">
        <v>0.38</v>
      </c>
      <c r="C424" s="1">
        <v>0.36</v>
      </c>
      <c r="D424" s="1">
        <v>0.77</v>
      </c>
      <c r="E424" s="1">
        <v>0.33999999999999997</v>
      </c>
      <c r="F424" s="1">
        <v>0.41000000000000003</v>
      </c>
      <c r="G424" s="1">
        <f>MIN(B424:F424)</f>
        <v>0.33999999999999997</v>
      </c>
      <c r="H424" s="1">
        <v>0.13</v>
      </c>
      <c r="I424" s="1">
        <f>MIN(G424:H424)</f>
        <v>0.13</v>
      </c>
      <c r="T424" t="s">
        <v>80</v>
      </c>
      <c r="U424">
        <v>0.38</v>
      </c>
      <c r="V424">
        <v>0.36</v>
      </c>
      <c r="W424">
        <v>0.77</v>
      </c>
      <c r="X424">
        <v>0.33999999999999997</v>
      </c>
      <c r="Y424">
        <v>0.41000000000000003</v>
      </c>
      <c r="Z424">
        <v>0.33999999999999997</v>
      </c>
      <c r="AA424">
        <v>0.87</v>
      </c>
      <c r="AB424">
        <f>MIN(Z424:AA424)</f>
        <v>0.33999999999999997</v>
      </c>
    </row>
    <row r="425" spans="1:32">
      <c r="A425" t="s">
        <v>82</v>
      </c>
      <c r="B425" s="1">
        <v>4.0000000000000036E-2</v>
      </c>
      <c r="C425" s="1">
        <v>0.86</v>
      </c>
      <c r="D425" s="1">
        <v>0.7</v>
      </c>
      <c r="E425" s="1">
        <v>4.0000000000000036E-2</v>
      </c>
      <c r="F425" s="1">
        <v>0.84</v>
      </c>
      <c r="G425" s="1">
        <f t="shared" ref="G425:G441" si="48">MIN(B425:F425)</f>
        <v>4.0000000000000036E-2</v>
      </c>
      <c r="H425" s="1">
        <v>0.89</v>
      </c>
      <c r="I425" s="1">
        <f t="shared" ref="I425:I441" si="49">MIN(G425:H425)</f>
        <v>4.0000000000000036E-2</v>
      </c>
      <c r="T425" t="s">
        <v>82</v>
      </c>
      <c r="U425">
        <v>4.0000000000000036E-2</v>
      </c>
      <c r="V425">
        <v>0.86</v>
      </c>
      <c r="W425">
        <v>0.7</v>
      </c>
      <c r="X425">
        <v>4.0000000000000036E-2</v>
      </c>
      <c r="Y425">
        <v>0.84</v>
      </c>
      <c r="Z425">
        <v>4.0000000000000036E-2</v>
      </c>
      <c r="AA425">
        <v>0.10999999999999999</v>
      </c>
      <c r="AB425">
        <f t="shared" ref="AB425:AB441" si="50">MIN(Z425:AA425)</f>
        <v>4.0000000000000036E-2</v>
      </c>
    </row>
    <row r="426" spans="1:32">
      <c r="A426" t="s">
        <v>57</v>
      </c>
      <c r="B426" s="1">
        <v>0.58000000000000007</v>
      </c>
      <c r="C426" s="1">
        <v>0.94</v>
      </c>
      <c r="D426" s="1">
        <v>0.73</v>
      </c>
      <c r="E426" s="1">
        <v>0.22999999999999998</v>
      </c>
      <c r="F426" s="1">
        <v>0.72</v>
      </c>
      <c r="G426" s="1">
        <f t="shared" si="48"/>
        <v>0.22999999999999998</v>
      </c>
      <c r="H426" s="1">
        <v>0.81</v>
      </c>
      <c r="I426" s="1">
        <f t="shared" si="49"/>
        <v>0.22999999999999998</v>
      </c>
      <c r="T426" t="s">
        <v>57</v>
      </c>
      <c r="U426">
        <v>0.58000000000000007</v>
      </c>
      <c r="V426">
        <v>0.94</v>
      </c>
      <c r="W426">
        <v>0.73</v>
      </c>
      <c r="X426">
        <v>0.22999999999999998</v>
      </c>
      <c r="Y426">
        <v>0.72</v>
      </c>
      <c r="Z426">
        <v>0.22999999999999998</v>
      </c>
      <c r="AA426">
        <v>0.18999999999999995</v>
      </c>
      <c r="AB426">
        <f t="shared" si="50"/>
        <v>0.18999999999999995</v>
      </c>
    </row>
    <row r="427" spans="1:32">
      <c r="A427" t="s">
        <v>58</v>
      </c>
      <c r="B427" s="1">
        <v>0.75</v>
      </c>
      <c r="C427" s="1">
        <v>0.27</v>
      </c>
      <c r="D427" s="1">
        <v>0.71</v>
      </c>
      <c r="E427" s="1">
        <v>0.9</v>
      </c>
      <c r="F427" s="1">
        <v>0.72</v>
      </c>
      <c r="G427" s="1">
        <f t="shared" si="48"/>
        <v>0.27</v>
      </c>
      <c r="H427" s="1">
        <v>0.23</v>
      </c>
      <c r="I427" s="1">
        <f t="shared" si="49"/>
        <v>0.23</v>
      </c>
      <c r="T427" t="s">
        <v>58</v>
      </c>
      <c r="U427">
        <v>0.75</v>
      </c>
      <c r="V427">
        <v>0.27</v>
      </c>
      <c r="W427">
        <v>0.71</v>
      </c>
      <c r="X427">
        <v>0.9</v>
      </c>
      <c r="Y427">
        <v>0.72</v>
      </c>
      <c r="Z427">
        <v>0.27</v>
      </c>
      <c r="AA427">
        <v>0.77</v>
      </c>
      <c r="AB427">
        <f t="shared" si="50"/>
        <v>0.27</v>
      </c>
    </row>
    <row r="428" spans="1:32">
      <c r="A428" t="s">
        <v>59</v>
      </c>
      <c r="B428" s="1">
        <v>0.58000000000000007</v>
      </c>
      <c r="C428" s="1">
        <v>0.17</v>
      </c>
      <c r="D428" s="1">
        <v>0.78</v>
      </c>
      <c r="E428" s="1">
        <v>0.72</v>
      </c>
      <c r="F428" s="1">
        <v>0.49</v>
      </c>
      <c r="G428" s="1">
        <f t="shared" si="48"/>
        <v>0.17</v>
      </c>
      <c r="H428" s="1">
        <v>0.69</v>
      </c>
      <c r="I428" s="1">
        <f t="shared" si="49"/>
        <v>0.17</v>
      </c>
      <c r="T428" t="s">
        <v>59</v>
      </c>
      <c r="U428">
        <v>0.58000000000000007</v>
      </c>
      <c r="V428">
        <v>0.17</v>
      </c>
      <c r="W428">
        <v>0.78</v>
      </c>
      <c r="X428">
        <v>0.72</v>
      </c>
      <c r="Y428">
        <v>0.49</v>
      </c>
      <c r="Z428">
        <v>0.17</v>
      </c>
      <c r="AA428">
        <v>0.31000000000000005</v>
      </c>
      <c r="AB428">
        <f t="shared" si="50"/>
        <v>0.17</v>
      </c>
    </row>
    <row r="429" spans="1:32">
      <c r="A429" t="s">
        <v>60</v>
      </c>
      <c r="B429" s="1">
        <v>9.9999999999999978E-2</v>
      </c>
      <c r="C429" s="1">
        <v>0.16</v>
      </c>
      <c r="D429" s="1">
        <v>0.74</v>
      </c>
      <c r="E429" s="1">
        <v>0.30000000000000004</v>
      </c>
      <c r="F429" s="1">
        <v>0.78</v>
      </c>
      <c r="G429" s="1">
        <f t="shared" si="48"/>
        <v>9.9999999999999978E-2</v>
      </c>
      <c r="H429" s="1">
        <v>0.89</v>
      </c>
      <c r="I429" s="1">
        <f t="shared" si="49"/>
        <v>9.9999999999999978E-2</v>
      </c>
      <c r="T429" t="s">
        <v>60</v>
      </c>
      <c r="U429">
        <v>9.9999999999999978E-2</v>
      </c>
      <c r="V429">
        <v>0.16</v>
      </c>
      <c r="W429">
        <v>0.74</v>
      </c>
      <c r="X429">
        <v>0.30000000000000004</v>
      </c>
      <c r="Y429">
        <v>0.78</v>
      </c>
      <c r="Z429">
        <v>9.9999999999999978E-2</v>
      </c>
      <c r="AA429">
        <v>0.10999999999999999</v>
      </c>
      <c r="AB429">
        <f t="shared" si="50"/>
        <v>9.9999999999999978E-2</v>
      </c>
    </row>
    <row r="430" spans="1:32">
      <c r="A430" t="s">
        <v>153</v>
      </c>
      <c r="B430" s="1">
        <v>0.28000000000000003</v>
      </c>
      <c r="C430" s="1">
        <v>0.81</v>
      </c>
      <c r="D430" s="1">
        <v>0.77</v>
      </c>
      <c r="E430" s="1">
        <v>0.16000000000000003</v>
      </c>
      <c r="F430" s="1">
        <v>0.32999999999999996</v>
      </c>
      <c r="G430" s="1">
        <f t="shared" si="48"/>
        <v>0.16000000000000003</v>
      </c>
      <c r="H430" s="1">
        <v>0.13</v>
      </c>
      <c r="I430" s="1">
        <f t="shared" si="49"/>
        <v>0.13</v>
      </c>
      <c r="T430" t="s">
        <v>153</v>
      </c>
      <c r="U430">
        <v>0.28000000000000003</v>
      </c>
      <c r="V430">
        <v>0.81</v>
      </c>
      <c r="W430">
        <v>0.77</v>
      </c>
      <c r="X430">
        <v>0.16000000000000003</v>
      </c>
      <c r="Y430">
        <v>0.32999999999999996</v>
      </c>
      <c r="Z430">
        <v>0.16000000000000003</v>
      </c>
      <c r="AA430">
        <v>0.87</v>
      </c>
      <c r="AB430">
        <f t="shared" si="50"/>
        <v>0.16000000000000003</v>
      </c>
    </row>
    <row r="431" spans="1:32">
      <c r="A431" t="s">
        <v>62</v>
      </c>
      <c r="B431" s="1">
        <v>0.83</v>
      </c>
      <c r="C431" s="1">
        <v>0.32</v>
      </c>
      <c r="D431" s="1">
        <v>0.09</v>
      </c>
      <c r="E431" s="1">
        <v>0.52</v>
      </c>
      <c r="F431" s="1">
        <v>0.41000000000000003</v>
      </c>
      <c r="G431" s="1">
        <f t="shared" si="48"/>
        <v>0.09</v>
      </c>
      <c r="H431" s="1">
        <v>0.16</v>
      </c>
      <c r="I431" s="1">
        <f t="shared" si="49"/>
        <v>0.09</v>
      </c>
      <c r="T431" t="s">
        <v>62</v>
      </c>
      <c r="U431">
        <v>0.83</v>
      </c>
      <c r="V431">
        <v>0.32</v>
      </c>
      <c r="W431">
        <v>0.09</v>
      </c>
      <c r="X431">
        <v>0.52</v>
      </c>
      <c r="Y431">
        <v>0.41000000000000003</v>
      </c>
      <c r="Z431">
        <v>0.09</v>
      </c>
      <c r="AA431">
        <v>0.84</v>
      </c>
      <c r="AB431">
        <f t="shared" si="50"/>
        <v>0.09</v>
      </c>
    </row>
    <row r="432" spans="1:32">
      <c r="A432" t="s">
        <v>63</v>
      </c>
      <c r="B432" s="1">
        <v>0.8</v>
      </c>
      <c r="C432" s="1">
        <v>0.42</v>
      </c>
      <c r="D432" s="1">
        <v>0.51</v>
      </c>
      <c r="E432" s="1">
        <v>0.73</v>
      </c>
      <c r="F432" s="1">
        <v>0.19999999999999996</v>
      </c>
      <c r="G432" s="1">
        <f t="shared" si="48"/>
        <v>0.19999999999999996</v>
      </c>
      <c r="H432" s="1">
        <v>0.45</v>
      </c>
      <c r="I432" s="1">
        <f t="shared" si="49"/>
        <v>0.19999999999999996</v>
      </c>
      <c r="T432" t="s">
        <v>63</v>
      </c>
      <c r="U432">
        <v>0.8</v>
      </c>
      <c r="V432">
        <v>0.42</v>
      </c>
      <c r="W432">
        <v>0.51</v>
      </c>
      <c r="X432">
        <v>0.73</v>
      </c>
      <c r="Y432">
        <v>0.19999999999999996</v>
      </c>
      <c r="Z432">
        <v>0.19999999999999996</v>
      </c>
      <c r="AA432">
        <v>0.55000000000000004</v>
      </c>
      <c r="AB432">
        <f t="shared" si="50"/>
        <v>0.19999999999999996</v>
      </c>
    </row>
    <row r="433" spans="1:32">
      <c r="A433" t="s">
        <v>64</v>
      </c>
      <c r="B433" s="1">
        <v>0.47</v>
      </c>
      <c r="C433" s="1">
        <v>0.21</v>
      </c>
      <c r="D433" s="1">
        <v>0.71</v>
      </c>
      <c r="E433" s="1">
        <v>0.89</v>
      </c>
      <c r="F433" s="1">
        <v>0.78</v>
      </c>
      <c r="G433" s="1">
        <f t="shared" si="48"/>
        <v>0.21</v>
      </c>
      <c r="H433" s="1">
        <v>0.84</v>
      </c>
      <c r="I433" s="1">
        <f t="shared" si="49"/>
        <v>0.21</v>
      </c>
      <c r="T433" t="s">
        <v>64</v>
      </c>
      <c r="U433">
        <v>0.47</v>
      </c>
      <c r="V433">
        <v>0.21</v>
      </c>
      <c r="W433">
        <v>0.71</v>
      </c>
      <c r="X433">
        <v>0.89</v>
      </c>
      <c r="Y433">
        <v>0.78</v>
      </c>
      <c r="Z433">
        <v>0.21</v>
      </c>
      <c r="AA433">
        <v>0.16000000000000003</v>
      </c>
      <c r="AB433">
        <f t="shared" si="50"/>
        <v>0.16000000000000003</v>
      </c>
    </row>
    <row r="434" spans="1:32">
      <c r="A434" t="s">
        <v>65</v>
      </c>
      <c r="B434" s="1">
        <v>0.67999999999999994</v>
      </c>
      <c r="C434" s="1">
        <v>0.33</v>
      </c>
      <c r="D434" s="1">
        <v>0.25</v>
      </c>
      <c r="E434" s="1">
        <v>0.47</v>
      </c>
      <c r="F434" s="1">
        <v>0.49</v>
      </c>
      <c r="G434" s="1">
        <f t="shared" si="48"/>
        <v>0.25</v>
      </c>
      <c r="H434" s="1">
        <v>0.13</v>
      </c>
      <c r="I434" s="1">
        <f t="shared" si="49"/>
        <v>0.13</v>
      </c>
      <c r="T434" t="s">
        <v>65</v>
      </c>
      <c r="U434">
        <v>0.67999999999999994</v>
      </c>
      <c r="V434">
        <v>0.33</v>
      </c>
      <c r="W434">
        <v>0.25</v>
      </c>
      <c r="X434">
        <v>0.47</v>
      </c>
      <c r="Y434">
        <v>0.49</v>
      </c>
      <c r="Z434">
        <v>0.25</v>
      </c>
      <c r="AA434">
        <v>0.87</v>
      </c>
      <c r="AB434">
        <f t="shared" si="50"/>
        <v>0.25</v>
      </c>
    </row>
    <row r="435" spans="1:32">
      <c r="A435" t="s">
        <v>66</v>
      </c>
      <c r="B435" s="1">
        <v>7.999999999999996E-2</v>
      </c>
      <c r="C435" s="1">
        <v>0.98</v>
      </c>
      <c r="D435" s="1">
        <v>0.8</v>
      </c>
      <c r="E435" s="1">
        <v>0.18000000000000005</v>
      </c>
      <c r="F435" s="1">
        <v>0.92</v>
      </c>
      <c r="G435" s="1">
        <f t="shared" si="48"/>
        <v>7.999999999999996E-2</v>
      </c>
      <c r="H435" s="1">
        <v>0.89</v>
      </c>
      <c r="I435" s="1">
        <f t="shared" si="49"/>
        <v>7.999999999999996E-2</v>
      </c>
      <c r="T435" t="s">
        <v>66</v>
      </c>
      <c r="U435">
        <v>7.999999999999996E-2</v>
      </c>
      <c r="V435">
        <v>0.98</v>
      </c>
      <c r="W435">
        <v>0.8</v>
      </c>
      <c r="X435">
        <v>0.18000000000000005</v>
      </c>
      <c r="Y435">
        <v>0.92</v>
      </c>
      <c r="Z435">
        <v>7.999999999999996E-2</v>
      </c>
      <c r="AA435">
        <v>0.10999999999999999</v>
      </c>
      <c r="AB435">
        <f t="shared" si="50"/>
        <v>7.999999999999996E-2</v>
      </c>
    </row>
    <row r="436" spans="1:32">
      <c r="A436" t="s">
        <v>94</v>
      </c>
      <c r="B436" s="1">
        <v>0.87</v>
      </c>
      <c r="C436" s="1">
        <v>0.44</v>
      </c>
      <c r="D436" s="1">
        <v>0.34</v>
      </c>
      <c r="E436" s="1">
        <v>0.94</v>
      </c>
      <c r="F436" s="1">
        <v>1.0000000000000009E-2</v>
      </c>
      <c r="G436" s="1">
        <f t="shared" si="48"/>
        <v>1.0000000000000009E-2</v>
      </c>
      <c r="H436" s="1">
        <v>0.23</v>
      </c>
      <c r="I436" s="1">
        <f t="shared" si="49"/>
        <v>1.0000000000000009E-2</v>
      </c>
      <c r="T436" t="s">
        <v>94</v>
      </c>
      <c r="U436">
        <v>0.87</v>
      </c>
      <c r="V436">
        <v>0.44</v>
      </c>
      <c r="W436">
        <v>0.34</v>
      </c>
      <c r="X436">
        <v>0.94</v>
      </c>
      <c r="Y436">
        <v>1.0000000000000009E-2</v>
      </c>
      <c r="Z436">
        <v>1.0000000000000009E-2</v>
      </c>
      <c r="AA436">
        <v>0.77</v>
      </c>
      <c r="AB436">
        <f t="shared" si="50"/>
        <v>1.0000000000000009E-2</v>
      </c>
    </row>
    <row r="437" spans="1:32">
      <c r="A437" t="s">
        <v>96</v>
      </c>
      <c r="B437" s="1">
        <v>0.89</v>
      </c>
      <c r="C437" s="1">
        <v>0.1</v>
      </c>
      <c r="D437" s="1">
        <v>0.01</v>
      </c>
      <c r="E437" s="1">
        <v>0.69</v>
      </c>
      <c r="F437" s="1">
        <v>2.0000000000000018E-2</v>
      </c>
      <c r="G437" s="1">
        <f t="shared" si="48"/>
        <v>0.01</v>
      </c>
      <c r="H437" s="1">
        <v>0.13</v>
      </c>
      <c r="I437" s="1">
        <f t="shared" si="49"/>
        <v>0.01</v>
      </c>
      <c r="T437" t="s">
        <v>96</v>
      </c>
      <c r="U437">
        <v>0.89</v>
      </c>
      <c r="V437">
        <v>0.1</v>
      </c>
      <c r="W437">
        <v>0.01</v>
      </c>
      <c r="X437">
        <v>0.69</v>
      </c>
      <c r="Y437">
        <v>2.0000000000000018E-2</v>
      </c>
      <c r="Z437">
        <v>0.01</v>
      </c>
      <c r="AA437">
        <v>0.87</v>
      </c>
      <c r="AB437">
        <f t="shared" si="50"/>
        <v>0.01</v>
      </c>
    </row>
    <row r="438" spans="1:32">
      <c r="A438" t="s">
        <v>98</v>
      </c>
      <c r="B438" s="1">
        <v>0.88</v>
      </c>
      <c r="C438" s="1">
        <v>0.17</v>
      </c>
      <c r="D438" s="1">
        <v>0.11</v>
      </c>
      <c r="E438" s="1">
        <v>0.92999999999999994</v>
      </c>
      <c r="F438" s="1">
        <v>0.65</v>
      </c>
      <c r="G438" s="1">
        <f t="shared" si="48"/>
        <v>0.11</v>
      </c>
      <c r="H438" s="1">
        <v>0.31</v>
      </c>
      <c r="I438" s="1">
        <f t="shared" si="49"/>
        <v>0.11</v>
      </c>
      <c r="T438" t="s">
        <v>98</v>
      </c>
      <c r="U438">
        <v>0.88</v>
      </c>
      <c r="V438">
        <v>0.17</v>
      </c>
      <c r="W438">
        <v>0.11</v>
      </c>
      <c r="X438">
        <v>0.92999999999999994</v>
      </c>
      <c r="Y438">
        <v>0.65</v>
      </c>
      <c r="Z438">
        <v>0.11</v>
      </c>
      <c r="AA438">
        <v>0.69</v>
      </c>
      <c r="AB438">
        <f t="shared" si="50"/>
        <v>0.11</v>
      </c>
    </row>
    <row r="439" spans="1:32">
      <c r="A439" t="s">
        <v>100</v>
      </c>
      <c r="B439" s="1">
        <v>0.85</v>
      </c>
      <c r="C439" s="1">
        <v>0.56000000000000005</v>
      </c>
      <c r="D439" s="1">
        <v>0.06</v>
      </c>
      <c r="E439" s="1">
        <v>0.61</v>
      </c>
      <c r="F439" s="1">
        <v>0.26</v>
      </c>
      <c r="G439" s="1">
        <f t="shared" si="48"/>
        <v>0.06</v>
      </c>
      <c r="H439" s="1">
        <v>0.16</v>
      </c>
      <c r="I439" s="1">
        <f t="shared" si="49"/>
        <v>0.06</v>
      </c>
      <c r="T439" t="s">
        <v>100</v>
      </c>
      <c r="U439">
        <v>0.85</v>
      </c>
      <c r="V439">
        <v>0.56000000000000005</v>
      </c>
      <c r="W439">
        <v>0.06</v>
      </c>
      <c r="X439">
        <v>0.61</v>
      </c>
      <c r="Y439">
        <v>0.26</v>
      </c>
      <c r="Z439">
        <v>0.06</v>
      </c>
      <c r="AA439">
        <v>0.84</v>
      </c>
      <c r="AB439">
        <f t="shared" si="50"/>
        <v>0.06</v>
      </c>
    </row>
    <row r="440" spans="1:32">
      <c r="A440" t="s">
        <v>102</v>
      </c>
      <c r="B440" s="1">
        <v>0.16000000000000003</v>
      </c>
      <c r="C440" s="1">
        <v>0.38</v>
      </c>
      <c r="D440" s="1">
        <v>0.8</v>
      </c>
      <c r="E440" s="1">
        <v>0.38</v>
      </c>
      <c r="F440" s="1">
        <v>0.72</v>
      </c>
      <c r="G440" s="1">
        <f t="shared" si="48"/>
        <v>0.16000000000000003</v>
      </c>
      <c r="H440" s="1">
        <v>0.89</v>
      </c>
      <c r="I440" s="1">
        <f t="shared" si="49"/>
        <v>0.16000000000000003</v>
      </c>
      <c r="T440" t="s">
        <v>102</v>
      </c>
      <c r="U440">
        <v>0.16000000000000003</v>
      </c>
      <c r="V440">
        <v>0.38</v>
      </c>
      <c r="W440">
        <v>0.8</v>
      </c>
      <c r="X440">
        <v>0.38</v>
      </c>
      <c r="Y440">
        <v>0.72</v>
      </c>
      <c r="Z440">
        <v>0.16000000000000003</v>
      </c>
      <c r="AA440">
        <v>0.10999999999999999</v>
      </c>
      <c r="AB440">
        <f t="shared" si="50"/>
        <v>0.10999999999999999</v>
      </c>
    </row>
    <row r="441" spans="1:32">
      <c r="A441" t="s">
        <v>151</v>
      </c>
      <c r="B441" s="1">
        <v>6.9999999999999951E-2</v>
      </c>
      <c r="C441" s="1">
        <v>0.96</v>
      </c>
      <c r="D441" s="1">
        <v>0.8</v>
      </c>
      <c r="E441" s="1">
        <v>3.0000000000000027E-2</v>
      </c>
      <c r="F441" s="1">
        <v>0.84</v>
      </c>
      <c r="G441" s="1">
        <f t="shared" si="48"/>
        <v>3.0000000000000027E-2</v>
      </c>
      <c r="H441" s="1">
        <v>0.89</v>
      </c>
      <c r="I441" s="1">
        <f t="shared" si="49"/>
        <v>3.0000000000000027E-2</v>
      </c>
      <c r="T441" t="s">
        <v>151</v>
      </c>
      <c r="U441">
        <v>6.9999999999999951E-2</v>
      </c>
      <c r="V441">
        <v>0.96</v>
      </c>
      <c r="W441">
        <v>0.8</v>
      </c>
      <c r="X441">
        <v>3.0000000000000027E-2</v>
      </c>
      <c r="Y441">
        <v>0.84</v>
      </c>
      <c r="Z441">
        <v>3.0000000000000027E-2</v>
      </c>
      <c r="AA441">
        <v>0.10999999999999999</v>
      </c>
      <c r="AB441">
        <f t="shared" si="50"/>
        <v>3.0000000000000027E-2</v>
      </c>
    </row>
    <row r="442" spans="1:32">
      <c r="B442" s="1"/>
      <c r="C442" s="1"/>
      <c r="D442" s="1"/>
      <c r="E442" s="1"/>
      <c r="F442" s="1"/>
      <c r="G442" s="1">
        <f>SUM(G424:G441)</f>
        <v>2.5200000000000005</v>
      </c>
      <c r="H442" s="1" t="s">
        <v>71</v>
      </c>
      <c r="I442" s="1">
        <f>SUM(I424:I441)</f>
        <v>2.12</v>
      </c>
      <c r="J442" s="34">
        <f>+I442/G442</f>
        <v>0.84126984126984117</v>
      </c>
      <c r="K442" s="31" t="s">
        <v>227</v>
      </c>
      <c r="Z442">
        <v>2.5200000000000005</v>
      </c>
      <c r="AA442" t="s">
        <v>263</v>
      </c>
      <c r="AB442">
        <f>SUM(AB424:AB441)</f>
        <v>2.38</v>
      </c>
      <c r="AC442">
        <f>+AB442/Z442</f>
        <v>0.9444444444444442</v>
      </c>
      <c r="AF442">
        <v>0.9444444444444442</v>
      </c>
    </row>
    <row r="445" spans="1:32">
      <c r="A445" t="s">
        <v>135</v>
      </c>
      <c r="T445" t="s">
        <v>169</v>
      </c>
    </row>
    <row r="446" spans="1:32">
      <c r="A446" t="s">
        <v>78</v>
      </c>
      <c r="B446" t="s">
        <v>228</v>
      </c>
      <c r="C446" t="s">
        <v>51</v>
      </c>
      <c r="D446" t="s">
        <v>54</v>
      </c>
      <c r="E446" t="s">
        <v>232</v>
      </c>
      <c r="F446" t="s">
        <v>234</v>
      </c>
      <c r="G446" t="s">
        <v>135</v>
      </c>
      <c r="H446" t="s">
        <v>224</v>
      </c>
      <c r="I446" t="s">
        <v>239</v>
      </c>
      <c r="T446" t="s">
        <v>78</v>
      </c>
      <c r="U446" t="s">
        <v>228</v>
      </c>
      <c r="V446" t="s">
        <v>51</v>
      </c>
      <c r="W446" t="s">
        <v>54</v>
      </c>
      <c r="X446" t="s">
        <v>232</v>
      </c>
      <c r="Y446" t="s">
        <v>234</v>
      </c>
      <c r="Z446" t="s">
        <v>169</v>
      </c>
      <c r="AA446" t="s">
        <v>236</v>
      </c>
      <c r="AB446" t="s">
        <v>238</v>
      </c>
    </row>
    <row r="447" spans="1:32">
      <c r="A447" t="s">
        <v>80</v>
      </c>
      <c r="B447" s="1">
        <v>0.38</v>
      </c>
      <c r="C447" s="1">
        <v>0.36</v>
      </c>
      <c r="D447" s="1">
        <v>0.77</v>
      </c>
      <c r="E447" s="1">
        <v>0.33999999999999997</v>
      </c>
      <c r="F447" s="1">
        <v>0.59</v>
      </c>
      <c r="G447" s="1">
        <f>MIN(B447:F447)</f>
        <v>0.33999999999999997</v>
      </c>
      <c r="H447" s="1">
        <v>0.13</v>
      </c>
      <c r="I447" s="1">
        <f>MIN(G447:H447)</f>
        <v>0.13</v>
      </c>
      <c r="T447" t="s">
        <v>80</v>
      </c>
      <c r="U447">
        <v>0.38</v>
      </c>
      <c r="V447">
        <v>0.36</v>
      </c>
      <c r="W447">
        <v>0.77</v>
      </c>
      <c r="X447">
        <v>0.33999999999999997</v>
      </c>
      <c r="Y447">
        <v>0.59</v>
      </c>
      <c r="Z447">
        <v>0.33999999999999997</v>
      </c>
      <c r="AA447">
        <v>0.87</v>
      </c>
      <c r="AB447">
        <f>MIN(Z447:AA447)</f>
        <v>0.33999999999999997</v>
      </c>
    </row>
    <row r="448" spans="1:32">
      <c r="A448" t="s">
        <v>82</v>
      </c>
      <c r="B448" s="1">
        <v>4.0000000000000036E-2</v>
      </c>
      <c r="C448" s="1">
        <v>0.86</v>
      </c>
      <c r="D448" s="1">
        <v>0.7</v>
      </c>
      <c r="E448" s="1">
        <v>4.0000000000000036E-2</v>
      </c>
      <c r="F448" s="1">
        <v>0.16000000000000003</v>
      </c>
      <c r="G448" s="1">
        <f t="shared" ref="G448:G464" si="51">MIN(B448:F448)</f>
        <v>4.0000000000000036E-2</v>
      </c>
      <c r="H448" s="1">
        <v>0.89</v>
      </c>
      <c r="I448" s="1">
        <f t="shared" ref="I448:I464" si="52">MIN(G448:H448)</f>
        <v>4.0000000000000036E-2</v>
      </c>
      <c r="T448" t="s">
        <v>82</v>
      </c>
      <c r="U448">
        <v>4.0000000000000036E-2</v>
      </c>
      <c r="V448">
        <v>0.86</v>
      </c>
      <c r="W448">
        <v>0.7</v>
      </c>
      <c r="X448">
        <v>4.0000000000000036E-2</v>
      </c>
      <c r="Y448">
        <v>0.16000000000000003</v>
      </c>
      <c r="Z448">
        <v>4.0000000000000036E-2</v>
      </c>
      <c r="AA448">
        <v>0.10999999999999999</v>
      </c>
      <c r="AB448">
        <f t="shared" ref="AB448:AB464" si="53">MIN(Z448:AA448)</f>
        <v>4.0000000000000036E-2</v>
      </c>
    </row>
    <row r="449" spans="1:28">
      <c r="A449" t="s">
        <v>57</v>
      </c>
      <c r="B449" s="1">
        <v>0.58000000000000007</v>
      </c>
      <c r="C449" s="1">
        <v>0.94</v>
      </c>
      <c r="D449" s="1">
        <v>0.73</v>
      </c>
      <c r="E449" s="1">
        <v>0.22999999999999998</v>
      </c>
      <c r="F449" s="1">
        <v>0.28000000000000003</v>
      </c>
      <c r="G449" s="1">
        <f t="shared" si="51"/>
        <v>0.22999999999999998</v>
      </c>
      <c r="H449" s="1">
        <v>0.81</v>
      </c>
      <c r="I449" s="1">
        <f t="shared" si="52"/>
        <v>0.22999999999999998</v>
      </c>
      <c r="T449" t="s">
        <v>57</v>
      </c>
      <c r="U449">
        <v>0.58000000000000007</v>
      </c>
      <c r="V449">
        <v>0.94</v>
      </c>
      <c r="W449">
        <v>0.73</v>
      </c>
      <c r="X449">
        <v>0.22999999999999998</v>
      </c>
      <c r="Y449">
        <v>0.28000000000000003</v>
      </c>
      <c r="Z449">
        <v>0.22999999999999998</v>
      </c>
      <c r="AA449">
        <v>0.18999999999999995</v>
      </c>
      <c r="AB449">
        <f t="shared" si="53"/>
        <v>0.18999999999999995</v>
      </c>
    </row>
    <row r="450" spans="1:28">
      <c r="A450" t="s">
        <v>58</v>
      </c>
      <c r="B450" s="1">
        <v>0.75</v>
      </c>
      <c r="C450" s="1">
        <v>0.27</v>
      </c>
      <c r="D450" s="1">
        <v>0.71</v>
      </c>
      <c r="E450" s="1">
        <v>0.9</v>
      </c>
      <c r="F450" s="1">
        <v>0.28000000000000003</v>
      </c>
      <c r="G450" s="1">
        <f t="shared" si="51"/>
        <v>0.27</v>
      </c>
      <c r="H450" s="1">
        <v>0.23</v>
      </c>
      <c r="I450" s="1">
        <f t="shared" si="52"/>
        <v>0.23</v>
      </c>
      <c r="T450" t="s">
        <v>58</v>
      </c>
      <c r="U450">
        <v>0.75</v>
      </c>
      <c r="V450">
        <v>0.27</v>
      </c>
      <c r="W450">
        <v>0.71</v>
      </c>
      <c r="X450">
        <v>0.9</v>
      </c>
      <c r="Y450">
        <v>0.28000000000000003</v>
      </c>
      <c r="Z450">
        <v>0.27</v>
      </c>
      <c r="AA450">
        <v>0.77</v>
      </c>
      <c r="AB450">
        <f t="shared" si="53"/>
        <v>0.27</v>
      </c>
    </row>
    <row r="451" spans="1:28">
      <c r="A451" t="s">
        <v>59</v>
      </c>
      <c r="B451" s="1">
        <v>0.58000000000000007</v>
      </c>
      <c r="C451" s="1">
        <v>0.17</v>
      </c>
      <c r="D451" s="1">
        <v>0.78</v>
      </c>
      <c r="E451" s="1">
        <v>0.72</v>
      </c>
      <c r="F451" s="1">
        <v>0.51</v>
      </c>
      <c r="G451" s="1">
        <f t="shared" si="51"/>
        <v>0.17</v>
      </c>
      <c r="H451" s="1">
        <v>0.69</v>
      </c>
      <c r="I451" s="1">
        <f t="shared" si="52"/>
        <v>0.17</v>
      </c>
      <c r="T451" t="s">
        <v>59</v>
      </c>
      <c r="U451">
        <v>0.58000000000000007</v>
      </c>
      <c r="V451">
        <v>0.17</v>
      </c>
      <c r="W451">
        <v>0.78</v>
      </c>
      <c r="X451">
        <v>0.72</v>
      </c>
      <c r="Y451">
        <v>0.51</v>
      </c>
      <c r="Z451">
        <v>0.17</v>
      </c>
      <c r="AA451">
        <v>0.31000000000000005</v>
      </c>
      <c r="AB451">
        <f t="shared" si="53"/>
        <v>0.17</v>
      </c>
    </row>
    <row r="452" spans="1:28">
      <c r="A452" t="s">
        <v>60</v>
      </c>
      <c r="B452" s="1">
        <v>9.9999999999999978E-2</v>
      </c>
      <c r="C452" s="1">
        <v>0.16</v>
      </c>
      <c r="D452" s="1">
        <v>0.74</v>
      </c>
      <c r="E452" s="1">
        <v>0.30000000000000004</v>
      </c>
      <c r="F452" s="1">
        <v>0.21999999999999997</v>
      </c>
      <c r="G452" s="1">
        <f t="shared" si="51"/>
        <v>9.9999999999999978E-2</v>
      </c>
      <c r="H452" s="1">
        <v>0.89</v>
      </c>
      <c r="I452" s="1">
        <f t="shared" si="52"/>
        <v>9.9999999999999978E-2</v>
      </c>
      <c r="T452" t="s">
        <v>60</v>
      </c>
      <c r="U452">
        <v>9.9999999999999978E-2</v>
      </c>
      <c r="V452">
        <v>0.16</v>
      </c>
      <c r="W452">
        <v>0.74</v>
      </c>
      <c r="X452">
        <v>0.30000000000000004</v>
      </c>
      <c r="Y452">
        <v>0.21999999999999997</v>
      </c>
      <c r="Z452">
        <v>9.9999999999999978E-2</v>
      </c>
      <c r="AA452">
        <v>0.10999999999999999</v>
      </c>
      <c r="AB452">
        <f t="shared" si="53"/>
        <v>9.9999999999999978E-2</v>
      </c>
    </row>
    <row r="453" spans="1:28">
      <c r="A453" t="s">
        <v>153</v>
      </c>
      <c r="B453" s="1">
        <v>0.28000000000000003</v>
      </c>
      <c r="C453" s="1">
        <v>0.81</v>
      </c>
      <c r="D453" s="1">
        <v>0.77</v>
      </c>
      <c r="E453" s="1">
        <v>0.16000000000000003</v>
      </c>
      <c r="F453" s="1">
        <v>0.67</v>
      </c>
      <c r="G453" s="1">
        <f t="shared" si="51"/>
        <v>0.16000000000000003</v>
      </c>
      <c r="H453" s="1">
        <v>0.13</v>
      </c>
      <c r="I453" s="1">
        <f t="shared" si="52"/>
        <v>0.13</v>
      </c>
      <c r="T453" t="s">
        <v>153</v>
      </c>
      <c r="U453">
        <v>0.28000000000000003</v>
      </c>
      <c r="V453">
        <v>0.81</v>
      </c>
      <c r="W453">
        <v>0.77</v>
      </c>
      <c r="X453">
        <v>0.16000000000000003</v>
      </c>
      <c r="Y453">
        <v>0.67</v>
      </c>
      <c r="Z453">
        <v>0.16000000000000003</v>
      </c>
      <c r="AA453">
        <v>0.87</v>
      </c>
      <c r="AB453">
        <f t="shared" si="53"/>
        <v>0.16000000000000003</v>
      </c>
    </row>
    <row r="454" spans="1:28">
      <c r="A454" t="s">
        <v>62</v>
      </c>
      <c r="B454" s="1">
        <v>0.83</v>
      </c>
      <c r="C454" s="1">
        <v>0.32</v>
      </c>
      <c r="D454" s="1">
        <v>0.09</v>
      </c>
      <c r="E454" s="1">
        <v>0.52</v>
      </c>
      <c r="F454" s="1">
        <v>0.59</v>
      </c>
      <c r="G454" s="1">
        <f t="shared" si="51"/>
        <v>0.09</v>
      </c>
      <c r="H454" s="1">
        <v>0.16</v>
      </c>
      <c r="I454" s="1">
        <f t="shared" si="52"/>
        <v>0.09</v>
      </c>
      <c r="T454" t="s">
        <v>62</v>
      </c>
      <c r="U454">
        <v>0.83</v>
      </c>
      <c r="V454">
        <v>0.32</v>
      </c>
      <c r="W454">
        <v>0.09</v>
      </c>
      <c r="X454">
        <v>0.52</v>
      </c>
      <c r="Y454">
        <v>0.59</v>
      </c>
      <c r="Z454">
        <v>0.09</v>
      </c>
      <c r="AA454">
        <v>0.84</v>
      </c>
      <c r="AB454">
        <f t="shared" si="53"/>
        <v>0.09</v>
      </c>
    </row>
    <row r="455" spans="1:28">
      <c r="A455" t="s">
        <v>63</v>
      </c>
      <c r="B455" s="1">
        <v>0.8</v>
      </c>
      <c r="C455" s="1">
        <v>0.42</v>
      </c>
      <c r="D455" s="1">
        <v>0.51</v>
      </c>
      <c r="E455" s="1">
        <v>0.73</v>
      </c>
      <c r="F455" s="1">
        <v>0.8</v>
      </c>
      <c r="G455" s="1">
        <f t="shared" si="51"/>
        <v>0.42</v>
      </c>
      <c r="H455" s="1">
        <v>0.45</v>
      </c>
      <c r="I455" s="1">
        <f t="shared" si="52"/>
        <v>0.42</v>
      </c>
      <c r="T455" t="s">
        <v>63</v>
      </c>
      <c r="U455">
        <v>0.8</v>
      </c>
      <c r="V455">
        <v>0.42</v>
      </c>
      <c r="W455">
        <v>0.51</v>
      </c>
      <c r="X455">
        <v>0.73</v>
      </c>
      <c r="Y455">
        <v>0.8</v>
      </c>
      <c r="Z455">
        <v>0.42</v>
      </c>
      <c r="AA455">
        <v>0.55000000000000004</v>
      </c>
      <c r="AB455">
        <f t="shared" si="53"/>
        <v>0.42</v>
      </c>
    </row>
    <row r="456" spans="1:28">
      <c r="A456" t="s">
        <v>64</v>
      </c>
      <c r="B456" s="1">
        <v>0.47</v>
      </c>
      <c r="C456" s="1">
        <v>0.21</v>
      </c>
      <c r="D456" s="1">
        <v>0.71</v>
      </c>
      <c r="E456" s="1">
        <v>0.89</v>
      </c>
      <c r="F456" s="1">
        <v>0.21999999999999997</v>
      </c>
      <c r="G456" s="1">
        <f t="shared" si="51"/>
        <v>0.21</v>
      </c>
      <c r="H456" s="1">
        <v>0.84</v>
      </c>
      <c r="I456" s="1">
        <f t="shared" si="52"/>
        <v>0.21</v>
      </c>
      <c r="T456" t="s">
        <v>64</v>
      </c>
      <c r="U456">
        <v>0.47</v>
      </c>
      <c r="V456">
        <v>0.21</v>
      </c>
      <c r="W456">
        <v>0.71</v>
      </c>
      <c r="X456">
        <v>0.89</v>
      </c>
      <c r="Y456">
        <v>0.21999999999999997</v>
      </c>
      <c r="Z456">
        <v>0.21</v>
      </c>
      <c r="AA456">
        <v>0.16000000000000003</v>
      </c>
      <c r="AB456">
        <f t="shared" si="53"/>
        <v>0.16000000000000003</v>
      </c>
    </row>
    <row r="457" spans="1:28">
      <c r="A457" t="s">
        <v>65</v>
      </c>
      <c r="B457" s="1">
        <v>0.67999999999999994</v>
      </c>
      <c r="C457" s="1">
        <v>0.33</v>
      </c>
      <c r="D457" s="1">
        <v>0.25</v>
      </c>
      <c r="E457" s="1">
        <v>0.47</v>
      </c>
      <c r="F457" s="1">
        <v>0.51</v>
      </c>
      <c r="G457" s="1">
        <f t="shared" si="51"/>
        <v>0.25</v>
      </c>
      <c r="H457" s="1">
        <v>0.13</v>
      </c>
      <c r="I457" s="1">
        <f t="shared" si="52"/>
        <v>0.13</v>
      </c>
      <c r="T457" t="s">
        <v>65</v>
      </c>
      <c r="U457">
        <v>0.67999999999999994</v>
      </c>
      <c r="V457">
        <v>0.33</v>
      </c>
      <c r="W457">
        <v>0.25</v>
      </c>
      <c r="X457">
        <v>0.47</v>
      </c>
      <c r="Y457">
        <v>0.51</v>
      </c>
      <c r="Z457">
        <v>0.25</v>
      </c>
      <c r="AA457">
        <v>0.87</v>
      </c>
      <c r="AB457">
        <f t="shared" si="53"/>
        <v>0.25</v>
      </c>
    </row>
    <row r="458" spans="1:28">
      <c r="A458" t="s">
        <v>66</v>
      </c>
      <c r="B458" s="1">
        <v>7.999999999999996E-2</v>
      </c>
      <c r="C458" s="1">
        <v>0.98</v>
      </c>
      <c r="D458" s="1">
        <v>0.8</v>
      </c>
      <c r="E458" s="1">
        <v>0.18000000000000005</v>
      </c>
      <c r="F458" s="1">
        <v>7.999999999999996E-2</v>
      </c>
      <c r="G458" s="1">
        <f t="shared" si="51"/>
        <v>7.999999999999996E-2</v>
      </c>
      <c r="H458" s="1">
        <v>0.89</v>
      </c>
      <c r="I458" s="1">
        <f t="shared" si="52"/>
        <v>7.999999999999996E-2</v>
      </c>
      <c r="T458" t="s">
        <v>66</v>
      </c>
      <c r="U458">
        <v>7.999999999999996E-2</v>
      </c>
      <c r="V458">
        <v>0.98</v>
      </c>
      <c r="W458">
        <v>0.8</v>
      </c>
      <c r="X458">
        <v>0.18000000000000005</v>
      </c>
      <c r="Y458">
        <v>7.999999999999996E-2</v>
      </c>
      <c r="Z458">
        <v>7.999999999999996E-2</v>
      </c>
      <c r="AA458">
        <v>0.10999999999999999</v>
      </c>
      <c r="AB458">
        <f t="shared" si="53"/>
        <v>7.999999999999996E-2</v>
      </c>
    </row>
    <row r="459" spans="1:28">
      <c r="A459" t="s">
        <v>94</v>
      </c>
      <c r="B459" s="1">
        <v>0.87</v>
      </c>
      <c r="C459" s="1">
        <v>0.44</v>
      </c>
      <c r="D459" s="1">
        <v>0.34</v>
      </c>
      <c r="E459" s="1">
        <v>0.94</v>
      </c>
      <c r="F459" s="1">
        <v>0.99</v>
      </c>
      <c r="G459" s="1">
        <f t="shared" si="51"/>
        <v>0.34</v>
      </c>
      <c r="H459" s="1">
        <v>0.23</v>
      </c>
      <c r="I459" s="1">
        <f t="shared" si="52"/>
        <v>0.23</v>
      </c>
      <c r="T459" t="s">
        <v>94</v>
      </c>
      <c r="U459">
        <v>0.87</v>
      </c>
      <c r="V459">
        <v>0.44</v>
      </c>
      <c r="W459">
        <v>0.34</v>
      </c>
      <c r="X459">
        <v>0.94</v>
      </c>
      <c r="Y459">
        <v>0.99</v>
      </c>
      <c r="Z459">
        <v>0.34</v>
      </c>
      <c r="AA459">
        <v>0.77</v>
      </c>
      <c r="AB459">
        <f t="shared" si="53"/>
        <v>0.34</v>
      </c>
    </row>
    <row r="460" spans="1:28">
      <c r="A460" t="s">
        <v>96</v>
      </c>
      <c r="B460" s="1">
        <v>0.89</v>
      </c>
      <c r="C460" s="1">
        <v>0.1</v>
      </c>
      <c r="D460" s="1">
        <v>0.01</v>
      </c>
      <c r="E460" s="1">
        <v>0.69</v>
      </c>
      <c r="F460" s="1">
        <v>0.98</v>
      </c>
      <c r="G460" s="1">
        <f t="shared" si="51"/>
        <v>0.01</v>
      </c>
      <c r="H460" s="1">
        <v>0.13</v>
      </c>
      <c r="I460" s="1">
        <f t="shared" si="52"/>
        <v>0.01</v>
      </c>
      <c r="T460" t="s">
        <v>96</v>
      </c>
      <c r="U460">
        <v>0.89</v>
      </c>
      <c r="V460">
        <v>0.1</v>
      </c>
      <c r="W460">
        <v>0.01</v>
      </c>
      <c r="X460">
        <v>0.69</v>
      </c>
      <c r="Y460">
        <v>0.98</v>
      </c>
      <c r="Z460">
        <v>0.01</v>
      </c>
      <c r="AA460">
        <v>0.87</v>
      </c>
      <c r="AB460">
        <f t="shared" si="53"/>
        <v>0.01</v>
      </c>
    </row>
    <row r="461" spans="1:28">
      <c r="A461" t="s">
        <v>98</v>
      </c>
      <c r="B461" s="1">
        <v>0.88</v>
      </c>
      <c r="C461" s="1">
        <v>0.17</v>
      </c>
      <c r="D461" s="1">
        <v>0.11</v>
      </c>
      <c r="E461" s="1">
        <v>0.92999999999999994</v>
      </c>
      <c r="F461" s="1">
        <v>0.35</v>
      </c>
      <c r="G461" s="1">
        <f t="shared" si="51"/>
        <v>0.11</v>
      </c>
      <c r="H461" s="1">
        <v>0.31</v>
      </c>
      <c r="I461" s="1">
        <f t="shared" si="52"/>
        <v>0.11</v>
      </c>
      <c r="T461" t="s">
        <v>98</v>
      </c>
      <c r="U461">
        <v>0.88</v>
      </c>
      <c r="V461">
        <v>0.17</v>
      </c>
      <c r="W461">
        <v>0.11</v>
      </c>
      <c r="X461">
        <v>0.92999999999999994</v>
      </c>
      <c r="Y461">
        <v>0.35</v>
      </c>
      <c r="Z461">
        <v>0.11</v>
      </c>
      <c r="AA461">
        <v>0.69</v>
      </c>
      <c r="AB461">
        <f t="shared" si="53"/>
        <v>0.11</v>
      </c>
    </row>
    <row r="462" spans="1:28">
      <c r="A462" t="s">
        <v>100</v>
      </c>
      <c r="B462" s="1">
        <v>0.85</v>
      </c>
      <c r="C462" s="1">
        <v>0.56000000000000005</v>
      </c>
      <c r="D462" s="1">
        <v>0.06</v>
      </c>
      <c r="E462" s="1">
        <v>0.61</v>
      </c>
      <c r="F462" s="1">
        <v>0.74</v>
      </c>
      <c r="G462" s="1">
        <f t="shared" si="51"/>
        <v>0.06</v>
      </c>
      <c r="H462" s="1">
        <v>0.16</v>
      </c>
      <c r="I462" s="1">
        <f t="shared" si="52"/>
        <v>0.06</v>
      </c>
      <c r="T462" t="s">
        <v>100</v>
      </c>
      <c r="U462">
        <v>0.85</v>
      </c>
      <c r="V462">
        <v>0.56000000000000005</v>
      </c>
      <c r="W462">
        <v>0.06</v>
      </c>
      <c r="X462">
        <v>0.61</v>
      </c>
      <c r="Y462">
        <v>0.74</v>
      </c>
      <c r="Z462">
        <v>0.06</v>
      </c>
      <c r="AA462">
        <v>0.84</v>
      </c>
      <c r="AB462">
        <f t="shared" si="53"/>
        <v>0.06</v>
      </c>
    </row>
    <row r="463" spans="1:28">
      <c r="A463" t="s">
        <v>102</v>
      </c>
      <c r="B463" s="1">
        <v>0.16000000000000003</v>
      </c>
      <c r="C463" s="1">
        <v>0.38</v>
      </c>
      <c r="D463" s="1">
        <v>0.8</v>
      </c>
      <c r="E463" s="1">
        <v>0.38</v>
      </c>
      <c r="F463" s="1">
        <v>0.28000000000000003</v>
      </c>
      <c r="G463" s="1">
        <f t="shared" si="51"/>
        <v>0.16000000000000003</v>
      </c>
      <c r="H463" s="1">
        <v>0.89</v>
      </c>
      <c r="I463" s="1">
        <f t="shared" si="52"/>
        <v>0.16000000000000003</v>
      </c>
      <c r="T463" t="s">
        <v>102</v>
      </c>
      <c r="U463">
        <v>0.16000000000000003</v>
      </c>
      <c r="V463">
        <v>0.38</v>
      </c>
      <c r="W463">
        <v>0.8</v>
      </c>
      <c r="X463">
        <v>0.38</v>
      </c>
      <c r="Y463">
        <v>0.28000000000000003</v>
      </c>
      <c r="Z463">
        <v>0.16000000000000003</v>
      </c>
      <c r="AA463">
        <v>0.10999999999999999</v>
      </c>
      <c r="AB463">
        <f t="shared" si="53"/>
        <v>0.10999999999999999</v>
      </c>
    </row>
    <row r="464" spans="1:28">
      <c r="A464" t="s">
        <v>151</v>
      </c>
      <c r="B464" s="1">
        <v>6.9999999999999951E-2</v>
      </c>
      <c r="C464" s="1">
        <v>0.96</v>
      </c>
      <c r="D464" s="1">
        <v>0.8</v>
      </c>
      <c r="E464" s="1">
        <v>3.0000000000000027E-2</v>
      </c>
      <c r="F464" s="1">
        <v>0.16000000000000003</v>
      </c>
      <c r="G464" s="1">
        <f t="shared" si="51"/>
        <v>3.0000000000000027E-2</v>
      </c>
      <c r="H464" s="1">
        <v>0.89</v>
      </c>
      <c r="I464" s="1">
        <f t="shared" si="52"/>
        <v>3.0000000000000027E-2</v>
      </c>
      <c r="T464" t="s">
        <v>151</v>
      </c>
      <c r="U464">
        <v>6.9999999999999951E-2</v>
      </c>
      <c r="V464">
        <v>0.96</v>
      </c>
      <c r="W464">
        <v>0.8</v>
      </c>
      <c r="X464">
        <v>3.0000000000000027E-2</v>
      </c>
      <c r="Y464">
        <v>0.16000000000000003</v>
      </c>
      <c r="Z464">
        <v>3.0000000000000027E-2</v>
      </c>
      <c r="AA464">
        <v>0.10999999999999999</v>
      </c>
      <c r="AB464">
        <f t="shared" si="53"/>
        <v>3.0000000000000027E-2</v>
      </c>
    </row>
    <row r="465" spans="1:32">
      <c r="G465">
        <f>SUM(G447:G464)</f>
        <v>3.0700000000000003</v>
      </c>
      <c r="H465" t="s">
        <v>71</v>
      </c>
      <c r="I465">
        <f>SUM(I447:I464)</f>
        <v>2.5599999999999996</v>
      </c>
      <c r="J465" s="36">
        <f>+I465/G465</f>
        <v>0.83387622149837115</v>
      </c>
      <c r="K465" s="31" t="s">
        <v>227</v>
      </c>
      <c r="Z465">
        <v>3.0700000000000003</v>
      </c>
      <c r="AA465" t="s">
        <v>263</v>
      </c>
      <c r="AB465">
        <f>SUM(AB447:AB464)</f>
        <v>2.9299999999999997</v>
      </c>
      <c r="AC465">
        <f>+AB465/Z465</f>
        <v>0.95439739413680769</v>
      </c>
      <c r="AF465">
        <v>0.95439739413680769</v>
      </c>
    </row>
    <row r="468" spans="1:32">
      <c r="A468" t="s">
        <v>136</v>
      </c>
      <c r="T468" t="s">
        <v>170</v>
      </c>
    </row>
    <row r="469" spans="1:32">
      <c r="A469" t="s">
        <v>78</v>
      </c>
      <c r="B469" t="s">
        <v>228</v>
      </c>
      <c r="C469" t="s">
        <v>51</v>
      </c>
      <c r="D469" t="s">
        <v>223</v>
      </c>
      <c r="E469" t="s">
        <v>67</v>
      </c>
      <c r="F469" t="s">
        <v>50</v>
      </c>
      <c r="G469" t="s">
        <v>136</v>
      </c>
      <c r="H469" t="s">
        <v>224</v>
      </c>
      <c r="I469" t="s">
        <v>238</v>
      </c>
      <c r="T469" t="s">
        <v>78</v>
      </c>
      <c r="U469" t="s">
        <v>228</v>
      </c>
      <c r="V469" t="s">
        <v>51</v>
      </c>
      <c r="W469" t="s">
        <v>223</v>
      </c>
      <c r="X469" t="s">
        <v>67</v>
      </c>
      <c r="Y469" t="s">
        <v>50</v>
      </c>
      <c r="Z469" t="s">
        <v>170</v>
      </c>
      <c r="AA469" t="s">
        <v>236</v>
      </c>
      <c r="AB469" t="s">
        <v>238</v>
      </c>
    </row>
    <row r="470" spans="1:32">
      <c r="A470" t="s">
        <v>80</v>
      </c>
      <c r="B470" s="1">
        <v>0.38</v>
      </c>
      <c r="C470" s="1">
        <v>0.36</v>
      </c>
      <c r="D470" s="1">
        <v>0.22999999999999998</v>
      </c>
      <c r="E470" s="1">
        <v>0.66</v>
      </c>
      <c r="F470" s="1">
        <v>0.41000000000000003</v>
      </c>
      <c r="G470" s="1">
        <f t="shared" ref="G470:G487" si="54">MIN(B470:F470)</f>
        <v>0.22999999999999998</v>
      </c>
      <c r="H470" s="1">
        <v>0.13</v>
      </c>
      <c r="I470" s="1">
        <f t="shared" ref="I470:I487" si="55">MIN(G470:H470)</f>
        <v>0.13</v>
      </c>
      <c r="T470" t="s">
        <v>80</v>
      </c>
      <c r="U470">
        <v>0.38</v>
      </c>
      <c r="V470">
        <v>0.36</v>
      </c>
      <c r="W470">
        <v>0.22999999999999998</v>
      </c>
      <c r="X470">
        <v>0.66</v>
      </c>
      <c r="Y470">
        <v>0.41000000000000003</v>
      </c>
      <c r="Z470">
        <v>0.22999999999999998</v>
      </c>
      <c r="AA470">
        <v>0.87</v>
      </c>
      <c r="AB470">
        <f t="shared" ref="AB470:AB487" si="56">MIN(Z470:AA470)</f>
        <v>0.22999999999999998</v>
      </c>
    </row>
    <row r="471" spans="1:32">
      <c r="A471" t="s">
        <v>82</v>
      </c>
      <c r="B471" s="1">
        <v>4.0000000000000036E-2</v>
      </c>
      <c r="C471" s="1">
        <v>0.86</v>
      </c>
      <c r="D471" s="1">
        <v>0.30000000000000004</v>
      </c>
      <c r="E471" s="1">
        <v>0.96</v>
      </c>
      <c r="F471" s="1">
        <v>0.84</v>
      </c>
      <c r="G471" s="1">
        <f t="shared" si="54"/>
        <v>4.0000000000000036E-2</v>
      </c>
      <c r="H471" s="1">
        <v>0.89</v>
      </c>
      <c r="I471" s="1">
        <f t="shared" si="55"/>
        <v>4.0000000000000036E-2</v>
      </c>
      <c r="T471" t="s">
        <v>82</v>
      </c>
      <c r="U471">
        <v>4.0000000000000036E-2</v>
      </c>
      <c r="V471">
        <v>0.86</v>
      </c>
      <c r="W471">
        <v>0.30000000000000004</v>
      </c>
      <c r="X471">
        <v>0.96</v>
      </c>
      <c r="Y471">
        <v>0.84</v>
      </c>
      <c r="Z471">
        <v>4.0000000000000036E-2</v>
      </c>
      <c r="AA471">
        <v>0.10999999999999999</v>
      </c>
      <c r="AB471">
        <f t="shared" si="56"/>
        <v>4.0000000000000036E-2</v>
      </c>
    </row>
    <row r="472" spans="1:32">
      <c r="A472" t="s">
        <v>57</v>
      </c>
      <c r="B472" s="1">
        <v>0.58000000000000007</v>
      </c>
      <c r="C472" s="1">
        <v>0.94</v>
      </c>
      <c r="D472" s="1">
        <v>0.27</v>
      </c>
      <c r="E472" s="1">
        <v>0.77</v>
      </c>
      <c r="F472" s="1">
        <v>0.72</v>
      </c>
      <c r="G472" s="1">
        <f t="shared" si="54"/>
        <v>0.27</v>
      </c>
      <c r="H472" s="1">
        <v>0.81</v>
      </c>
      <c r="I472" s="1">
        <f t="shared" si="55"/>
        <v>0.27</v>
      </c>
      <c r="T472" t="s">
        <v>57</v>
      </c>
      <c r="U472">
        <v>0.58000000000000007</v>
      </c>
      <c r="V472">
        <v>0.94</v>
      </c>
      <c r="W472">
        <v>0.27</v>
      </c>
      <c r="X472">
        <v>0.77</v>
      </c>
      <c r="Y472">
        <v>0.72</v>
      </c>
      <c r="Z472">
        <v>0.27</v>
      </c>
      <c r="AA472">
        <v>0.18999999999999995</v>
      </c>
      <c r="AB472">
        <f t="shared" si="56"/>
        <v>0.18999999999999995</v>
      </c>
    </row>
    <row r="473" spans="1:32">
      <c r="A473" t="s">
        <v>58</v>
      </c>
      <c r="B473" s="1">
        <v>0.75</v>
      </c>
      <c r="C473" s="1">
        <v>0.27</v>
      </c>
      <c r="D473" s="1">
        <v>0.29000000000000004</v>
      </c>
      <c r="E473" s="1">
        <v>0.1</v>
      </c>
      <c r="F473" s="1">
        <v>0.72</v>
      </c>
      <c r="G473" s="1">
        <f t="shared" si="54"/>
        <v>0.1</v>
      </c>
      <c r="H473" s="1">
        <v>0.23</v>
      </c>
      <c r="I473" s="1">
        <f t="shared" si="55"/>
        <v>0.1</v>
      </c>
      <c r="T473" t="s">
        <v>58</v>
      </c>
      <c r="U473">
        <v>0.75</v>
      </c>
      <c r="V473">
        <v>0.27</v>
      </c>
      <c r="W473">
        <v>0.29000000000000004</v>
      </c>
      <c r="X473">
        <v>0.1</v>
      </c>
      <c r="Y473">
        <v>0.72</v>
      </c>
      <c r="Z473">
        <v>0.1</v>
      </c>
      <c r="AA473">
        <v>0.77</v>
      </c>
      <c r="AB473">
        <f t="shared" si="56"/>
        <v>0.1</v>
      </c>
    </row>
    <row r="474" spans="1:32">
      <c r="A474" t="s">
        <v>59</v>
      </c>
      <c r="B474" s="1">
        <v>0.58000000000000007</v>
      </c>
      <c r="C474" s="1">
        <v>0.17</v>
      </c>
      <c r="D474" s="1">
        <v>0.21999999999999997</v>
      </c>
      <c r="E474" s="1">
        <v>0.28000000000000003</v>
      </c>
      <c r="F474" s="1">
        <v>0.49</v>
      </c>
      <c r="G474" s="1">
        <f t="shared" si="54"/>
        <v>0.17</v>
      </c>
      <c r="H474" s="1">
        <v>0.69</v>
      </c>
      <c r="I474" s="1">
        <f t="shared" si="55"/>
        <v>0.17</v>
      </c>
      <c r="T474" t="s">
        <v>59</v>
      </c>
      <c r="U474">
        <v>0.58000000000000007</v>
      </c>
      <c r="V474">
        <v>0.17</v>
      </c>
      <c r="W474">
        <v>0.21999999999999997</v>
      </c>
      <c r="X474">
        <v>0.28000000000000003</v>
      </c>
      <c r="Y474">
        <v>0.49</v>
      </c>
      <c r="Z474">
        <v>0.17</v>
      </c>
      <c r="AA474">
        <v>0.31000000000000005</v>
      </c>
      <c r="AB474">
        <f t="shared" si="56"/>
        <v>0.17</v>
      </c>
    </row>
    <row r="475" spans="1:32">
      <c r="A475" t="s">
        <v>60</v>
      </c>
      <c r="B475" s="1">
        <v>9.9999999999999978E-2</v>
      </c>
      <c r="C475" s="1">
        <v>0.16</v>
      </c>
      <c r="D475" s="1">
        <v>0.26</v>
      </c>
      <c r="E475" s="1">
        <v>0.7</v>
      </c>
      <c r="F475" s="1">
        <v>0.78</v>
      </c>
      <c r="G475" s="1">
        <f t="shared" si="54"/>
        <v>9.9999999999999978E-2</v>
      </c>
      <c r="H475" s="1">
        <v>0.89</v>
      </c>
      <c r="I475" s="1">
        <f t="shared" si="55"/>
        <v>9.9999999999999978E-2</v>
      </c>
      <c r="T475" t="s">
        <v>60</v>
      </c>
      <c r="U475">
        <v>9.9999999999999978E-2</v>
      </c>
      <c r="V475">
        <v>0.16</v>
      </c>
      <c r="W475">
        <v>0.26</v>
      </c>
      <c r="X475">
        <v>0.7</v>
      </c>
      <c r="Y475">
        <v>0.78</v>
      </c>
      <c r="Z475">
        <v>9.9999999999999978E-2</v>
      </c>
      <c r="AA475">
        <v>0.10999999999999999</v>
      </c>
      <c r="AB475">
        <f t="shared" si="56"/>
        <v>9.9999999999999978E-2</v>
      </c>
    </row>
    <row r="476" spans="1:32">
      <c r="A476" t="s">
        <v>153</v>
      </c>
      <c r="B476" s="1">
        <v>0.28000000000000003</v>
      </c>
      <c r="C476" s="1">
        <v>0.81</v>
      </c>
      <c r="D476" s="1">
        <v>0.22999999999999998</v>
      </c>
      <c r="E476" s="1">
        <v>0.84</v>
      </c>
      <c r="F476" s="1">
        <v>0.32999999999999996</v>
      </c>
      <c r="G476" s="1">
        <f t="shared" si="54"/>
        <v>0.22999999999999998</v>
      </c>
      <c r="H476" s="1">
        <v>0.13</v>
      </c>
      <c r="I476" s="1">
        <f t="shared" si="55"/>
        <v>0.13</v>
      </c>
      <c r="T476" t="s">
        <v>153</v>
      </c>
      <c r="U476">
        <v>0.28000000000000003</v>
      </c>
      <c r="V476">
        <v>0.81</v>
      </c>
      <c r="W476">
        <v>0.22999999999999998</v>
      </c>
      <c r="X476">
        <v>0.84</v>
      </c>
      <c r="Y476">
        <v>0.32999999999999996</v>
      </c>
      <c r="Z476">
        <v>0.22999999999999998</v>
      </c>
      <c r="AA476">
        <v>0.87</v>
      </c>
      <c r="AB476">
        <f t="shared" si="56"/>
        <v>0.22999999999999998</v>
      </c>
    </row>
    <row r="477" spans="1:32">
      <c r="A477" t="s">
        <v>62</v>
      </c>
      <c r="B477" s="1">
        <v>0.83</v>
      </c>
      <c r="C477" s="1">
        <v>0.32</v>
      </c>
      <c r="D477" s="1">
        <v>0.91</v>
      </c>
      <c r="E477" s="1">
        <v>0.48</v>
      </c>
      <c r="F477" s="1">
        <v>0.41000000000000003</v>
      </c>
      <c r="G477" s="1">
        <f t="shared" si="54"/>
        <v>0.32</v>
      </c>
      <c r="H477" s="1">
        <v>0.16</v>
      </c>
      <c r="I477" s="1">
        <f t="shared" si="55"/>
        <v>0.16</v>
      </c>
      <c r="T477" t="s">
        <v>62</v>
      </c>
      <c r="U477">
        <v>0.83</v>
      </c>
      <c r="V477">
        <v>0.32</v>
      </c>
      <c r="W477">
        <v>0.91</v>
      </c>
      <c r="X477">
        <v>0.48</v>
      </c>
      <c r="Y477">
        <v>0.41000000000000003</v>
      </c>
      <c r="Z477">
        <v>0.32</v>
      </c>
      <c r="AA477">
        <v>0.84</v>
      </c>
      <c r="AB477">
        <f t="shared" si="56"/>
        <v>0.32</v>
      </c>
    </row>
    <row r="478" spans="1:32">
      <c r="A478" t="s">
        <v>63</v>
      </c>
      <c r="B478" s="1">
        <v>0.8</v>
      </c>
      <c r="C478" s="1">
        <v>0.42</v>
      </c>
      <c r="D478" s="1">
        <v>0.49</v>
      </c>
      <c r="E478" s="1">
        <v>0.27</v>
      </c>
      <c r="F478" s="1">
        <v>0.19999999999999996</v>
      </c>
      <c r="G478" s="1">
        <f t="shared" si="54"/>
        <v>0.19999999999999996</v>
      </c>
      <c r="H478" s="1">
        <v>0.45</v>
      </c>
      <c r="I478" s="1">
        <f t="shared" si="55"/>
        <v>0.19999999999999996</v>
      </c>
      <c r="T478" t="s">
        <v>63</v>
      </c>
      <c r="U478">
        <v>0.8</v>
      </c>
      <c r="V478">
        <v>0.42</v>
      </c>
      <c r="W478">
        <v>0.49</v>
      </c>
      <c r="X478">
        <v>0.27</v>
      </c>
      <c r="Y478">
        <v>0.19999999999999996</v>
      </c>
      <c r="Z478">
        <v>0.19999999999999996</v>
      </c>
      <c r="AA478">
        <v>0.55000000000000004</v>
      </c>
      <c r="AB478">
        <f t="shared" si="56"/>
        <v>0.19999999999999996</v>
      </c>
    </row>
    <row r="479" spans="1:32">
      <c r="A479" t="s">
        <v>64</v>
      </c>
      <c r="B479" s="1">
        <v>0.47</v>
      </c>
      <c r="C479" s="1">
        <v>0.21</v>
      </c>
      <c r="D479" s="1">
        <v>0.29000000000000004</v>
      </c>
      <c r="E479" s="1">
        <v>0.11</v>
      </c>
      <c r="F479" s="1">
        <v>0.78</v>
      </c>
      <c r="G479" s="1">
        <f t="shared" si="54"/>
        <v>0.11</v>
      </c>
      <c r="H479" s="1">
        <v>0.84</v>
      </c>
      <c r="I479" s="1">
        <f t="shared" si="55"/>
        <v>0.11</v>
      </c>
      <c r="T479" t="s">
        <v>64</v>
      </c>
      <c r="U479">
        <v>0.47</v>
      </c>
      <c r="V479">
        <v>0.21</v>
      </c>
      <c r="W479">
        <v>0.29000000000000004</v>
      </c>
      <c r="X479">
        <v>0.11</v>
      </c>
      <c r="Y479">
        <v>0.78</v>
      </c>
      <c r="Z479">
        <v>0.11</v>
      </c>
      <c r="AA479">
        <v>0.16000000000000003</v>
      </c>
      <c r="AB479">
        <f t="shared" si="56"/>
        <v>0.11</v>
      </c>
    </row>
    <row r="480" spans="1:32">
      <c r="A480" t="s">
        <v>65</v>
      </c>
      <c r="B480" s="1">
        <v>0.67999999999999994</v>
      </c>
      <c r="C480" s="1">
        <v>0.33</v>
      </c>
      <c r="D480" s="1">
        <v>0.75</v>
      </c>
      <c r="E480" s="1">
        <v>0.53</v>
      </c>
      <c r="F480" s="1">
        <v>0.49</v>
      </c>
      <c r="G480" s="1">
        <f t="shared" si="54"/>
        <v>0.33</v>
      </c>
      <c r="H480" s="1">
        <v>0.13</v>
      </c>
      <c r="I480" s="1">
        <f t="shared" si="55"/>
        <v>0.13</v>
      </c>
      <c r="T480" t="s">
        <v>65</v>
      </c>
      <c r="U480">
        <v>0.67999999999999994</v>
      </c>
      <c r="V480">
        <v>0.33</v>
      </c>
      <c r="W480">
        <v>0.75</v>
      </c>
      <c r="X480">
        <v>0.53</v>
      </c>
      <c r="Y480">
        <v>0.49</v>
      </c>
      <c r="Z480">
        <v>0.33</v>
      </c>
      <c r="AA480">
        <v>0.87</v>
      </c>
      <c r="AB480">
        <f t="shared" si="56"/>
        <v>0.33</v>
      </c>
    </row>
    <row r="481" spans="1:32">
      <c r="A481" t="s">
        <v>66</v>
      </c>
      <c r="B481" s="1">
        <v>7.999999999999996E-2</v>
      </c>
      <c r="C481" s="1">
        <v>0.98</v>
      </c>
      <c r="D481" s="1">
        <v>0.19999999999999996</v>
      </c>
      <c r="E481" s="1">
        <v>0.82</v>
      </c>
      <c r="F481" s="1">
        <v>0.92</v>
      </c>
      <c r="G481" s="1">
        <f t="shared" si="54"/>
        <v>7.999999999999996E-2</v>
      </c>
      <c r="H481" s="1">
        <v>0.89</v>
      </c>
      <c r="I481" s="1">
        <f t="shared" si="55"/>
        <v>7.999999999999996E-2</v>
      </c>
      <c r="T481" t="s">
        <v>66</v>
      </c>
      <c r="U481">
        <v>7.999999999999996E-2</v>
      </c>
      <c r="V481">
        <v>0.98</v>
      </c>
      <c r="W481">
        <v>0.19999999999999996</v>
      </c>
      <c r="X481">
        <v>0.82</v>
      </c>
      <c r="Y481">
        <v>0.92</v>
      </c>
      <c r="Z481">
        <v>7.999999999999996E-2</v>
      </c>
      <c r="AA481">
        <v>0.10999999999999999</v>
      </c>
      <c r="AB481">
        <f t="shared" si="56"/>
        <v>7.999999999999996E-2</v>
      </c>
    </row>
    <row r="482" spans="1:32">
      <c r="A482" t="s">
        <v>94</v>
      </c>
      <c r="B482" s="1">
        <v>0.87</v>
      </c>
      <c r="C482" s="1">
        <v>0.44</v>
      </c>
      <c r="D482" s="1">
        <v>0.65999999999999992</v>
      </c>
      <c r="E482" s="1">
        <v>0.06</v>
      </c>
      <c r="F482" s="1">
        <v>1.0000000000000009E-2</v>
      </c>
      <c r="G482" s="1">
        <f t="shared" si="54"/>
        <v>1.0000000000000009E-2</v>
      </c>
      <c r="H482" s="1">
        <v>0.23</v>
      </c>
      <c r="I482" s="1">
        <f t="shared" si="55"/>
        <v>1.0000000000000009E-2</v>
      </c>
      <c r="T482" t="s">
        <v>94</v>
      </c>
      <c r="U482">
        <v>0.87</v>
      </c>
      <c r="V482">
        <v>0.44</v>
      </c>
      <c r="W482">
        <v>0.65999999999999992</v>
      </c>
      <c r="X482">
        <v>0.06</v>
      </c>
      <c r="Y482">
        <v>1.0000000000000009E-2</v>
      </c>
      <c r="Z482">
        <v>1.0000000000000009E-2</v>
      </c>
      <c r="AA482">
        <v>0.77</v>
      </c>
      <c r="AB482">
        <f t="shared" si="56"/>
        <v>1.0000000000000009E-2</v>
      </c>
    </row>
    <row r="483" spans="1:32">
      <c r="A483" t="s">
        <v>96</v>
      </c>
      <c r="B483" s="1">
        <v>0.89</v>
      </c>
      <c r="C483" s="1">
        <v>0.1</v>
      </c>
      <c r="D483" s="1">
        <v>0.99</v>
      </c>
      <c r="E483" s="1">
        <v>0.31</v>
      </c>
      <c r="F483" s="1">
        <v>2.0000000000000018E-2</v>
      </c>
      <c r="G483" s="1">
        <f t="shared" si="54"/>
        <v>2.0000000000000018E-2</v>
      </c>
      <c r="H483" s="1">
        <v>0.13</v>
      </c>
      <c r="I483" s="1">
        <f t="shared" si="55"/>
        <v>2.0000000000000018E-2</v>
      </c>
      <c r="T483" t="s">
        <v>96</v>
      </c>
      <c r="U483">
        <v>0.89</v>
      </c>
      <c r="V483">
        <v>0.1</v>
      </c>
      <c r="W483">
        <v>0.99</v>
      </c>
      <c r="X483">
        <v>0.31</v>
      </c>
      <c r="Y483">
        <v>2.0000000000000018E-2</v>
      </c>
      <c r="Z483">
        <v>2.0000000000000018E-2</v>
      </c>
      <c r="AA483">
        <v>0.87</v>
      </c>
      <c r="AB483">
        <f t="shared" si="56"/>
        <v>2.0000000000000018E-2</v>
      </c>
    </row>
    <row r="484" spans="1:32">
      <c r="A484" t="s">
        <v>98</v>
      </c>
      <c r="B484" s="1">
        <v>0.88</v>
      </c>
      <c r="C484" s="1">
        <v>0.17</v>
      </c>
      <c r="D484" s="1">
        <v>0.89</v>
      </c>
      <c r="E484" s="1">
        <v>7.0000000000000007E-2</v>
      </c>
      <c r="F484" s="1">
        <v>0.65</v>
      </c>
      <c r="G484" s="1">
        <f t="shared" si="54"/>
        <v>7.0000000000000007E-2</v>
      </c>
      <c r="H484" s="1">
        <v>0.31</v>
      </c>
      <c r="I484" s="1">
        <f t="shared" si="55"/>
        <v>7.0000000000000007E-2</v>
      </c>
      <c r="T484" t="s">
        <v>98</v>
      </c>
      <c r="U484">
        <v>0.88</v>
      </c>
      <c r="V484">
        <v>0.17</v>
      </c>
      <c r="W484">
        <v>0.89</v>
      </c>
      <c r="X484">
        <v>7.0000000000000007E-2</v>
      </c>
      <c r="Y484">
        <v>0.65</v>
      </c>
      <c r="Z484">
        <v>7.0000000000000007E-2</v>
      </c>
      <c r="AA484">
        <v>0.69</v>
      </c>
      <c r="AB484">
        <f t="shared" si="56"/>
        <v>7.0000000000000007E-2</v>
      </c>
    </row>
    <row r="485" spans="1:32">
      <c r="A485" t="s">
        <v>100</v>
      </c>
      <c r="B485" s="1">
        <v>0.85</v>
      </c>
      <c r="C485" s="1">
        <v>0.56000000000000005</v>
      </c>
      <c r="D485" s="1">
        <v>0.94</v>
      </c>
      <c r="E485" s="1">
        <v>0.39</v>
      </c>
      <c r="F485" s="1">
        <v>0.26</v>
      </c>
      <c r="G485" s="1">
        <f t="shared" si="54"/>
        <v>0.26</v>
      </c>
      <c r="H485" s="1">
        <v>0.16</v>
      </c>
      <c r="I485" s="1">
        <f t="shared" si="55"/>
        <v>0.16</v>
      </c>
      <c r="T485" t="s">
        <v>100</v>
      </c>
      <c r="U485">
        <v>0.85</v>
      </c>
      <c r="V485">
        <v>0.56000000000000005</v>
      </c>
      <c r="W485">
        <v>0.94</v>
      </c>
      <c r="X485">
        <v>0.39</v>
      </c>
      <c r="Y485">
        <v>0.26</v>
      </c>
      <c r="Z485">
        <v>0.26</v>
      </c>
      <c r="AA485">
        <v>0.84</v>
      </c>
      <c r="AB485">
        <f t="shared" si="56"/>
        <v>0.26</v>
      </c>
    </row>
    <row r="486" spans="1:32">
      <c r="A486" t="s">
        <v>102</v>
      </c>
      <c r="B486" s="1">
        <v>0.16000000000000003</v>
      </c>
      <c r="C486" s="1">
        <v>0.38</v>
      </c>
      <c r="D486" s="1">
        <v>0.19999999999999996</v>
      </c>
      <c r="E486" s="1">
        <v>0.62</v>
      </c>
      <c r="F486" s="1">
        <v>0.72</v>
      </c>
      <c r="G486" s="1">
        <f t="shared" si="54"/>
        <v>0.16000000000000003</v>
      </c>
      <c r="H486" s="1">
        <v>0.89</v>
      </c>
      <c r="I486" s="1">
        <f t="shared" si="55"/>
        <v>0.16000000000000003</v>
      </c>
      <c r="T486" t="s">
        <v>102</v>
      </c>
      <c r="U486">
        <v>0.16000000000000003</v>
      </c>
      <c r="V486">
        <v>0.38</v>
      </c>
      <c r="W486">
        <v>0.19999999999999996</v>
      </c>
      <c r="X486">
        <v>0.62</v>
      </c>
      <c r="Y486">
        <v>0.72</v>
      </c>
      <c r="Z486">
        <v>0.16000000000000003</v>
      </c>
      <c r="AA486">
        <v>0.10999999999999999</v>
      </c>
      <c r="AB486">
        <f t="shared" si="56"/>
        <v>0.10999999999999999</v>
      </c>
    </row>
    <row r="487" spans="1:32">
      <c r="A487" t="s">
        <v>151</v>
      </c>
      <c r="B487" s="1">
        <v>6.9999999999999951E-2</v>
      </c>
      <c r="C487" s="1">
        <v>0.96</v>
      </c>
      <c r="D487" s="1">
        <v>0.19999999999999996</v>
      </c>
      <c r="E487" s="1">
        <v>0.97</v>
      </c>
      <c r="F487" s="1">
        <v>0.84</v>
      </c>
      <c r="G487" s="1">
        <f t="shared" si="54"/>
        <v>6.9999999999999951E-2</v>
      </c>
      <c r="H487" s="1">
        <v>0.89</v>
      </c>
      <c r="I487" s="1">
        <f t="shared" si="55"/>
        <v>6.9999999999999951E-2</v>
      </c>
      <c r="T487" t="s">
        <v>151</v>
      </c>
      <c r="U487">
        <v>6.9999999999999951E-2</v>
      </c>
      <c r="V487">
        <v>0.96</v>
      </c>
      <c r="W487">
        <v>0.19999999999999996</v>
      </c>
      <c r="X487">
        <v>0.97</v>
      </c>
      <c r="Y487">
        <v>0.84</v>
      </c>
      <c r="Z487">
        <v>6.9999999999999951E-2</v>
      </c>
      <c r="AA487">
        <v>0.10999999999999999</v>
      </c>
      <c r="AB487">
        <f t="shared" si="56"/>
        <v>6.9999999999999951E-2</v>
      </c>
    </row>
    <row r="488" spans="1:32">
      <c r="G488">
        <f>SUM(G470:G487)</f>
        <v>2.77</v>
      </c>
      <c r="H488" t="s">
        <v>71</v>
      </c>
      <c r="I488">
        <f>SUM(I470:I487)</f>
        <v>2.11</v>
      </c>
      <c r="J488" s="34">
        <f>+I488/G488</f>
        <v>0.76173285198555951</v>
      </c>
      <c r="K488" t="s">
        <v>582</v>
      </c>
      <c r="Z488">
        <v>2.77</v>
      </c>
      <c r="AA488" t="s">
        <v>263</v>
      </c>
      <c r="AB488">
        <f>SUM(AB470:AB487)</f>
        <v>2.6399999999999997</v>
      </c>
      <c r="AC488">
        <f>+AB488/Z488</f>
        <v>0.95306859205776162</v>
      </c>
      <c r="AD488" t="s">
        <v>263</v>
      </c>
      <c r="AF488">
        <v>0.95289855072463758</v>
      </c>
    </row>
    <row r="490" spans="1:32">
      <c r="A490" t="s">
        <v>137</v>
      </c>
      <c r="T490" t="s">
        <v>171</v>
      </c>
    </row>
    <row r="491" spans="1:32">
      <c r="A491" t="s">
        <v>78</v>
      </c>
      <c r="B491" t="s">
        <v>228</v>
      </c>
      <c r="C491" t="s">
        <v>51</v>
      </c>
      <c r="D491" t="s">
        <v>223</v>
      </c>
      <c r="E491" t="s">
        <v>67</v>
      </c>
      <c r="F491" t="s">
        <v>234</v>
      </c>
      <c r="G491" t="s">
        <v>137</v>
      </c>
      <c r="H491" t="s">
        <v>224</v>
      </c>
      <c r="I491" t="s">
        <v>238</v>
      </c>
      <c r="T491" t="s">
        <v>78</v>
      </c>
      <c r="U491" t="s">
        <v>228</v>
      </c>
      <c r="V491" t="s">
        <v>51</v>
      </c>
      <c r="W491" t="s">
        <v>223</v>
      </c>
      <c r="X491" t="s">
        <v>67</v>
      </c>
      <c r="Y491" t="s">
        <v>234</v>
      </c>
      <c r="Z491" t="s">
        <v>171</v>
      </c>
      <c r="AA491" t="s">
        <v>236</v>
      </c>
      <c r="AB491" t="s">
        <v>238</v>
      </c>
    </row>
    <row r="492" spans="1:32">
      <c r="A492" t="s">
        <v>80</v>
      </c>
      <c r="B492" s="1">
        <v>0.38</v>
      </c>
      <c r="C492" s="1">
        <v>0.36</v>
      </c>
      <c r="D492" s="1">
        <v>0.22999999999999998</v>
      </c>
      <c r="E492" s="1">
        <v>0.66</v>
      </c>
      <c r="F492" s="1">
        <v>0.59</v>
      </c>
      <c r="G492" s="1">
        <f t="shared" ref="G492:G509" si="57">MIN(B492:F492)</f>
        <v>0.22999999999999998</v>
      </c>
      <c r="H492" s="1">
        <v>0.13</v>
      </c>
      <c r="I492" s="1">
        <f t="shared" ref="I492:I509" si="58">MIN(G492:H492)</f>
        <v>0.13</v>
      </c>
      <c r="T492" t="s">
        <v>80</v>
      </c>
      <c r="U492">
        <v>0.38</v>
      </c>
      <c r="V492">
        <v>0.36</v>
      </c>
      <c r="W492">
        <v>0.22999999999999998</v>
      </c>
      <c r="X492">
        <v>0.66</v>
      </c>
      <c r="Y492">
        <v>0.59</v>
      </c>
      <c r="Z492">
        <v>0.22999999999999998</v>
      </c>
      <c r="AA492">
        <v>0.87</v>
      </c>
      <c r="AB492">
        <f t="shared" ref="AB492:AB509" si="59">MIN(Z492:AA492)</f>
        <v>0.22999999999999998</v>
      </c>
    </row>
    <row r="493" spans="1:32">
      <c r="A493" t="s">
        <v>82</v>
      </c>
      <c r="B493" s="1">
        <v>4.0000000000000036E-2</v>
      </c>
      <c r="C493" s="1">
        <v>0.86</v>
      </c>
      <c r="D493" s="1">
        <v>0.30000000000000004</v>
      </c>
      <c r="E493" s="1">
        <v>0.96</v>
      </c>
      <c r="F493" s="1">
        <v>0.16000000000000003</v>
      </c>
      <c r="G493" s="1">
        <f t="shared" si="57"/>
        <v>4.0000000000000036E-2</v>
      </c>
      <c r="H493" s="1">
        <v>0.89</v>
      </c>
      <c r="I493" s="1">
        <f t="shared" si="58"/>
        <v>4.0000000000000036E-2</v>
      </c>
      <c r="T493" t="s">
        <v>82</v>
      </c>
      <c r="U493">
        <v>4.0000000000000036E-2</v>
      </c>
      <c r="V493">
        <v>0.86</v>
      </c>
      <c r="W493">
        <v>0.30000000000000004</v>
      </c>
      <c r="X493">
        <v>0.96</v>
      </c>
      <c r="Y493">
        <v>0.16000000000000003</v>
      </c>
      <c r="Z493">
        <v>4.0000000000000036E-2</v>
      </c>
      <c r="AA493">
        <v>0.10999999999999999</v>
      </c>
      <c r="AB493">
        <f t="shared" si="59"/>
        <v>4.0000000000000036E-2</v>
      </c>
    </row>
    <row r="494" spans="1:32">
      <c r="A494" t="s">
        <v>57</v>
      </c>
      <c r="B494" s="1">
        <v>0.58000000000000007</v>
      </c>
      <c r="C494" s="1">
        <v>0.94</v>
      </c>
      <c r="D494" s="1">
        <v>0.27</v>
      </c>
      <c r="E494" s="1">
        <v>0.77</v>
      </c>
      <c r="F494" s="1">
        <v>0.28000000000000003</v>
      </c>
      <c r="G494" s="1">
        <f t="shared" si="57"/>
        <v>0.27</v>
      </c>
      <c r="H494" s="1">
        <v>0.81</v>
      </c>
      <c r="I494" s="1">
        <f t="shared" si="58"/>
        <v>0.27</v>
      </c>
      <c r="T494" t="s">
        <v>57</v>
      </c>
      <c r="U494">
        <v>0.58000000000000007</v>
      </c>
      <c r="V494">
        <v>0.94</v>
      </c>
      <c r="W494">
        <v>0.27</v>
      </c>
      <c r="X494">
        <v>0.77</v>
      </c>
      <c r="Y494">
        <v>0.28000000000000003</v>
      </c>
      <c r="Z494">
        <v>0.27</v>
      </c>
      <c r="AA494">
        <v>0.18999999999999995</v>
      </c>
      <c r="AB494">
        <f t="shared" si="59"/>
        <v>0.18999999999999995</v>
      </c>
    </row>
    <row r="495" spans="1:32">
      <c r="A495" t="s">
        <v>58</v>
      </c>
      <c r="B495" s="1">
        <v>0.75</v>
      </c>
      <c r="C495" s="1">
        <v>0.27</v>
      </c>
      <c r="D495" s="1">
        <v>0.29000000000000004</v>
      </c>
      <c r="E495" s="1">
        <v>0.1</v>
      </c>
      <c r="F495" s="1">
        <v>0.28000000000000003</v>
      </c>
      <c r="G495" s="1">
        <f t="shared" si="57"/>
        <v>0.1</v>
      </c>
      <c r="H495" s="1">
        <v>0.23</v>
      </c>
      <c r="I495" s="1">
        <f t="shared" si="58"/>
        <v>0.1</v>
      </c>
      <c r="T495" t="s">
        <v>58</v>
      </c>
      <c r="U495">
        <v>0.75</v>
      </c>
      <c r="V495">
        <v>0.27</v>
      </c>
      <c r="W495">
        <v>0.29000000000000004</v>
      </c>
      <c r="X495">
        <v>0.1</v>
      </c>
      <c r="Y495">
        <v>0.28000000000000003</v>
      </c>
      <c r="Z495">
        <v>0.1</v>
      </c>
      <c r="AA495">
        <v>0.77</v>
      </c>
      <c r="AB495">
        <f t="shared" si="59"/>
        <v>0.1</v>
      </c>
    </row>
    <row r="496" spans="1:32">
      <c r="A496" t="s">
        <v>59</v>
      </c>
      <c r="B496" s="1">
        <v>0.58000000000000007</v>
      </c>
      <c r="C496" s="1">
        <v>0.17</v>
      </c>
      <c r="D496" s="1">
        <v>0.21999999999999997</v>
      </c>
      <c r="E496" s="1">
        <v>0.28000000000000003</v>
      </c>
      <c r="F496" s="1">
        <v>0.51</v>
      </c>
      <c r="G496" s="1">
        <f t="shared" si="57"/>
        <v>0.17</v>
      </c>
      <c r="H496" s="1">
        <v>0.69</v>
      </c>
      <c r="I496" s="1">
        <f t="shared" si="58"/>
        <v>0.17</v>
      </c>
      <c r="T496" t="s">
        <v>59</v>
      </c>
      <c r="U496">
        <v>0.58000000000000007</v>
      </c>
      <c r="V496">
        <v>0.17</v>
      </c>
      <c r="W496">
        <v>0.21999999999999997</v>
      </c>
      <c r="X496">
        <v>0.28000000000000003</v>
      </c>
      <c r="Y496">
        <v>0.51</v>
      </c>
      <c r="Z496">
        <v>0.17</v>
      </c>
      <c r="AA496">
        <v>0.31000000000000005</v>
      </c>
      <c r="AB496">
        <f t="shared" si="59"/>
        <v>0.17</v>
      </c>
    </row>
    <row r="497" spans="1:32">
      <c r="A497" t="s">
        <v>60</v>
      </c>
      <c r="B497" s="1">
        <v>9.9999999999999978E-2</v>
      </c>
      <c r="C497" s="1">
        <v>0.16</v>
      </c>
      <c r="D497" s="1">
        <v>0.26</v>
      </c>
      <c r="E497" s="1">
        <v>0.7</v>
      </c>
      <c r="F497" s="1">
        <v>0.21999999999999997</v>
      </c>
      <c r="G497" s="1">
        <f t="shared" si="57"/>
        <v>9.9999999999999978E-2</v>
      </c>
      <c r="H497" s="1">
        <v>0.89</v>
      </c>
      <c r="I497" s="1">
        <f t="shared" si="58"/>
        <v>9.9999999999999978E-2</v>
      </c>
      <c r="T497" t="s">
        <v>60</v>
      </c>
      <c r="U497">
        <v>9.9999999999999978E-2</v>
      </c>
      <c r="V497">
        <v>0.16</v>
      </c>
      <c r="W497">
        <v>0.26</v>
      </c>
      <c r="X497">
        <v>0.7</v>
      </c>
      <c r="Y497">
        <v>0.21999999999999997</v>
      </c>
      <c r="Z497">
        <v>9.9999999999999978E-2</v>
      </c>
      <c r="AA497">
        <v>0.10999999999999999</v>
      </c>
      <c r="AB497">
        <f t="shared" si="59"/>
        <v>9.9999999999999978E-2</v>
      </c>
    </row>
    <row r="498" spans="1:32">
      <c r="A498" t="s">
        <v>153</v>
      </c>
      <c r="B498" s="1">
        <v>0.28000000000000003</v>
      </c>
      <c r="C498" s="1">
        <v>0.81</v>
      </c>
      <c r="D498" s="1">
        <v>0.22999999999999998</v>
      </c>
      <c r="E498" s="1">
        <v>0.84</v>
      </c>
      <c r="F498" s="1">
        <v>0.67</v>
      </c>
      <c r="G498" s="1">
        <f t="shared" si="57"/>
        <v>0.22999999999999998</v>
      </c>
      <c r="H498" s="1">
        <v>0.13</v>
      </c>
      <c r="I498" s="1">
        <f t="shared" si="58"/>
        <v>0.13</v>
      </c>
      <c r="T498" t="s">
        <v>153</v>
      </c>
      <c r="U498">
        <v>0.28000000000000003</v>
      </c>
      <c r="V498">
        <v>0.81</v>
      </c>
      <c r="W498">
        <v>0.22999999999999998</v>
      </c>
      <c r="X498">
        <v>0.84</v>
      </c>
      <c r="Y498">
        <v>0.67</v>
      </c>
      <c r="Z498">
        <v>0.22999999999999998</v>
      </c>
      <c r="AA498">
        <v>0.87</v>
      </c>
      <c r="AB498">
        <f t="shared" si="59"/>
        <v>0.22999999999999998</v>
      </c>
    </row>
    <row r="499" spans="1:32">
      <c r="A499" t="s">
        <v>62</v>
      </c>
      <c r="B499" s="1">
        <v>0.83</v>
      </c>
      <c r="C499" s="1">
        <v>0.32</v>
      </c>
      <c r="D499" s="1">
        <v>0.91</v>
      </c>
      <c r="E499" s="1">
        <v>0.48</v>
      </c>
      <c r="F499" s="1">
        <v>0.59</v>
      </c>
      <c r="G499" s="1">
        <f t="shared" si="57"/>
        <v>0.32</v>
      </c>
      <c r="H499" s="1">
        <v>0.16</v>
      </c>
      <c r="I499" s="1">
        <f t="shared" si="58"/>
        <v>0.16</v>
      </c>
      <c r="T499" t="s">
        <v>62</v>
      </c>
      <c r="U499">
        <v>0.83</v>
      </c>
      <c r="V499">
        <v>0.32</v>
      </c>
      <c r="W499">
        <v>0.91</v>
      </c>
      <c r="X499">
        <v>0.48</v>
      </c>
      <c r="Y499">
        <v>0.59</v>
      </c>
      <c r="Z499">
        <v>0.32</v>
      </c>
      <c r="AA499">
        <v>0.84</v>
      </c>
      <c r="AB499">
        <f t="shared" si="59"/>
        <v>0.32</v>
      </c>
    </row>
    <row r="500" spans="1:32">
      <c r="A500" t="s">
        <v>63</v>
      </c>
      <c r="B500" s="1">
        <v>0.8</v>
      </c>
      <c r="C500" s="1">
        <v>0.42</v>
      </c>
      <c r="D500" s="1">
        <v>0.49</v>
      </c>
      <c r="E500" s="1">
        <v>0.27</v>
      </c>
      <c r="F500" s="1">
        <v>0.8</v>
      </c>
      <c r="G500" s="1">
        <f t="shared" si="57"/>
        <v>0.27</v>
      </c>
      <c r="H500" s="1">
        <v>0.45</v>
      </c>
      <c r="I500" s="1">
        <f t="shared" si="58"/>
        <v>0.27</v>
      </c>
      <c r="T500" t="s">
        <v>63</v>
      </c>
      <c r="U500">
        <v>0.8</v>
      </c>
      <c r="V500">
        <v>0.42</v>
      </c>
      <c r="W500">
        <v>0.49</v>
      </c>
      <c r="X500">
        <v>0.27</v>
      </c>
      <c r="Y500">
        <v>0.8</v>
      </c>
      <c r="Z500">
        <v>0.27</v>
      </c>
      <c r="AA500">
        <v>0.55000000000000004</v>
      </c>
      <c r="AB500">
        <f t="shared" si="59"/>
        <v>0.27</v>
      </c>
    </row>
    <row r="501" spans="1:32">
      <c r="A501" t="s">
        <v>64</v>
      </c>
      <c r="B501" s="1">
        <v>0.47</v>
      </c>
      <c r="C501" s="1">
        <v>0.21</v>
      </c>
      <c r="D501" s="1">
        <v>0.29000000000000004</v>
      </c>
      <c r="E501" s="1">
        <v>0.11</v>
      </c>
      <c r="F501" s="1">
        <v>0.21999999999999997</v>
      </c>
      <c r="G501" s="1">
        <f t="shared" si="57"/>
        <v>0.11</v>
      </c>
      <c r="H501" s="1">
        <v>0.84</v>
      </c>
      <c r="I501" s="1">
        <f t="shared" si="58"/>
        <v>0.11</v>
      </c>
      <c r="T501" t="s">
        <v>64</v>
      </c>
      <c r="U501">
        <v>0.47</v>
      </c>
      <c r="V501">
        <v>0.21</v>
      </c>
      <c r="W501">
        <v>0.29000000000000004</v>
      </c>
      <c r="X501">
        <v>0.11</v>
      </c>
      <c r="Y501">
        <v>0.21999999999999997</v>
      </c>
      <c r="Z501">
        <v>0.11</v>
      </c>
      <c r="AA501">
        <v>0.16000000000000003</v>
      </c>
      <c r="AB501">
        <f t="shared" si="59"/>
        <v>0.11</v>
      </c>
    </row>
    <row r="502" spans="1:32">
      <c r="A502" t="s">
        <v>65</v>
      </c>
      <c r="B502" s="1">
        <v>0.67999999999999994</v>
      </c>
      <c r="C502" s="1">
        <v>0.33</v>
      </c>
      <c r="D502" s="1">
        <v>0.75</v>
      </c>
      <c r="E502" s="1">
        <v>0.53</v>
      </c>
      <c r="F502" s="1">
        <v>0.51</v>
      </c>
      <c r="G502" s="1">
        <f t="shared" si="57"/>
        <v>0.33</v>
      </c>
      <c r="H502" s="1">
        <v>0.13</v>
      </c>
      <c r="I502" s="1">
        <f t="shared" si="58"/>
        <v>0.13</v>
      </c>
      <c r="T502" t="s">
        <v>65</v>
      </c>
      <c r="U502">
        <v>0.67999999999999994</v>
      </c>
      <c r="V502">
        <v>0.33</v>
      </c>
      <c r="W502">
        <v>0.75</v>
      </c>
      <c r="X502">
        <v>0.53</v>
      </c>
      <c r="Y502">
        <v>0.51</v>
      </c>
      <c r="Z502">
        <v>0.33</v>
      </c>
      <c r="AA502">
        <v>0.87</v>
      </c>
      <c r="AB502">
        <f t="shared" si="59"/>
        <v>0.33</v>
      </c>
    </row>
    <row r="503" spans="1:32">
      <c r="A503" t="s">
        <v>66</v>
      </c>
      <c r="B503" s="1">
        <v>7.999999999999996E-2</v>
      </c>
      <c r="C503" s="1">
        <v>0.98</v>
      </c>
      <c r="D503" s="1">
        <v>0.19999999999999996</v>
      </c>
      <c r="E503" s="1">
        <v>0.82</v>
      </c>
      <c r="F503" s="1">
        <v>7.999999999999996E-2</v>
      </c>
      <c r="G503" s="1">
        <f t="shared" si="57"/>
        <v>7.999999999999996E-2</v>
      </c>
      <c r="H503" s="1">
        <v>0.89</v>
      </c>
      <c r="I503" s="1">
        <f t="shared" si="58"/>
        <v>7.999999999999996E-2</v>
      </c>
      <c r="T503" t="s">
        <v>66</v>
      </c>
      <c r="U503">
        <v>7.999999999999996E-2</v>
      </c>
      <c r="V503">
        <v>0.98</v>
      </c>
      <c r="W503">
        <v>0.19999999999999996</v>
      </c>
      <c r="X503">
        <v>0.82</v>
      </c>
      <c r="Y503">
        <v>7.999999999999996E-2</v>
      </c>
      <c r="Z503">
        <v>7.999999999999996E-2</v>
      </c>
      <c r="AA503">
        <v>0.10999999999999999</v>
      </c>
      <c r="AB503">
        <f t="shared" si="59"/>
        <v>7.999999999999996E-2</v>
      </c>
    </row>
    <row r="504" spans="1:32">
      <c r="A504" t="s">
        <v>94</v>
      </c>
      <c r="B504" s="1">
        <v>0.87</v>
      </c>
      <c r="C504" s="1">
        <v>0.44</v>
      </c>
      <c r="D504" s="1">
        <v>0.65999999999999992</v>
      </c>
      <c r="E504" s="1">
        <v>0.06</v>
      </c>
      <c r="F504" s="1">
        <v>0.99</v>
      </c>
      <c r="G504" s="1">
        <f t="shared" si="57"/>
        <v>0.06</v>
      </c>
      <c r="H504" s="1">
        <v>0.23</v>
      </c>
      <c r="I504" s="1">
        <f t="shared" si="58"/>
        <v>0.06</v>
      </c>
      <c r="T504" t="s">
        <v>94</v>
      </c>
      <c r="U504">
        <v>0.87</v>
      </c>
      <c r="V504">
        <v>0.44</v>
      </c>
      <c r="W504">
        <v>0.65999999999999992</v>
      </c>
      <c r="X504">
        <v>0.06</v>
      </c>
      <c r="Y504">
        <v>0.99</v>
      </c>
      <c r="Z504">
        <v>0.06</v>
      </c>
      <c r="AA504">
        <v>0.77</v>
      </c>
      <c r="AB504">
        <f t="shared" si="59"/>
        <v>0.06</v>
      </c>
    </row>
    <row r="505" spans="1:32">
      <c r="A505" t="s">
        <v>96</v>
      </c>
      <c r="B505" s="1">
        <v>0.89</v>
      </c>
      <c r="C505" s="1">
        <v>0.1</v>
      </c>
      <c r="D505" s="1">
        <v>0.99</v>
      </c>
      <c r="E505" s="1">
        <v>0.31</v>
      </c>
      <c r="F505" s="1">
        <v>0.98</v>
      </c>
      <c r="G505" s="1">
        <f t="shared" si="57"/>
        <v>0.1</v>
      </c>
      <c r="H505" s="1">
        <v>0.13</v>
      </c>
      <c r="I505" s="1">
        <f t="shared" si="58"/>
        <v>0.1</v>
      </c>
      <c r="T505" t="s">
        <v>96</v>
      </c>
      <c r="U505">
        <v>0.89</v>
      </c>
      <c r="V505">
        <v>0.1</v>
      </c>
      <c r="W505">
        <v>0.99</v>
      </c>
      <c r="X505">
        <v>0.31</v>
      </c>
      <c r="Y505">
        <v>0.98</v>
      </c>
      <c r="Z505">
        <v>0.1</v>
      </c>
      <c r="AA505">
        <v>0.87</v>
      </c>
      <c r="AB505">
        <f t="shared" si="59"/>
        <v>0.1</v>
      </c>
    </row>
    <row r="506" spans="1:32">
      <c r="A506" t="s">
        <v>98</v>
      </c>
      <c r="B506" s="1">
        <v>0.88</v>
      </c>
      <c r="C506" s="1">
        <v>0.17</v>
      </c>
      <c r="D506" s="1">
        <v>0.89</v>
      </c>
      <c r="E506" s="1">
        <v>7.0000000000000007E-2</v>
      </c>
      <c r="F506" s="1">
        <v>0.35</v>
      </c>
      <c r="G506" s="1">
        <f t="shared" si="57"/>
        <v>7.0000000000000007E-2</v>
      </c>
      <c r="H506" s="1">
        <v>0.31</v>
      </c>
      <c r="I506" s="1">
        <f t="shared" si="58"/>
        <v>7.0000000000000007E-2</v>
      </c>
      <c r="T506" t="s">
        <v>98</v>
      </c>
      <c r="U506">
        <v>0.88</v>
      </c>
      <c r="V506">
        <v>0.17</v>
      </c>
      <c r="W506">
        <v>0.89</v>
      </c>
      <c r="X506">
        <v>7.0000000000000007E-2</v>
      </c>
      <c r="Y506">
        <v>0.35</v>
      </c>
      <c r="Z506">
        <v>7.0000000000000007E-2</v>
      </c>
      <c r="AA506">
        <v>0.69</v>
      </c>
      <c r="AB506">
        <f t="shared" si="59"/>
        <v>7.0000000000000007E-2</v>
      </c>
    </row>
    <row r="507" spans="1:32">
      <c r="A507" t="s">
        <v>100</v>
      </c>
      <c r="B507" s="1">
        <v>0.85</v>
      </c>
      <c r="C507" s="1">
        <v>0.56000000000000005</v>
      </c>
      <c r="D507" s="1">
        <v>0.94</v>
      </c>
      <c r="E507" s="1">
        <v>0.39</v>
      </c>
      <c r="F507" s="1">
        <v>0.74</v>
      </c>
      <c r="G507" s="1">
        <f t="shared" si="57"/>
        <v>0.39</v>
      </c>
      <c r="H507" s="1">
        <v>0.16</v>
      </c>
      <c r="I507" s="1">
        <f t="shared" si="58"/>
        <v>0.16</v>
      </c>
      <c r="T507" t="s">
        <v>100</v>
      </c>
      <c r="U507">
        <v>0.85</v>
      </c>
      <c r="V507">
        <v>0.56000000000000005</v>
      </c>
      <c r="W507">
        <v>0.94</v>
      </c>
      <c r="X507">
        <v>0.39</v>
      </c>
      <c r="Y507">
        <v>0.74</v>
      </c>
      <c r="Z507">
        <v>0.39</v>
      </c>
      <c r="AA507">
        <v>0.84</v>
      </c>
      <c r="AB507">
        <f t="shared" si="59"/>
        <v>0.39</v>
      </c>
    </row>
    <row r="508" spans="1:32">
      <c r="A508" t="s">
        <v>102</v>
      </c>
      <c r="B508" s="1">
        <v>0.16000000000000003</v>
      </c>
      <c r="C508" s="1">
        <v>0.38</v>
      </c>
      <c r="D508" s="1">
        <v>0.19999999999999996</v>
      </c>
      <c r="E508" s="1">
        <v>0.62</v>
      </c>
      <c r="F508" s="1">
        <v>0.28000000000000003</v>
      </c>
      <c r="G508" s="1">
        <f t="shared" si="57"/>
        <v>0.16000000000000003</v>
      </c>
      <c r="H508" s="1">
        <v>0.89</v>
      </c>
      <c r="I508" s="1">
        <f t="shared" si="58"/>
        <v>0.16000000000000003</v>
      </c>
      <c r="T508" t="s">
        <v>102</v>
      </c>
      <c r="U508">
        <v>0.16000000000000003</v>
      </c>
      <c r="V508">
        <v>0.38</v>
      </c>
      <c r="W508">
        <v>0.19999999999999996</v>
      </c>
      <c r="X508">
        <v>0.62</v>
      </c>
      <c r="Y508">
        <v>0.28000000000000003</v>
      </c>
      <c r="Z508">
        <v>0.16000000000000003</v>
      </c>
      <c r="AA508">
        <v>0.10999999999999999</v>
      </c>
      <c r="AB508">
        <f t="shared" si="59"/>
        <v>0.10999999999999999</v>
      </c>
    </row>
    <row r="509" spans="1:32">
      <c r="A509" t="s">
        <v>151</v>
      </c>
      <c r="B509" s="1">
        <v>6.9999999999999951E-2</v>
      </c>
      <c r="C509" s="1">
        <v>0.96</v>
      </c>
      <c r="D509" s="1">
        <v>0.19999999999999996</v>
      </c>
      <c r="E509" s="1">
        <v>0.97</v>
      </c>
      <c r="F509" s="1">
        <v>0.16000000000000003</v>
      </c>
      <c r="G509" s="1">
        <f t="shared" si="57"/>
        <v>6.9999999999999951E-2</v>
      </c>
      <c r="H509" s="1">
        <v>0.89</v>
      </c>
      <c r="I509" s="1">
        <f t="shared" si="58"/>
        <v>6.9999999999999951E-2</v>
      </c>
      <c r="T509" t="s">
        <v>151</v>
      </c>
      <c r="U509">
        <v>6.9999999999999951E-2</v>
      </c>
      <c r="V509">
        <v>0.96</v>
      </c>
      <c r="W509">
        <v>0.19999999999999996</v>
      </c>
      <c r="X509">
        <v>0.97</v>
      </c>
      <c r="Y509">
        <v>0.16000000000000003</v>
      </c>
      <c r="Z509">
        <v>6.9999999999999951E-2</v>
      </c>
      <c r="AA509">
        <v>0.10999999999999999</v>
      </c>
      <c r="AB509">
        <f t="shared" si="59"/>
        <v>6.9999999999999951E-2</v>
      </c>
    </row>
    <row r="510" spans="1:32">
      <c r="B510" s="1"/>
      <c r="C510" s="1"/>
      <c r="D510" s="1"/>
      <c r="E510" s="1"/>
      <c r="F510" s="1"/>
      <c r="G510" s="1">
        <f>SUM(G492:G509)</f>
        <v>3.1000000000000005</v>
      </c>
      <c r="H510" s="1" t="s">
        <v>71</v>
      </c>
      <c r="I510" s="1">
        <f>SUM(I492:I509)</f>
        <v>2.3100000000000005</v>
      </c>
      <c r="J510" s="34">
        <f>+I510/G510</f>
        <v>0.74516129032258072</v>
      </c>
      <c r="K510" t="s">
        <v>582</v>
      </c>
      <c r="Z510">
        <v>3.1000000000000005</v>
      </c>
      <c r="AA510" t="s">
        <v>263</v>
      </c>
      <c r="AB510">
        <f>SUM(AB492:AB509)</f>
        <v>2.97</v>
      </c>
      <c r="AC510">
        <f>+AB510/Z510</f>
        <v>0.95806451612903221</v>
      </c>
      <c r="AD510" t="s">
        <v>263</v>
      </c>
      <c r="AF510">
        <v>0.95792880258899671</v>
      </c>
    </row>
    <row r="511" spans="1:32">
      <c r="A511" t="s">
        <v>138</v>
      </c>
      <c r="T511" t="s">
        <v>172</v>
      </c>
    </row>
    <row r="512" spans="1:32">
      <c r="A512" t="s">
        <v>78</v>
      </c>
      <c r="B512" t="s">
        <v>228</v>
      </c>
      <c r="C512" t="s">
        <v>51</v>
      </c>
      <c r="D512" t="s">
        <v>223</v>
      </c>
      <c r="E512" t="s">
        <v>232</v>
      </c>
      <c r="F512" t="s">
        <v>50</v>
      </c>
      <c r="G512" t="s">
        <v>134</v>
      </c>
      <c r="H512" t="s">
        <v>224</v>
      </c>
      <c r="I512" t="s">
        <v>238</v>
      </c>
      <c r="T512" t="s">
        <v>78</v>
      </c>
      <c r="U512" t="s">
        <v>228</v>
      </c>
      <c r="V512" t="s">
        <v>51</v>
      </c>
      <c r="W512" t="s">
        <v>223</v>
      </c>
      <c r="X512" t="s">
        <v>232</v>
      </c>
      <c r="Y512" t="s">
        <v>50</v>
      </c>
      <c r="Z512" t="s">
        <v>168</v>
      </c>
      <c r="AA512" t="s">
        <v>236</v>
      </c>
      <c r="AB512" t="s">
        <v>238</v>
      </c>
    </row>
    <row r="513" spans="1:28">
      <c r="A513" t="s">
        <v>80</v>
      </c>
      <c r="B513" s="1">
        <v>0.38</v>
      </c>
      <c r="C513" s="1">
        <v>0.36</v>
      </c>
      <c r="D513" s="1">
        <v>0.22999999999999998</v>
      </c>
      <c r="E513" s="1">
        <v>0.33999999999999997</v>
      </c>
      <c r="F513" s="1">
        <v>0.41000000000000003</v>
      </c>
      <c r="G513" s="1">
        <f t="shared" ref="G513:G530" si="60">MIN(B513:F513)</f>
        <v>0.22999999999999998</v>
      </c>
      <c r="H513" s="1">
        <v>0.13</v>
      </c>
      <c r="I513" s="1">
        <f t="shared" ref="I513:I530" si="61">MIN(G513:H513)</f>
        <v>0.13</v>
      </c>
      <c r="T513" t="s">
        <v>80</v>
      </c>
      <c r="U513">
        <v>0.38</v>
      </c>
      <c r="V513">
        <v>0.36</v>
      </c>
      <c r="W513">
        <v>0.22999999999999998</v>
      </c>
      <c r="X513">
        <v>0.33999999999999997</v>
      </c>
      <c r="Y513">
        <v>0.41000000000000003</v>
      </c>
      <c r="Z513">
        <v>0.22999999999999998</v>
      </c>
      <c r="AA513">
        <v>0.87</v>
      </c>
      <c r="AB513">
        <f t="shared" ref="AB513:AB530" si="62">MIN(Z513:AA513)</f>
        <v>0.22999999999999998</v>
      </c>
    </row>
    <row r="514" spans="1:28">
      <c r="A514" t="s">
        <v>82</v>
      </c>
      <c r="B514" s="1">
        <v>4.0000000000000036E-2</v>
      </c>
      <c r="C514" s="1">
        <v>0.86</v>
      </c>
      <c r="D514" s="1">
        <v>0.30000000000000004</v>
      </c>
      <c r="E514" s="1">
        <v>4.0000000000000036E-2</v>
      </c>
      <c r="F514" s="1">
        <v>0.84</v>
      </c>
      <c r="G514" s="1">
        <f t="shared" si="60"/>
        <v>4.0000000000000036E-2</v>
      </c>
      <c r="H514" s="1">
        <v>0.89</v>
      </c>
      <c r="I514" s="1">
        <f t="shared" si="61"/>
        <v>4.0000000000000036E-2</v>
      </c>
      <c r="T514" t="s">
        <v>82</v>
      </c>
      <c r="U514">
        <v>4.0000000000000036E-2</v>
      </c>
      <c r="V514">
        <v>0.86</v>
      </c>
      <c r="W514">
        <v>0.30000000000000004</v>
      </c>
      <c r="X514">
        <v>4.0000000000000036E-2</v>
      </c>
      <c r="Y514">
        <v>0.84</v>
      </c>
      <c r="Z514">
        <v>4.0000000000000036E-2</v>
      </c>
      <c r="AA514">
        <v>0.10999999999999999</v>
      </c>
      <c r="AB514">
        <f t="shared" si="62"/>
        <v>4.0000000000000036E-2</v>
      </c>
    </row>
    <row r="515" spans="1:28">
      <c r="A515" t="s">
        <v>57</v>
      </c>
      <c r="B515" s="1">
        <v>0.58000000000000007</v>
      </c>
      <c r="C515" s="1">
        <v>0.94</v>
      </c>
      <c r="D515" s="1">
        <v>0.27</v>
      </c>
      <c r="E515" s="1">
        <v>0.22999999999999998</v>
      </c>
      <c r="F515" s="1">
        <v>0.72</v>
      </c>
      <c r="G515" s="1">
        <f t="shared" si="60"/>
        <v>0.22999999999999998</v>
      </c>
      <c r="H515" s="1">
        <v>0.81</v>
      </c>
      <c r="I515" s="1">
        <f t="shared" si="61"/>
        <v>0.22999999999999998</v>
      </c>
      <c r="T515" t="s">
        <v>57</v>
      </c>
      <c r="U515">
        <v>0.58000000000000007</v>
      </c>
      <c r="V515">
        <v>0.94</v>
      </c>
      <c r="W515">
        <v>0.27</v>
      </c>
      <c r="X515">
        <v>0.22999999999999998</v>
      </c>
      <c r="Y515">
        <v>0.72</v>
      </c>
      <c r="Z515">
        <v>0.22999999999999998</v>
      </c>
      <c r="AA515">
        <v>0.18999999999999995</v>
      </c>
      <c r="AB515">
        <f t="shared" si="62"/>
        <v>0.18999999999999995</v>
      </c>
    </row>
    <row r="516" spans="1:28">
      <c r="A516" t="s">
        <v>58</v>
      </c>
      <c r="B516" s="1">
        <v>0.75</v>
      </c>
      <c r="C516" s="1">
        <v>0.27</v>
      </c>
      <c r="D516" s="1">
        <v>0.29000000000000004</v>
      </c>
      <c r="E516" s="1">
        <v>0.9</v>
      </c>
      <c r="F516" s="1">
        <v>0.72</v>
      </c>
      <c r="G516" s="1">
        <f t="shared" si="60"/>
        <v>0.27</v>
      </c>
      <c r="H516" s="1">
        <v>0.23</v>
      </c>
      <c r="I516" s="1">
        <f t="shared" si="61"/>
        <v>0.23</v>
      </c>
      <c r="T516" t="s">
        <v>58</v>
      </c>
      <c r="U516">
        <v>0.75</v>
      </c>
      <c r="V516">
        <v>0.27</v>
      </c>
      <c r="W516">
        <v>0.29000000000000004</v>
      </c>
      <c r="X516">
        <v>0.9</v>
      </c>
      <c r="Y516">
        <v>0.72</v>
      </c>
      <c r="Z516">
        <v>0.27</v>
      </c>
      <c r="AA516">
        <v>0.77</v>
      </c>
      <c r="AB516">
        <f t="shared" si="62"/>
        <v>0.27</v>
      </c>
    </row>
    <row r="517" spans="1:28">
      <c r="A517" t="s">
        <v>59</v>
      </c>
      <c r="B517" s="1">
        <v>0.58000000000000007</v>
      </c>
      <c r="C517" s="1">
        <v>0.17</v>
      </c>
      <c r="D517" s="1">
        <v>0.21999999999999997</v>
      </c>
      <c r="E517" s="1">
        <v>0.72</v>
      </c>
      <c r="F517" s="1">
        <v>0.49</v>
      </c>
      <c r="G517" s="1">
        <f t="shared" si="60"/>
        <v>0.17</v>
      </c>
      <c r="H517" s="1">
        <v>0.69</v>
      </c>
      <c r="I517" s="1">
        <f t="shared" si="61"/>
        <v>0.17</v>
      </c>
      <c r="T517" t="s">
        <v>59</v>
      </c>
      <c r="U517">
        <v>0.58000000000000007</v>
      </c>
      <c r="V517">
        <v>0.17</v>
      </c>
      <c r="W517">
        <v>0.21999999999999997</v>
      </c>
      <c r="X517">
        <v>0.72</v>
      </c>
      <c r="Y517">
        <v>0.49</v>
      </c>
      <c r="Z517">
        <v>0.17</v>
      </c>
      <c r="AA517">
        <v>0.31000000000000005</v>
      </c>
      <c r="AB517">
        <f t="shared" si="62"/>
        <v>0.17</v>
      </c>
    </row>
    <row r="518" spans="1:28">
      <c r="A518" t="s">
        <v>60</v>
      </c>
      <c r="B518" s="1">
        <v>9.9999999999999978E-2</v>
      </c>
      <c r="C518" s="1">
        <v>0.16</v>
      </c>
      <c r="D518" s="1">
        <v>0.26</v>
      </c>
      <c r="E518" s="1">
        <v>0.30000000000000004</v>
      </c>
      <c r="F518" s="1">
        <v>0.78</v>
      </c>
      <c r="G518" s="1">
        <f t="shared" si="60"/>
        <v>9.9999999999999978E-2</v>
      </c>
      <c r="H518" s="1">
        <v>0.89</v>
      </c>
      <c r="I518" s="1">
        <f t="shared" si="61"/>
        <v>9.9999999999999978E-2</v>
      </c>
      <c r="T518" t="s">
        <v>60</v>
      </c>
      <c r="U518">
        <v>9.9999999999999978E-2</v>
      </c>
      <c r="V518">
        <v>0.16</v>
      </c>
      <c r="W518">
        <v>0.26</v>
      </c>
      <c r="X518">
        <v>0.30000000000000004</v>
      </c>
      <c r="Y518">
        <v>0.78</v>
      </c>
      <c r="Z518">
        <v>9.9999999999999978E-2</v>
      </c>
      <c r="AA518">
        <v>0.10999999999999999</v>
      </c>
      <c r="AB518">
        <f t="shared" si="62"/>
        <v>9.9999999999999978E-2</v>
      </c>
    </row>
    <row r="519" spans="1:28">
      <c r="A519" t="s">
        <v>153</v>
      </c>
      <c r="B519" s="1">
        <v>0.28000000000000003</v>
      </c>
      <c r="C519" s="1">
        <v>0.81</v>
      </c>
      <c r="D519" s="1">
        <v>0.22999999999999998</v>
      </c>
      <c r="E519" s="1">
        <v>0.16000000000000003</v>
      </c>
      <c r="F519" s="1">
        <v>0.32999999999999996</v>
      </c>
      <c r="G519" s="1">
        <f t="shared" si="60"/>
        <v>0.16000000000000003</v>
      </c>
      <c r="H519" s="1">
        <v>0.13</v>
      </c>
      <c r="I519" s="1">
        <f t="shared" si="61"/>
        <v>0.13</v>
      </c>
      <c r="T519" t="s">
        <v>153</v>
      </c>
      <c r="U519">
        <v>0.28000000000000003</v>
      </c>
      <c r="V519">
        <v>0.81</v>
      </c>
      <c r="W519">
        <v>0.22999999999999998</v>
      </c>
      <c r="X519">
        <v>0.16000000000000003</v>
      </c>
      <c r="Y519">
        <v>0.32999999999999996</v>
      </c>
      <c r="Z519">
        <v>0.16000000000000003</v>
      </c>
      <c r="AA519">
        <v>0.87</v>
      </c>
      <c r="AB519">
        <f t="shared" si="62"/>
        <v>0.16000000000000003</v>
      </c>
    </row>
    <row r="520" spans="1:28">
      <c r="A520" t="s">
        <v>62</v>
      </c>
      <c r="B520" s="1">
        <v>0.83</v>
      </c>
      <c r="C520" s="1">
        <v>0.32</v>
      </c>
      <c r="D520" s="1">
        <v>0.91</v>
      </c>
      <c r="E520" s="1">
        <v>0.52</v>
      </c>
      <c r="F520" s="1">
        <v>0.41000000000000003</v>
      </c>
      <c r="G520" s="1">
        <f t="shared" si="60"/>
        <v>0.32</v>
      </c>
      <c r="H520" s="1">
        <v>0.16</v>
      </c>
      <c r="I520" s="1">
        <f t="shared" si="61"/>
        <v>0.16</v>
      </c>
      <c r="T520" t="s">
        <v>62</v>
      </c>
      <c r="U520">
        <v>0.83</v>
      </c>
      <c r="V520">
        <v>0.32</v>
      </c>
      <c r="W520">
        <v>0.91</v>
      </c>
      <c r="X520">
        <v>0.52</v>
      </c>
      <c r="Y520">
        <v>0.41000000000000003</v>
      </c>
      <c r="Z520">
        <v>0.32</v>
      </c>
      <c r="AA520">
        <v>0.84</v>
      </c>
      <c r="AB520">
        <f t="shared" si="62"/>
        <v>0.32</v>
      </c>
    </row>
    <row r="521" spans="1:28">
      <c r="A521" t="s">
        <v>63</v>
      </c>
      <c r="B521" s="1">
        <v>0.8</v>
      </c>
      <c r="C521" s="1">
        <v>0.42</v>
      </c>
      <c r="D521" s="1">
        <v>0.49</v>
      </c>
      <c r="E521" s="1">
        <v>0.73</v>
      </c>
      <c r="F521" s="1">
        <v>0.19999999999999996</v>
      </c>
      <c r="G521" s="1">
        <f t="shared" si="60"/>
        <v>0.19999999999999996</v>
      </c>
      <c r="H521" s="1">
        <v>0.45</v>
      </c>
      <c r="I521" s="1">
        <f t="shared" si="61"/>
        <v>0.19999999999999996</v>
      </c>
      <c r="T521" t="s">
        <v>63</v>
      </c>
      <c r="U521">
        <v>0.8</v>
      </c>
      <c r="V521">
        <v>0.42</v>
      </c>
      <c r="W521">
        <v>0.49</v>
      </c>
      <c r="X521">
        <v>0.73</v>
      </c>
      <c r="Y521">
        <v>0.19999999999999996</v>
      </c>
      <c r="Z521">
        <v>0.19999999999999996</v>
      </c>
      <c r="AA521">
        <v>0.55000000000000004</v>
      </c>
      <c r="AB521">
        <f t="shared" si="62"/>
        <v>0.19999999999999996</v>
      </c>
    </row>
    <row r="522" spans="1:28">
      <c r="A522" t="s">
        <v>64</v>
      </c>
      <c r="B522" s="1">
        <v>0.47</v>
      </c>
      <c r="C522" s="1">
        <v>0.21</v>
      </c>
      <c r="D522" s="1">
        <v>0.29000000000000004</v>
      </c>
      <c r="E522" s="1">
        <v>0.89</v>
      </c>
      <c r="F522" s="1">
        <v>0.78</v>
      </c>
      <c r="G522" s="1">
        <f t="shared" si="60"/>
        <v>0.21</v>
      </c>
      <c r="H522" s="1">
        <v>0.84</v>
      </c>
      <c r="I522" s="1">
        <f t="shared" si="61"/>
        <v>0.21</v>
      </c>
      <c r="T522" t="s">
        <v>64</v>
      </c>
      <c r="U522">
        <v>0.47</v>
      </c>
      <c r="V522">
        <v>0.21</v>
      </c>
      <c r="W522">
        <v>0.29000000000000004</v>
      </c>
      <c r="X522">
        <v>0.89</v>
      </c>
      <c r="Y522">
        <v>0.78</v>
      </c>
      <c r="Z522">
        <v>0.21</v>
      </c>
      <c r="AA522">
        <v>0.16000000000000003</v>
      </c>
      <c r="AB522">
        <f t="shared" si="62"/>
        <v>0.16000000000000003</v>
      </c>
    </row>
    <row r="523" spans="1:28">
      <c r="A523" t="s">
        <v>65</v>
      </c>
      <c r="B523" s="1">
        <v>0.67999999999999994</v>
      </c>
      <c r="C523" s="1">
        <v>0.33</v>
      </c>
      <c r="D523" s="1">
        <v>0.75</v>
      </c>
      <c r="E523" s="1">
        <v>0.47</v>
      </c>
      <c r="F523" s="1">
        <v>0.49</v>
      </c>
      <c r="G523" s="1">
        <f t="shared" si="60"/>
        <v>0.33</v>
      </c>
      <c r="H523" s="1">
        <v>0.13</v>
      </c>
      <c r="I523" s="1">
        <f t="shared" si="61"/>
        <v>0.13</v>
      </c>
      <c r="T523" t="s">
        <v>65</v>
      </c>
      <c r="U523">
        <v>0.67999999999999994</v>
      </c>
      <c r="V523">
        <v>0.33</v>
      </c>
      <c r="W523">
        <v>0.75</v>
      </c>
      <c r="X523">
        <v>0.47</v>
      </c>
      <c r="Y523">
        <v>0.49</v>
      </c>
      <c r="Z523">
        <v>0.33</v>
      </c>
      <c r="AA523">
        <v>0.87</v>
      </c>
      <c r="AB523">
        <f t="shared" si="62"/>
        <v>0.33</v>
      </c>
    </row>
    <row r="524" spans="1:28">
      <c r="A524" t="s">
        <v>66</v>
      </c>
      <c r="B524" s="1">
        <v>7.999999999999996E-2</v>
      </c>
      <c r="C524" s="1">
        <v>0.98</v>
      </c>
      <c r="D524" s="1">
        <v>0.19999999999999996</v>
      </c>
      <c r="E524" s="1">
        <v>0.18000000000000005</v>
      </c>
      <c r="F524" s="1">
        <v>0.92</v>
      </c>
      <c r="G524" s="1">
        <f t="shared" si="60"/>
        <v>7.999999999999996E-2</v>
      </c>
      <c r="H524" s="1">
        <v>0.89</v>
      </c>
      <c r="I524" s="1">
        <f t="shared" si="61"/>
        <v>7.999999999999996E-2</v>
      </c>
      <c r="T524" t="s">
        <v>66</v>
      </c>
      <c r="U524">
        <v>7.999999999999996E-2</v>
      </c>
      <c r="V524">
        <v>0.98</v>
      </c>
      <c r="W524">
        <v>0.19999999999999996</v>
      </c>
      <c r="X524">
        <v>0.18000000000000005</v>
      </c>
      <c r="Y524">
        <v>0.92</v>
      </c>
      <c r="Z524">
        <v>7.999999999999996E-2</v>
      </c>
      <c r="AA524">
        <v>0.10999999999999999</v>
      </c>
      <c r="AB524">
        <f t="shared" si="62"/>
        <v>7.999999999999996E-2</v>
      </c>
    </row>
    <row r="525" spans="1:28">
      <c r="A525" t="s">
        <v>94</v>
      </c>
      <c r="B525" s="1">
        <v>0.87</v>
      </c>
      <c r="C525" s="1">
        <v>0.44</v>
      </c>
      <c r="D525" s="1">
        <v>0.65999999999999992</v>
      </c>
      <c r="E525" s="1">
        <v>0.94</v>
      </c>
      <c r="F525" s="1">
        <v>1.0000000000000009E-2</v>
      </c>
      <c r="G525" s="1">
        <f t="shared" si="60"/>
        <v>1.0000000000000009E-2</v>
      </c>
      <c r="H525" s="1">
        <v>0.23</v>
      </c>
      <c r="I525" s="1">
        <f t="shared" si="61"/>
        <v>1.0000000000000009E-2</v>
      </c>
      <c r="T525" t="s">
        <v>94</v>
      </c>
      <c r="U525">
        <v>0.87</v>
      </c>
      <c r="V525">
        <v>0.44</v>
      </c>
      <c r="W525">
        <v>0.65999999999999992</v>
      </c>
      <c r="X525">
        <v>0.94</v>
      </c>
      <c r="Y525">
        <v>1.0000000000000009E-2</v>
      </c>
      <c r="Z525">
        <v>1.0000000000000009E-2</v>
      </c>
      <c r="AA525">
        <v>0.77</v>
      </c>
      <c r="AB525">
        <f t="shared" si="62"/>
        <v>1.0000000000000009E-2</v>
      </c>
    </row>
    <row r="526" spans="1:28">
      <c r="A526" t="s">
        <v>96</v>
      </c>
      <c r="B526" s="1">
        <v>0.89</v>
      </c>
      <c r="C526" s="1">
        <v>0.1</v>
      </c>
      <c r="D526" s="1">
        <v>0.99</v>
      </c>
      <c r="E526" s="1">
        <v>0.69</v>
      </c>
      <c r="F526" s="1">
        <v>2.0000000000000018E-2</v>
      </c>
      <c r="G526" s="1">
        <f t="shared" si="60"/>
        <v>2.0000000000000018E-2</v>
      </c>
      <c r="H526" s="1">
        <v>0.13</v>
      </c>
      <c r="I526" s="1">
        <f t="shared" si="61"/>
        <v>2.0000000000000018E-2</v>
      </c>
      <c r="T526" t="s">
        <v>96</v>
      </c>
      <c r="U526">
        <v>0.89</v>
      </c>
      <c r="V526">
        <v>0.1</v>
      </c>
      <c r="W526">
        <v>0.99</v>
      </c>
      <c r="X526">
        <v>0.69</v>
      </c>
      <c r="Y526">
        <v>2.0000000000000018E-2</v>
      </c>
      <c r="Z526">
        <v>2.0000000000000018E-2</v>
      </c>
      <c r="AA526">
        <v>0.87</v>
      </c>
      <c r="AB526">
        <f t="shared" si="62"/>
        <v>2.0000000000000018E-2</v>
      </c>
    </row>
    <row r="527" spans="1:28">
      <c r="A527" t="s">
        <v>98</v>
      </c>
      <c r="B527" s="1">
        <v>0.88</v>
      </c>
      <c r="C527" s="1">
        <v>0.17</v>
      </c>
      <c r="D527" s="1">
        <v>0.89</v>
      </c>
      <c r="E527" s="1">
        <v>0.92999999999999994</v>
      </c>
      <c r="F527" s="1">
        <v>0.65</v>
      </c>
      <c r="G527" s="1">
        <f t="shared" si="60"/>
        <v>0.17</v>
      </c>
      <c r="H527" s="1">
        <v>0.31</v>
      </c>
      <c r="I527" s="1">
        <f t="shared" si="61"/>
        <v>0.17</v>
      </c>
      <c r="T527" t="s">
        <v>98</v>
      </c>
      <c r="U527">
        <v>0.88</v>
      </c>
      <c r="V527">
        <v>0.17</v>
      </c>
      <c r="W527">
        <v>0.89</v>
      </c>
      <c r="X527">
        <v>0.92999999999999994</v>
      </c>
      <c r="Y527">
        <v>0.65</v>
      </c>
      <c r="Z527">
        <v>0.17</v>
      </c>
      <c r="AA527">
        <v>0.69</v>
      </c>
      <c r="AB527">
        <f t="shared" si="62"/>
        <v>0.17</v>
      </c>
    </row>
    <row r="528" spans="1:28">
      <c r="A528" t="s">
        <v>100</v>
      </c>
      <c r="B528" s="1">
        <v>0.85</v>
      </c>
      <c r="C528" s="1">
        <v>0.56000000000000005</v>
      </c>
      <c r="D528" s="1">
        <v>0.94</v>
      </c>
      <c r="E528" s="1">
        <v>0.61</v>
      </c>
      <c r="F528" s="1">
        <v>0.26</v>
      </c>
      <c r="G528" s="1">
        <f t="shared" si="60"/>
        <v>0.26</v>
      </c>
      <c r="H528" s="1">
        <v>0.16</v>
      </c>
      <c r="I528" s="1">
        <f t="shared" si="61"/>
        <v>0.16</v>
      </c>
      <c r="T528" t="s">
        <v>100</v>
      </c>
      <c r="U528">
        <v>0.85</v>
      </c>
      <c r="V528">
        <v>0.56000000000000005</v>
      </c>
      <c r="W528">
        <v>0.94</v>
      </c>
      <c r="X528">
        <v>0.61</v>
      </c>
      <c r="Y528">
        <v>0.26</v>
      </c>
      <c r="Z528">
        <v>0.26</v>
      </c>
      <c r="AA528">
        <v>0.84</v>
      </c>
      <c r="AB528">
        <f t="shared" si="62"/>
        <v>0.26</v>
      </c>
    </row>
    <row r="529" spans="1:32">
      <c r="A529" t="s">
        <v>102</v>
      </c>
      <c r="B529" s="1">
        <v>0.16000000000000003</v>
      </c>
      <c r="C529" s="1">
        <v>0.38</v>
      </c>
      <c r="D529" s="1">
        <v>0.19999999999999996</v>
      </c>
      <c r="E529" s="1">
        <v>0.38</v>
      </c>
      <c r="F529" s="1">
        <v>0.72</v>
      </c>
      <c r="G529" s="1">
        <f t="shared" si="60"/>
        <v>0.16000000000000003</v>
      </c>
      <c r="H529" s="1">
        <v>0.89</v>
      </c>
      <c r="I529" s="1">
        <f t="shared" si="61"/>
        <v>0.16000000000000003</v>
      </c>
      <c r="T529" t="s">
        <v>102</v>
      </c>
      <c r="U529">
        <v>0.16000000000000003</v>
      </c>
      <c r="V529">
        <v>0.38</v>
      </c>
      <c r="W529">
        <v>0.19999999999999996</v>
      </c>
      <c r="X529">
        <v>0.38</v>
      </c>
      <c r="Y529">
        <v>0.72</v>
      </c>
      <c r="Z529">
        <v>0.16000000000000003</v>
      </c>
      <c r="AA529">
        <v>0.10999999999999999</v>
      </c>
      <c r="AB529">
        <f t="shared" si="62"/>
        <v>0.10999999999999999</v>
      </c>
    </row>
    <row r="530" spans="1:32">
      <c r="A530" t="s">
        <v>151</v>
      </c>
      <c r="B530" s="1">
        <v>6.9999999999999951E-2</v>
      </c>
      <c r="C530" s="1">
        <v>0.96</v>
      </c>
      <c r="D530" s="1">
        <v>0.19999999999999996</v>
      </c>
      <c r="E530" s="1">
        <v>3.0000000000000027E-2</v>
      </c>
      <c r="F530" s="1">
        <v>0.84</v>
      </c>
      <c r="G530" s="1">
        <f t="shared" si="60"/>
        <v>3.0000000000000027E-2</v>
      </c>
      <c r="H530" s="1">
        <v>0.89</v>
      </c>
      <c r="I530" s="1">
        <f t="shared" si="61"/>
        <v>3.0000000000000027E-2</v>
      </c>
      <c r="T530" t="s">
        <v>151</v>
      </c>
      <c r="U530">
        <v>6.9999999999999951E-2</v>
      </c>
      <c r="V530">
        <v>0.96</v>
      </c>
      <c r="W530">
        <v>0.19999999999999996</v>
      </c>
      <c r="X530">
        <v>3.0000000000000027E-2</v>
      </c>
      <c r="Y530">
        <v>0.84</v>
      </c>
      <c r="Z530">
        <v>3.0000000000000027E-2</v>
      </c>
      <c r="AA530">
        <v>0.10999999999999999</v>
      </c>
      <c r="AB530">
        <f t="shared" si="62"/>
        <v>3.0000000000000027E-2</v>
      </c>
    </row>
    <row r="531" spans="1:32">
      <c r="G531">
        <f>SUM(G513:G530)</f>
        <v>2.9900000000000011</v>
      </c>
      <c r="H531" t="s">
        <v>71</v>
      </c>
      <c r="I531">
        <f>SUM(I513:I530)</f>
        <v>2.3600000000000003</v>
      </c>
      <c r="J531" s="34">
        <f>+I531/G531</f>
        <v>0.78929765886287606</v>
      </c>
      <c r="K531" t="s">
        <v>582</v>
      </c>
      <c r="Z531">
        <v>2.9900000000000011</v>
      </c>
      <c r="AA531" t="s">
        <v>263</v>
      </c>
      <c r="AB531">
        <f>SUM(AB513:AB530)</f>
        <v>2.8500000000000005</v>
      </c>
      <c r="AC531">
        <f>+AB531/Z531</f>
        <v>0.95317725752508342</v>
      </c>
      <c r="AD531" t="s">
        <v>263</v>
      </c>
      <c r="AF531">
        <v>0.95302013422818777</v>
      </c>
    </row>
    <row r="534" spans="1:32">
      <c r="A534" t="s">
        <v>139</v>
      </c>
      <c r="T534" t="s">
        <v>173</v>
      </c>
    </row>
    <row r="535" spans="1:32">
      <c r="A535" t="s">
        <v>78</v>
      </c>
      <c r="B535" t="s">
        <v>228</v>
      </c>
      <c r="C535" t="s">
        <v>51</v>
      </c>
      <c r="D535" t="s">
        <v>223</v>
      </c>
      <c r="E535" t="s">
        <v>232</v>
      </c>
      <c r="F535" t="s">
        <v>234</v>
      </c>
      <c r="G535" t="s">
        <v>135</v>
      </c>
      <c r="H535" t="s">
        <v>224</v>
      </c>
      <c r="I535" t="s">
        <v>238</v>
      </c>
      <c r="T535" t="s">
        <v>78</v>
      </c>
      <c r="U535" t="s">
        <v>228</v>
      </c>
      <c r="V535" t="s">
        <v>51</v>
      </c>
      <c r="W535" t="s">
        <v>223</v>
      </c>
      <c r="X535" t="s">
        <v>232</v>
      </c>
      <c r="Y535" t="s">
        <v>234</v>
      </c>
      <c r="Z535" t="s">
        <v>169</v>
      </c>
      <c r="AA535" t="s">
        <v>236</v>
      </c>
      <c r="AB535" t="s">
        <v>238</v>
      </c>
    </row>
    <row r="536" spans="1:32">
      <c r="A536" t="s">
        <v>80</v>
      </c>
      <c r="B536" s="1">
        <v>0.38</v>
      </c>
      <c r="C536" s="1">
        <v>0.36</v>
      </c>
      <c r="D536" s="1">
        <v>0.22999999999999998</v>
      </c>
      <c r="E536" s="1">
        <v>0.33999999999999997</v>
      </c>
      <c r="F536" s="1">
        <v>0.59</v>
      </c>
      <c r="G536" s="1">
        <f t="shared" ref="G536:G553" si="63">MIN(B536:F536)</f>
        <v>0.22999999999999998</v>
      </c>
      <c r="H536" s="1">
        <v>0.13</v>
      </c>
      <c r="I536" s="1">
        <f t="shared" ref="I536:I553" si="64">MIN(G536:H536)</f>
        <v>0.13</v>
      </c>
      <c r="T536" t="s">
        <v>80</v>
      </c>
      <c r="U536">
        <v>0.38</v>
      </c>
      <c r="V536">
        <v>0.36</v>
      </c>
      <c r="W536">
        <v>0.22999999999999998</v>
      </c>
      <c r="X536">
        <v>0.33999999999999997</v>
      </c>
      <c r="Y536">
        <v>0.59</v>
      </c>
      <c r="Z536">
        <v>0.22999999999999998</v>
      </c>
      <c r="AA536">
        <v>0.87</v>
      </c>
      <c r="AB536">
        <f t="shared" ref="AB536:AB553" si="65">MIN(Z536:AA536)</f>
        <v>0.22999999999999998</v>
      </c>
    </row>
    <row r="537" spans="1:32">
      <c r="A537" t="s">
        <v>82</v>
      </c>
      <c r="B537" s="1">
        <v>4.0000000000000036E-2</v>
      </c>
      <c r="C537" s="1">
        <v>0.86</v>
      </c>
      <c r="D537" s="1">
        <v>0.30000000000000004</v>
      </c>
      <c r="E537" s="1">
        <v>4.0000000000000036E-2</v>
      </c>
      <c r="F537" s="1">
        <v>0.16000000000000003</v>
      </c>
      <c r="G537" s="1">
        <f t="shared" si="63"/>
        <v>4.0000000000000036E-2</v>
      </c>
      <c r="H537" s="1">
        <v>0.89</v>
      </c>
      <c r="I537" s="1">
        <f t="shared" si="64"/>
        <v>4.0000000000000036E-2</v>
      </c>
      <c r="T537" t="s">
        <v>82</v>
      </c>
      <c r="U537">
        <v>4.0000000000000036E-2</v>
      </c>
      <c r="V537">
        <v>0.86</v>
      </c>
      <c r="W537">
        <v>0.30000000000000004</v>
      </c>
      <c r="X537">
        <v>4.0000000000000036E-2</v>
      </c>
      <c r="Y537">
        <v>0.16000000000000003</v>
      </c>
      <c r="Z537">
        <v>4.0000000000000036E-2</v>
      </c>
      <c r="AA537">
        <v>0.10999999999999999</v>
      </c>
      <c r="AB537">
        <f t="shared" si="65"/>
        <v>4.0000000000000036E-2</v>
      </c>
    </row>
    <row r="538" spans="1:32">
      <c r="A538" t="s">
        <v>57</v>
      </c>
      <c r="B538" s="1">
        <v>0.58000000000000007</v>
      </c>
      <c r="C538" s="1">
        <v>0.94</v>
      </c>
      <c r="D538" s="1">
        <v>0.27</v>
      </c>
      <c r="E538" s="1">
        <v>0.22999999999999998</v>
      </c>
      <c r="F538" s="1">
        <v>0.28000000000000003</v>
      </c>
      <c r="G538" s="1">
        <f t="shared" si="63"/>
        <v>0.22999999999999998</v>
      </c>
      <c r="H538" s="1">
        <v>0.81</v>
      </c>
      <c r="I538" s="1">
        <f t="shared" si="64"/>
        <v>0.22999999999999998</v>
      </c>
      <c r="T538" t="s">
        <v>57</v>
      </c>
      <c r="U538">
        <v>0.58000000000000007</v>
      </c>
      <c r="V538">
        <v>0.94</v>
      </c>
      <c r="W538">
        <v>0.27</v>
      </c>
      <c r="X538">
        <v>0.22999999999999998</v>
      </c>
      <c r="Y538">
        <v>0.28000000000000003</v>
      </c>
      <c r="Z538">
        <v>0.22999999999999998</v>
      </c>
      <c r="AA538">
        <v>0.18999999999999995</v>
      </c>
      <c r="AB538">
        <f t="shared" si="65"/>
        <v>0.18999999999999995</v>
      </c>
    </row>
    <row r="539" spans="1:32">
      <c r="A539" t="s">
        <v>58</v>
      </c>
      <c r="B539" s="1">
        <v>0.75</v>
      </c>
      <c r="C539" s="1">
        <v>0.27</v>
      </c>
      <c r="D539" s="1">
        <v>0.29000000000000004</v>
      </c>
      <c r="E539" s="1">
        <v>0.9</v>
      </c>
      <c r="F539" s="1">
        <v>0.28000000000000003</v>
      </c>
      <c r="G539" s="1">
        <f t="shared" si="63"/>
        <v>0.27</v>
      </c>
      <c r="H539" s="1">
        <v>0.23</v>
      </c>
      <c r="I539" s="1">
        <f t="shared" si="64"/>
        <v>0.23</v>
      </c>
      <c r="T539" t="s">
        <v>58</v>
      </c>
      <c r="U539">
        <v>0.75</v>
      </c>
      <c r="V539">
        <v>0.27</v>
      </c>
      <c r="W539">
        <v>0.29000000000000004</v>
      </c>
      <c r="X539">
        <v>0.9</v>
      </c>
      <c r="Y539">
        <v>0.28000000000000003</v>
      </c>
      <c r="Z539">
        <v>0.27</v>
      </c>
      <c r="AA539">
        <v>0.77</v>
      </c>
      <c r="AB539">
        <f t="shared" si="65"/>
        <v>0.27</v>
      </c>
    </row>
    <row r="540" spans="1:32">
      <c r="A540" t="s">
        <v>59</v>
      </c>
      <c r="B540" s="1">
        <v>0.58000000000000007</v>
      </c>
      <c r="C540" s="1">
        <v>0.17</v>
      </c>
      <c r="D540" s="1">
        <v>0.21999999999999997</v>
      </c>
      <c r="E540" s="1">
        <v>0.72</v>
      </c>
      <c r="F540" s="1">
        <v>0.51</v>
      </c>
      <c r="G540" s="1">
        <f t="shared" si="63"/>
        <v>0.17</v>
      </c>
      <c r="H540" s="1">
        <v>0.69</v>
      </c>
      <c r="I540" s="1">
        <f t="shared" si="64"/>
        <v>0.17</v>
      </c>
      <c r="T540" t="s">
        <v>59</v>
      </c>
      <c r="U540">
        <v>0.58000000000000007</v>
      </c>
      <c r="V540">
        <v>0.17</v>
      </c>
      <c r="W540">
        <v>0.21999999999999997</v>
      </c>
      <c r="X540">
        <v>0.72</v>
      </c>
      <c r="Y540">
        <v>0.51</v>
      </c>
      <c r="Z540">
        <v>0.17</v>
      </c>
      <c r="AA540">
        <v>0.31000000000000005</v>
      </c>
      <c r="AB540">
        <f t="shared" si="65"/>
        <v>0.17</v>
      </c>
    </row>
    <row r="541" spans="1:32">
      <c r="A541" t="s">
        <v>60</v>
      </c>
      <c r="B541" s="1">
        <v>9.9999999999999978E-2</v>
      </c>
      <c r="C541" s="1">
        <v>0.16</v>
      </c>
      <c r="D541" s="1">
        <v>0.26</v>
      </c>
      <c r="E541" s="1">
        <v>0.30000000000000004</v>
      </c>
      <c r="F541" s="1">
        <v>0.21999999999999997</v>
      </c>
      <c r="G541" s="1">
        <f t="shared" si="63"/>
        <v>9.9999999999999978E-2</v>
      </c>
      <c r="H541" s="1">
        <v>0.89</v>
      </c>
      <c r="I541" s="1">
        <f t="shared" si="64"/>
        <v>9.9999999999999978E-2</v>
      </c>
      <c r="T541" t="s">
        <v>60</v>
      </c>
      <c r="U541">
        <v>9.9999999999999978E-2</v>
      </c>
      <c r="V541">
        <v>0.16</v>
      </c>
      <c r="W541">
        <v>0.26</v>
      </c>
      <c r="X541">
        <v>0.30000000000000004</v>
      </c>
      <c r="Y541">
        <v>0.21999999999999997</v>
      </c>
      <c r="Z541">
        <v>9.9999999999999978E-2</v>
      </c>
      <c r="AA541">
        <v>0.10999999999999999</v>
      </c>
      <c r="AB541">
        <f t="shared" si="65"/>
        <v>9.9999999999999978E-2</v>
      </c>
    </row>
    <row r="542" spans="1:32">
      <c r="A542" t="s">
        <v>153</v>
      </c>
      <c r="B542" s="1">
        <v>0.28000000000000003</v>
      </c>
      <c r="C542" s="1">
        <v>0.81</v>
      </c>
      <c r="D542" s="1">
        <v>0.22999999999999998</v>
      </c>
      <c r="E542" s="1">
        <v>0.16000000000000003</v>
      </c>
      <c r="F542" s="1">
        <v>0.67</v>
      </c>
      <c r="G542" s="1">
        <f t="shared" si="63"/>
        <v>0.16000000000000003</v>
      </c>
      <c r="H542" s="1">
        <v>0.13</v>
      </c>
      <c r="I542" s="1">
        <f t="shared" si="64"/>
        <v>0.13</v>
      </c>
      <c r="T542" t="s">
        <v>153</v>
      </c>
      <c r="U542">
        <v>0.28000000000000003</v>
      </c>
      <c r="V542">
        <v>0.81</v>
      </c>
      <c r="W542">
        <v>0.22999999999999998</v>
      </c>
      <c r="X542">
        <v>0.16000000000000003</v>
      </c>
      <c r="Y542">
        <v>0.67</v>
      </c>
      <c r="Z542">
        <v>0.16000000000000003</v>
      </c>
      <c r="AA542">
        <v>0.87</v>
      </c>
      <c r="AB542">
        <f t="shared" si="65"/>
        <v>0.16000000000000003</v>
      </c>
    </row>
    <row r="543" spans="1:32">
      <c r="A543" t="s">
        <v>62</v>
      </c>
      <c r="B543" s="1">
        <v>0.83</v>
      </c>
      <c r="C543" s="1">
        <v>0.32</v>
      </c>
      <c r="D543" s="1">
        <v>0.91</v>
      </c>
      <c r="E543" s="1">
        <v>0.52</v>
      </c>
      <c r="F543" s="1">
        <v>0.59</v>
      </c>
      <c r="G543" s="1">
        <f t="shared" si="63"/>
        <v>0.32</v>
      </c>
      <c r="H543" s="1">
        <v>0.16</v>
      </c>
      <c r="I543" s="1">
        <f t="shared" si="64"/>
        <v>0.16</v>
      </c>
      <c r="T543" t="s">
        <v>62</v>
      </c>
      <c r="U543">
        <v>0.83</v>
      </c>
      <c r="V543">
        <v>0.32</v>
      </c>
      <c r="W543">
        <v>0.91</v>
      </c>
      <c r="X543">
        <v>0.52</v>
      </c>
      <c r="Y543">
        <v>0.59</v>
      </c>
      <c r="Z543">
        <v>0.32</v>
      </c>
      <c r="AA543">
        <v>0.84</v>
      </c>
      <c r="AB543">
        <f t="shared" si="65"/>
        <v>0.32</v>
      </c>
    </row>
    <row r="544" spans="1:32">
      <c r="A544" t="s">
        <v>63</v>
      </c>
      <c r="B544" s="1">
        <v>0.8</v>
      </c>
      <c r="C544" s="1">
        <v>0.42</v>
      </c>
      <c r="D544" s="1">
        <v>0.49</v>
      </c>
      <c r="E544" s="1">
        <v>0.73</v>
      </c>
      <c r="F544" s="1">
        <v>0.8</v>
      </c>
      <c r="G544" s="1">
        <f t="shared" si="63"/>
        <v>0.42</v>
      </c>
      <c r="H544" s="1">
        <v>0.45</v>
      </c>
      <c r="I544" s="1">
        <f t="shared" si="64"/>
        <v>0.42</v>
      </c>
      <c r="T544" t="s">
        <v>63</v>
      </c>
      <c r="U544">
        <v>0.8</v>
      </c>
      <c r="V544">
        <v>0.42</v>
      </c>
      <c r="W544">
        <v>0.49</v>
      </c>
      <c r="X544">
        <v>0.73</v>
      </c>
      <c r="Y544">
        <v>0.8</v>
      </c>
      <c r="Z544">
        <v>0.42</v>
      </c>
      <c r="AA544">
        <v>0.55000000000000004</v>
      </c>
      <c r="AB544">
        <f t="shared" si="65"/>
        <v>0.42</v>
      </c>
    </row>
    <row r="545" spans="1:32">
      <c r="A545" t="s">
        <v>64</v>
      </c>
      <c r="B545" s="1">
        <v>0.47</v>
      </c>
      <c r="C545" s="1">
        <v>0.21</v>
      </c>
      <c r="D545" s="1">
        <v>0.29000000000000004</v>
      </c>
      <c r="E545" s="1">
        <v>0.89</v>
      </c>
      <c r="F545" s="1">
        <v>0.21999999999999997</v>
      </c>
      <c r="G545" s="1">
        <f t="shared" si="63"/>
        <v>0.21</v>
      </c>
      <c r="H545" s="1">
        <v>0.84</v>
      </c>
      <c r="I545" s="1">
        <f t="shared" si="64"/>
        <v>0.21</v>
      </c>
      <c r="T545" t="s">
        <v>64</v>
      </c>
      <c r="U545">
        <v>0.47</v>
      </c>
      <c r="V545">
        <v>0.21</v>
      </c>
      <c r="W545">
        <v>0.29000000000000004</v>
      </c>
      <c r="X545">
        <v>0.89</v>
      </c>
      <c r="Y545">
        <v>0.21999999999999997</v>
      </c>
      <c r="Z545">
        <v>0.21</v>
      </c>
      <c r="AA545">
        <v>0.16000000000000003</v>
      </c>
      <c r="AB545">
        <f t="shared" si="65"/>
        <v>0.16000000000000003</v>
      </c>
    </row>
    <row r="546" spans="1:32">
      <c r="A546" t="s">
        <v>65</v>
      </c>
      <c r="B546" s="1">
        <v>0.67999999999999994</v>
      </c>
      <c r="C546" s="1">
        <v>0.33</v>
      </c>
      <c r="D546" s="1">
        <v>0.75</v>
      </c>
      <c r="E546" s="1">
        <v>0.47</v>
      </c>
      <c r="F546" s="1">
        <v>0.51</v>
      </c>
      <c r="G546" s="1">
        <f t="shared" si="63"/>
        <v>0.33</v>
      </c>
      <c r="H546" s="1">
        <v>0.13</v>
      </c>
      <c r="I546" s="1">
        <f t="shared" si="64"/>
        <v>0.13</v>
      </c>
      <c r="T546" t="s">
        <v>65</v>
      </c>
      <c r="U546">
        <v>0.67999999999999994</v>
      </c>
      <c r="V546">
        <v>0.33</v>
      </c>
      <c r="W546">
        <v>0.75</v>
      </c>
      <c r="X546">
        <v>0.47</v>
      </c>
      <c r="Y546">
        <v>0.51</v>
      </c>
      <c r="Z546">
        <v>0.33</v>
      </c>
      <c r="AA546">
        <v>0.87</v>
      </c>
      <c r="AB546">
        <f t="shared" si="65"/>
        <v>0.33</v>
      </c>
    </row>
    <row r="547" spans="1:32">
      <c r="A547" t="s">
        <v>66</v>
      </c>
      <c r="B547" s="1">
        <v>7.999999999999996E-2</v>
      </c>
      <c r="C547" s="1">
        <v>0.98</v>
      </c>
      <c r="D547" s="1">
        <v>0.19999999999999996</v>
      </c>
      <c r="E547" s="1">
        <v>0.18000000000000005</v>
      </c>
      <c r="F547" s="1">
        <v>7.999999999999996E-2</v>
      </c>
      <c r="G547" s="1">
        <f t="shared" si="63"/>
        <v>7.999999999999996E-2</v>
      </c>
      <c r="H547" s="1">
        <v>0.89</v>
      </c>
      <c r="I547" s="1">
        <f t="shared" si="64"/>
        <v>7.999999999999996E-2</v>
      </c>
      <c r="T547" t="s">
        <v>66</v>
      </c>
      <c r="U547">
        <v>7.999999999999996E-2</v>
      </c>
      <c r="V547">
        <v>0.98</v>
      </c>
      <c r="W547">
        <v>0.19999999999999996</v>
      </c>
      <c r="X547">
        <v>0.18000000000000005</v>
      </c>
      <c r="Y547">
        <v>7.999999999999996E-2</v>
      </c>
      <c r="Z547">
        <v>7.999999999999996E-2</v>
      </c>
      <c r="AA547">
        <v>0.10999999999999999</v>
      </c>
      <c r="AB547">
        <f t="shared" si="65"/>
        <v>7.999999999999996E-2</v>
      </c>
    </row>
    <row r="548" spans="1:32">
      <c r="A548" t="s">
        <v>94</v>
      </c>
      <c r="B548" s="1">
        <v>0.87</v>
      </c>
      <c r="C548" s="1">
        <v>0.44</v>
      </c>
      <c r="D548" s="1">
        <v>0.65999999999999992</v>
      </c>
      <c r="E548" s="1">
        <v>0.94</v>
      </c>
      <c r="F548" s="1">
        <v>0.99</v>
      </c>
      <c r="G548" s="1">
        <f t="shared" si="63"/>
        <v>0.44</v>
      </c>
      <c r="H548" s="1">
        <v>0.23</v>
      </c>
      <c r="I548" s="1">
        <f t="shared" si="64"/>
        <v>0.23</v>
      </c>
      <c r="T548" t="s">
        <v>94</v>
      </c>
      <c r="U548">
        <v>0.87</v>
      </c>
      <c r="V548">
        <v>0.44</v>
      </c>
      <c r="W548">
        <v>0.65999999999999992</v>
      </c>
      <c r="X548">
        <v>0.94</v>
      </c>
      <c r="Y548">
        <v>0.99</v>
      </c>
      <c r="Z548">
        <v>0.44</v>
      </c>
      <c r="AA548">
        <v>0.77</v>
      </c>
      <c r="AB548">
        <f t="shared" si="65"/>
        <v>0.44</v>
      </c>
    </row>
    <row r="549" spans="1:32">
      <c r="A549" t="s">
        <v>96</v>
      </c>
      <c r="B549" s="1">
        <v>0.89</v>
      </c>
      <c r="C549" s="1">
        <v>0.1</v>
      </c>
      <c r="D549" s="1">
        <v>0.99</v>
      </c>
      <c r="E549" s="1">
        <v>0.69</v>
      </c>
      <c r="F549" s="1">
        <v>0.98</v>
      </c>
      <c r="G549" s="1">
        <f t="shared" si="63"/>
        <v>0.1</v>
      </c>
      <c r="H549" s="1">
        <v>0.13</v>
      </c>
      <c r="I549" s="1">
        <f t="shared" si="64"/>
        <v>0.1</v>
      </c>
      <c r="T549" t="s">
        <v>96</v>
      </c>
      <c r="U549">
        <v>0.89</v>
      </c>
      <c r="V549">
        <v>0.1</v>
      </c>
      <c r="W549">
        <v>0.99</v>
      </c>
      <c r="X549">
        <v>0.69</v>
      </c>
      <c r="Y549">
        <v>0.98</v>
      </c>
      <c r="Z549">
        <v>0.1</v>
      </c>
      <c r="AA549">
        <v>0.87</v>
      </c>
      <c r="AB549">
        <f t="shared" si="65"/>
        <v>0.1</v>
      </c>
    </row>
    <row r="550" spans="1:32">
      <c r="A550" t="s">
        <v>98</v>
      </c>
      <c r="B550" s="1">
        <v>0.88</v>
      </c>
      <c r="C550" s="1">
        <v>0.17</v>
      </c>
      <c r="D550" s="1">
        <v>0.89</v>
      </c>
      <c r="E550" s="1">
        <v>0.92999999999999994</v>
      </c>
      <c r="F550" s="1">
        <v>0.35</v>
      </c>
      <c r="G550" s="1">
        <f t="shared" si="63"/>
        <v>0.17</v>
      </c>
      <c r="H550" s="1">
        <v>0.31</v>
      </c>
      <c r="I550" s="1">
        <f t="shared" si="64"/>
        <v>0.17</v>
      </c>
      <c r="T550" t="s">
        <v>98</v>
      </c>
      <c r="U550">
        <v>0.88</v>
      </c>
      <c r="V550">
        <v>0.17</v>
      </c>
      <c r="W550">
        <v>0.89</v>
      </c>
      <c r="X550">
        <v>0.92999999999999994</v>
      </c>
      <c r="Y550">
        <v>0.35</v>
      </c>
      <c r="Z550">
        <v>0.17</v>
      </c>
      <c r="AA550">
        <v>0.69</v>
      </c>
      <c r="AB550">
        <f t="shared" si="65"/>
        <v>0.17</v>
      </c>
    </row>
    <row r="551" spans="1:32">
      <c r="A551" t="s">
        <v>100</v>
      </c>
      <c r="B551" s="1">
        <v>0.85</v>
      </c>
      <c r="C551" s="1">
        <v>0.56000000000000005</v>
      </c>
      <c r="D551" s="1">
        <v>0.94</v>
      </c>
      <c r="E551" s="1">
        <v>0.61</v>
      </c>
      <c r="F551" s="1">
        <v>0.74</v>
      </c>
      <c r="G551" s="37">
        <f t="shared" si="63"/>
        <v>0.56000000000000005</v>
      </c>
      <c r="H551" s="1">
        <v>0.16</v>
      </c>
      <c r="I551" s="1">
        <f t="shared" si="64"/>
        <v>0.16</v>
      </c>
      <c r="T551" t="s">
        <v>100</v>
      </c>
      <c r="U551">
        <v>0.85</v>
      </c>
      <c r="V551">
        <v>0.56000000000000005</v>
      </c>
      <c r="W551">
        <v>0.94</v>
      </c>
      <c r="X551">
        <v>0.61</v>
      </c>
      <c r="Y551">
        <v>0.74</v>
      </c>
      <c r="Z551">
        <v>0.56000000000000005</v>
      </c>
      <c r="AA551">
        <v>0.84</v>
      </c>
      <c r="AB551">
        <f t="shared" si="65"/>
        <v>0.56000000000000005</v>
      </c>
    </row>
    <row r="552" spans="1:32">
      <c r="A552" t="s">
        <v>102</v>
      </c>
      <c r="B552" s="1">
        <v>0.16000000000000003</v>
      </c>
      <c r="C552" s="1">
        <v>0.38</v>
      </c>
      <c r="D552" s="1">
        <v>0.19999999999999996</v>
      </c>
      <c r="E552" s="1">
        <v>0.38</v>
      </c>
      <c r="F552" s="1">
        <v>0.28000000000000003</v>
      </c>
      <c r="G552" s="1">
        <f t="shared" si="63"/>
        <v>0.16000000000000003</v>
      </c>
      <c r="H552" s="1">
        <v>0.89</v>
      </c>
      <c r="I552" s="1">
        <f t="shared" si="64"/>
        <v>0.16000000000000003</v>
      </c>
      <c r="T552" t="s">
        <v>102</v>
      </c>
      <c r="U552">
        <v>0.16000000000000003</v>
      </c>
      <c r="V552">
        <v>0.38</v>
      </c>
      <c r="W552">
        <v>0.19999999999999996</v>
      </c>
      <c r="X552">
        <v>0.38</v>
      </c>
      <c r="Y552">
        <v>0.28000000000000003</v>
      </c>
      <c r="Z552">
        <v>0.16000000000000003</v>
      </c>
      <c r="AA552">
        <v>0.10999999999999999</v>
      </c>
      <c r="AB552">
        <f t="shared" si="65"/>
        <v>0.10999999999999999</v>
      </c>
    </row>
    <row r="553" spans="1:32">
      <c r="A553" t="s">
        <v>151</v>
      </c>
      <c r="B553" s="1">
        <v>6.9999999999999951E-2</v>
      </c>
      <c r="C553" s="1">
        <v>0.96</v>
      </c>
      <c r="D553" s="1">
        <v>0.19999999999999996</v>
      </c>
      <c r="E553" s="1">
        <v>3.0000000000000027E-2</v>
      </c>
      <c r="F553" s="1">
        <v>0.16000000000000003</v>
      </c>
      <c r="G553" s="1">
        <f t="shared" si="63"/>
        <v>3.0000000000000027E-2</v>
      </c>
      <c r="H553" s="1">
        <v>0.89</v>
      </c>
      <c r="I553" s="1">
        <f t="shared" si="64"/>
        <v>3.0000000000000027E-2</v>
      </c>
      <c r="T553" t="s">
        <v>151</v>
      </c>
      <c r="U553">
        <v>6.9999999999999951E-2</v>
      </c>
      <c r="V553">
        <v>0.96</v>
      </c>
      <c r="W553">
        <v>0.19999999999999996</v>
      </c>
      <c r="X553">
        <v>3.0000000000000027E-2</v>
      </c>
      <c r="Y553">
        <v>0.16000000000000003</v>
      </c>
      <c r="Z553">
        <v>3.0000000000000027E-2</v>
      </c>
      <c r="AA553">
        <v>0.10999999999999999</v>
      </c>
      <c r="AB553">
        <f t="shared" si="65"/>
        <v>3.0000000000000027E-2</v>
      </c>
    </row>
    <row r="554" spans="1:32">
      <c r="B554" s="1"/>
      <c r="C554" s="1"/>
      <c r="D554" s="1"/>
      <c r="E554" s="1"/>
      <c r="F554" s="1"/>
      <c r="G554" s="1">
        <f>SUM(G536:G553)</f>
        <v>4.0200000000000005</v>
      </c>
      <c r="H554" s="1" t="s">
        <v>71</v>
      </c>
      <c r="I554" s="1">
        <f>SUM(I536:I553)</f>
        <v>2.88</v>
      </c>
      <c r="J554" s="34">
        <f>+I554/G554</f>
        <v>0.71641791044776104</v>
      </c>
      <c r="K554" s="117" t="s">
        <v>584</v>
      </c>
      <c r="Z554">
        <v>4.0200000000000005</v>
      </c>
      <c r="AA554" t="s">
        <v>263</v>
      </c>
      <c r="AB554">
        <f>SUM(AB536:AB553)</f>
        <v>3.88</v>
      </c>
      <c r="AC554">
        <f>+AB554/Z554</f>
        <v>0.96517412935323366</v>
      </c>
      <c r="AF554">
        <v>0.96491228070175405</v>
      </c>
    </row>
    <row r="557" spans="1:32">
      <c r="A557" t="s">
        <v>140</v>
      </c>
      <c r="T557" t="s">
        <v>174</v>
      </c>
    </row>
    <row r="558" spans="1:32">
      <c r="A558" t="s">
        <v>78</v>
      </c>
      <c r="B558" t="s">
        <v>228</v>
      </c>
      <c r="C558" t="s">
        <v>230</v>
      </c>
      <c r="D558" t="s">
        <v>54</v>
      </c>
      <c r="E558" t="s">
        <v>67</v>
      </c>
      <c r="F558" t="s">
        <v>50</v>
      </c>
      <c r="G558" t="s">
        <v>140</v>
      </c>
      <c r="H558" t="s">
        <v>224</v>
      </c>
      <c r="I558" t="s">
        <v>239</v>
      </c>
      <c r="T558" t="s">
        <v>78</v>
      </c>
      <c r="U558" t="s">
        <v>228</v>
      </c>
      <c r="V558" t="s">
        <v>230</v>
      </c>
      <c r="W558" t="s">
        <v>54</v>
      </c>
      <c r="X558" t="s">
        <v>67</v>
      </c>
      <c r="Y558" t="s">
        <v>50</v>
      </c>
      <c r="Z558" t="s">
        <v>174</v>
      </c>
      <c r="AA558" t="s">
        <v>236</v>
      </c>
      <c r="AB558" t="s">
        <v>238</v>
      </c>
    </row>
    <row r="559" spans="1:32">
      <c r="A559" t="s">
        <v>80</v>
      </c>
      <c r="B559" s="1">
        <v>0.38</v>
      </c>
      <c r="C559" s="1">
        <v>0.64</v>
      </c>
      <c r="D559" s="1">
        <v>0.77</v>
      </c>
      <c r="E559" s="1">
        <v>0.66</v>
      </c>
      <c r="F559" s="1">
        <v>0.41000000000000003</v>
      </c>
      <c r="G559" s="1">
        <f>MIN(B559:F559)</f>
        <v>0.38</v>
      </c>
      <c r="H559" s="1">
        <v>0.13</v>
      </c>
      <c r="I559" s="1">
        <f>MIN(G559:H559)</f>
        <v>0.13</v>
      </c>
      <c r="T559" t="s">
        <v>80</v>
      </c>
      <c r="U559">
        <v>0.38</v>
      </c>
      <c r="V559">
        <v>0.64</v>
      </c>
      <c r="W559">
        <v>0.77</v>
      </c>
      <c r="X559">
        <v>0.66</v>
      </c>
      <c r="Y559">
        <v>0.41000000000000003</v>
      </c>
      <c r="Z559">
        <v>0.38</v>
      </c>
      <c r="AA559">
        <v>0.87</v>
      </c>
      <c r="AB559">
        <f>MIN(Z559:AA559)</f>
        <v>0.38</v>
      </c>
    </row>
    <row r="560" spans="1:32">
      <c r="A560" t="s">
        <v>82</v>
      </c>
      <c r="B560" s="1">
        <v>4.0000000000000036E-2</v>
      </c>
      <c r="C560" s="1">
        <v>0.14000000000000001</v>
      </c>
      <c r="D560" s="1">
        <v>0.7</v>
      </c>
      <c r="E560" s="1">
        <v>0.96</v>
      </c>
      <c r="F560" s="1">
        <v>0.84</v>
      </c>
      <c r="G560" s="1">
        <f t="shared" ref="G560:G576" si="66">MIN(B560:F560)</f>
        <v>4.0000000000000036E-2</v>
      </c>
      <c r="H560" s="1">
        <v>0.89</v>
      </c>
      <c r="I560" s="1">
        <f t="shared" ref="I560:I576" si="67">MIN(G560:H560)</f>
        <v>4.0000000000000036E-2</v>
      </c>
      <c r="T560" t="s">
        <v>82</v>
      </c>
      <c r="U560">
        <v>4.0000000000000036E-2</v>
      </c>
      <c r="V560">
        <v>0.14000000000000001</v>
      </c>
      <c r="W560">
        <v>0.7</v>
      </c>
      <c r="X560">
        <v>0.96</v>
      </c>
      <c r="Y560">
        <v>0.84</v>
      </c>
      <c r="Z560">
        <v>4.0000000000000036E-2</v>
      </c>
      <c r="AA560">
        <v>0.10999999999999999</v>
      </c>
      <c r="AB560">
        <f t="shared" ref="AB560:AB576" si="68">MIN(Z560:AA560)</f>
        <v>4.0000000000000036E-2</v>
      </c>
    </row>
    <row r="561" spans="1:28">
      <c r="A561" t="s">
        <v>57</v>
      </c>
      <c r="B561" s="1">
        <v>0.58000000000000007</v>
      </c>
      <c r="C561" s="1">
        <v>6.0000000000000053E-2</v>
      </c>
      <c r="D561" s="1">
        <v>0.73</v>
      </c>
      <c r="E561" s="1">
        <v>0.77</v>
      </c>
      <c r="F561" s="1">
        <v>0.72</v>
      </c>
      <c r="G561" s="1">
        <f t="shared" si="66"/>
        <v>6.0000000000000053E-2</v>
      </c>
      <c r="H561" s="1">
        <v>0.81</v>
      </c>
      <c r="I561" s="1">
        <f t="shared" si="67"/>
        <v>6.0000000000000053E-2</v>
      </c>
      <c r="T561" t="s">
        <v>57</v>
      </c>
      <c r="U561">
        <v>0.58000000000000007</v>
      </c>
      <c r="V561">
        <v>6.0000000000000053E-2</v>
      </c>
      <c r="W561">
        <v>0.73</v>
      </c>
      <c r="X561">
        <v>0.77</v>
      </c>
      <c r="Y561">
        <v>0.72</v>
      </c>
      <c r="Z561">
        <v>6.0000000000000053E-2</v>
      </c>
      <c r="AA561">
        <v>0.18999999999999995</v>
      </c>
      <c r="AB561">
        <f t="shared" si="68"/>
        <v>6.0000000000000053E-2</v>
      </c>
    </row>
    <row r="562" spans="1:28">
      <c r="A562" t="s">
        <v>58</v>
      </c>
      <c r="B562" s="1">
        <v>0.75</v>
      </c>
      <c r="C562" s="1">
        <v>0.73</v>
      </c>
      <c r="D562" s="1">
        <v>0.71</v>
      </c>
      <c r="E562" s="1">
        <v>0.1</v>
      </c>
      <c r="F562" s="1">
        <v>0.72</v>
      </c>
      <c r="G562" s="1">
        <f t="shared" si="66"/>
        <v>0.1</v>
      </c>
      <c r="H562" s="1">
        <v>0.23</v>
      </c>
      <c r="I562" s="1">
        <f t="shared" si="67"/>
        <v>0.1</v>
      </c>
      <c r="T562" t="s">
        <v>58</v>
      </c>
      <c r="U562">
        <v>0.75</v>
      </c>
      <c r="V562">
        <v>0.73</v>
      </c>
      <c r="W562">
        <v>0.71</v>
      </c>
      <c r="X562">
        <v>0.1</v>
      </c>
      <c r="Y562">
        <v>0.72</v>
      </c>
      <c r="Z562">
        <v>0.1</v>
      </c>
      <c r="AA562">
        <v>0.77</v>
      </c>
      <c r="AB562">
        <f t="shared" si="68"/>
        <v>0.1</v>
      </c>
    </row>
    <row r="563" spans="1:28">
      <c r="A563" t="s">
        <v>59</v>
      </c>
      <c r="B563" s="1">
        <v>0.58000000000000007</v>
      </c>
      <c r="C563" s="1">
        <v>0.83</v>
      </c>
      <c r="D563" s="1">
        <v>0.78</v>
      </c>
      <c r="E563" s="1">
        <v>0.28000000000000003</v>
      </c>
      <c r="F563" s="1">
        <v>0.49</v>
      </c>
      <c r="G563" s="1">
        <f t="shared" si="66"/>
        <v>0.28000000000000003</v>
      </c>
      <c r="H563" s="1">
        <v>0.69</v>
      </c>
      <c r="I563" s="1">
        <f t="shared" si="67"/>
        <v>0.28000000000000003</v>
      </c>
      <c r="T563" t="s">
        <v>59</v>
      </c>
      <c r="U563">
        <v>0.58000000000000007</v>
      </c>
      <c r="V563">
        <v>0.83</v>
      </c>
      <c r="W563">
        <v>0.78</v>
      </c>
      <c r="X563">
        <v>0.28000000000000003</v>
      </c>
      <c r="Y563">
        <v>0.49</v>
      </c>
      <c r="Z563">
        <v>0.28000000000000003</v>
      </c>
      <c r="AA563">
        <v>0.31000000000000005</v>
      </c>
      <c r="AB563">
        <f t="shared" si="68"/>
        <v>0.28000000000000003</v>
      </c>
    </row>
    <row r="564" spans="1:28">
      <c r="A564" t="s">
        <v>60</v>
      </c>
      <c r="B564" s="1">
        <v>9.9999999999999978E-2</v>
      </c>
      <c r="C564" s="1">
        <v>0.84</v>
      </c>
      <c r="D564" s="1">
        <v>0.74</v>
      </c>
      <c r="E564" s="1">
        <v>0.7</v>
      </c>
      <c r="F564" s="1">
        <v>0.78</v>
      </c>
      <c r="G564" s="1">
        <f t="shared" si="66"/>
        <v>9.9999999999999978E-2</v>
      </c>
      <c r="H564" s="1">
        <v>0.89</v>
      </c>
      <c r="I564" s="1">
        <f t="shared" si="67"/>
        <v>9.9999999999999978E-2</v>
      </c>
      <c r="T564" t="s">
        <v>60</v>
      </c>
      <c r="U564">
        <v>9.9999999999999978E-2</v>
      </c>
      <c r="V564">
        <v>0.84</v>
      </c>
      <c r="W564">
        <v>0.74</v>
      </c>
      <c r="X564">
        <v>0.7</v>
      </c>
      <c r="Y564">
        <v>0.78</v>
      </c>
      <c r="Z564">
        <v>9.9999999999999978E-2</v>
      </c>
      <c r="AA564">
        <v>0.10999999999999999</v>
      </c>
      <c r="AB564">
        <f t="shared" si="68"/>
        <v>9.9999999999999978E-2</v>
      </c>
    </row>
    <row r="565" spans="1:28">
      <c r="A565" t="s">
        <v>153</v>
      </c>
      <c r="B565" s="1">
        <v>0.28000000000000003</v>
      </c>
      <c r="C565" s="1">
        <v>0.18999999999999995</v>
      </c>
      <c r="D565" s="1">
        <v>0.77</v>
      </c>
      <c r="E565" s="1">
        <v>0.84</v>
      </c>
      <c r="F565" s="1">
        <v>0.32999999999999996</v>
      </c>
      <c r="G565" s="1">
        <f t="shared" si="66"/>
        <v>0.18999999999999995</v>
      </c>
      <c r="H565" s="1">
        <v>0.13</v>
      </c>
      <c r="I565" s="1">
        <f t="shared" si="67"/>
        <v>0.13</v>
      </c>
      <c r="T565" t="s">
        <v>153</v>
      </c>
      <c r="U565">
        <v>0.28000000000000003</v>
      </c>
      <c r="V565">
        <v>0.18999999999999995</v>
      </c>
      <c r="W565">
        <v>0.77</v>
      </c>
      <c r="X565">
        <v>0.84</v>
      </c>
      <c r="Y565">
        <v>0.32999999999999996</v>
      </c>
      <c r="Z565">
        <v>0.18999999999999995</v>
      </c>
      <c r="AA565">
        <v>0.87</v>
      </c>
      <c r="AB565">
        <f t="shared" si="68"/>
        <v>0.18999999999999995</v>
      </c>
    </row>
    <row r="566" spans="1:28">
      <c r="A566" t="s">
        <v>62</v>
      </c>
      <c r="B566" s="1">
        <v>0.83</v>
      </c>
      <c r="C566" s="1">
        <v>0.67999999999999994</v>
      </c>
      <c r="D566" s="1">
        <v>0.09</v>
      </c>
      <c r="E566" s="1">
        <v>0.48</v>
      </c>
      <c r="F566" s="1">
        <v>0.41000000000000003</v>
      </c>
      <c r="G566" s="1">
        <f t="shared" si="66"/>
        <v>0.09</v>
      </c>
      <c r="H566" s="1">
        <v>0.16</v>
      </c>
      <c r="I566" s="1">
        <f t="shared" si="67"/>
        <v>0.09</v>
      </c>
      <c r="T566" t="s">
        <v>62</v>
      </c>
      <c r="U566">
        <v>0.83</v>
      </c>
      <c r="V566">
        <v>0.67999999999999994</v>
      </c>
      <c r="W566">
        <v>0.09</v>
      </c>
      <c r="X566">
        <v>0.48</v>
      </c>
      <c r="Y566">
        <v>0.41000000000000003</v>
      </c>
      <c r="Z566">
        <v>0.09</v>
      </c>
      <c r="AA566">
        <v>0.84</v>
      </c>
      <c r="AB566">
        <f t="shared" si="68"/>
        <v>0.09</v>
      </c>
    </row>
    <row r="567" spans="1:28">
      <c r="A567" t="s">
        <v>63</v>
      </c>
      <c r="B567" s="1">
        <v>0.8</v>
      </c>
      <c r="C567" s="1">
        <v>0.58000000000000007</v>
      </c>
      <c r="D567" s="1">
        <v>0.51</v>
      </c>
      <c r="E567" s="1">
        <v>0.27</v>
      </c>
      <c r="F567" s="1">
        <v>0.19999999999999996</v>
      </c>
      <c r="G567" s="1">
        <f t="shared" si="66"/>
        <v>0.19999999999999996</v>
      </c>
      <c r="H567" s="1">
        <v>0.45</v>
      </c>
      <c r="I567" s="1">
        <f t="shared" si="67"/>
        <v>0.19999999999999996</v>
      </c>
      <c r="T567" t="s">
        <v>63</v>
      </c>
      <c r="U567">
        <v>0.8</v>
      </c>
      <c r="V567">
        <v>0.58000000000000007</v>
      </c>
      <c r="W567">
        <v>0.51</v>
      </c>
      <c r="X567">
        <v>0.27</v>
      </c>
      <c r="Y567">
        <v>0.19999999999999996</v>
      </c>
      <c r="Z567">
        <v>0.19999999999999996</v>
      </c>
      <c r="AA567">
        <v>0.55000000000000004</v>
      </c>
      <c r="AB567">
        <f t="shared" si="68"/>
        <v>0.19999999999999996</v>
      </c>
    </row>
    <row r="568" spans="1:28">
      <c r="A568" t="s">
        <v>64</v>
      </c>
      <c r="B568" s="1">
        <v>0.47</v>
      </c>
      <c r="C568" s="1">
        <v>0.79</v>
      </c>
      <c r="D568" s="1">
        <v>0.71</v>
      </c>
      <c r="E568" s="1">
        <v>0.11</v>
      </c>
      <c r="F568" s="1">
        <v>0.78</v>
      </c>
      <c r="G568" s="1">
        <f t="shared" si="66"/>
        <v>0.11</v>
      </c>
      <c r="H568" s="1">
        <v>0.84</v>
      </c>
      <c r="I568" s="1">
        <f t="shared" si="67"/>
        <v>0.11</v>
      </c>
      <c r="T568" t="s">
        <v>64</v>
      </c>
      <c r="U568">
        <v>0.47</v>
      </c>
      <c r="V568">
        <v>0.79</v>
      </c>
      <c r="W568">
        <v>0.71</v>
      </c>
      <c r="X568">
        <v>0.11</v>
      </c>
      <c r="Y568">
        <v>0.78</v>
      </c>
      <c r="Z568">
        <v>0.11</v>
      </c>
      <c r="AA568">
        <v>0.16000000000000003</v>
      </c>
      <c r="AB568">
        <f t="shared" si="68"/>
        <v>0.11</v>
      </c>
    </row>
    <row r="569" spans="1:28">
      <c r="A569" t="s">
        <v>65</v>
      </c>
      <c r="B569" s="1">
        <v>0.67999999999999994</v>
      </c>
      <c r="C569" s="1">
        <v>0.66999999999999993</v>
      </c>
      <c r="D569" s="1">
        <v>0.25</v>
      </c>
      <c r="E569" s="1">
        <v>0.53</v>
      </c>
      <c r="F569" s="1">
        <v>0.49</v>
      </c>
      <c r="G569" s="1">
        <f t="shared" si="66"/>
        <v>0.25</v>
      </c>
      <c r="H569" s="1">
        <v>0.13</v>
      </c>
      <c r="I569" s="1">
        <f t="shared" si="67"/>
        <v>0.13</v>
      </c>
      <c r="T569" t="s">
        <v>65</v>
      </c>
      <c r="U569">
        <v>0.67999999999999994</v>
      </c>
      <c r="V569">
        <v>0.66999999999999993</v>
      </c>
      <c r="W569">
        <v>0.25</v>
      </c>
      <c r="X569">
        <v>0.53</v>
      </c>
      <c r="Y569">
        <v>0.49</v>
      </c>
      <c r="Z569">
        <v>0.25</v>
      </c>
      <c r="AA569">
        <v>0.87</v>
      </c>
      <c r="AB569">
        <f t="shared" si="68"/>
        <v>0.25</v>
      </c>
    </row>
    <row r="570" spans="1:28">
      <c r="A570" t="s">
        <v>66</v>
      </c>
      <c r="B570" s="1">
        <v>7.999999999999996E-2</v>
      </c>
      <c r="C570" s="1">
        <v>2.0000000000000018E-2</v>
      </c>
      <c r="D570" s="1">
        <v>0.8</v>
      </c>
      <c r="E570" s="1">
        <v>0.82</v>
      </c>
      <c r="F570" s="1">
        <v>0.92</v>
      </c>
      <c r="G570" s="1">
        <f t="shared" si="66"/>
        <v>2.0000000000000018E-2</v>
      </c>
      <c r="H570" s="1">
        <v>0.89</v>
      </c>
      <c r="I570" s="1">
        <f t="shared" si="67"/>
        <v>2.0000000000000018E-2</v>
      </c>
      <c r="T570" t="s">
        <v>66</v>
      </c>
      <c r="U570">
        <v>7.999999999999996E-2</v>
      </c>
      <c r="V570">
        <v>2.0000000000000018E-2</v>
      </c>
      <c r="W570">
        <v>0.8</v>
      </c>
      <c r="X570">
        <v>0.82</v>
      </c>
      <c r="Y570">
        <v>0.92</v>
      </c>
      <c r="Z570">
        <v>2.0000000000000018E-2</v>
      </c>
      <c r="AA570">
        <v>0.10999999999999999</v>
      </c>
      <c r="AB570">
        <f t="shared" si="68"/>
        <v>2.0000000000000018E-2</v>
      </c>
    </row>
    <row r="571" spans="1:28">
      <c r="A571" t="s">
        <v>94</v>
      </c>
      <c r="B571" s="1">
        <v>0.87</v>
      </c>
      <c r="C571" s="1">
        <v>0.56000000000000005</v>
      </c>
      <c r="D571" s="1">
        <v>0.34</v>
      </c>
      <c r="E571" s="1">
        <v>0.06</v>
      </c>
      <c r="F571" s="1">
        <v>1.0000000000000009E-2</v>
      </c>
      <c r="G571" s="1">
        <f t="shared" si="66"/>
        <v>1.0000000000000009E-2</v>
      </c>
      <c r="H571" s="1">
        <v>0.23</v>
      </c>
      <c r="I571" s="1">
        <f t="shared" si="67"/>
        <v>1.0000000000000009E-2</v>
      </c>
      <c r="T571" t="s">
        <v>94</v>
      </c>
      <c r="U571">
        <v>0.87</v>
      </c>
      <c r="V571">
        <v>0.56000000000000005</v>
      </c>
      <c r="W571">
        <v>0.34</v>
      </c>
      <c r="X571">
        <v>0.06</v>
      </c>
      <c r="Y571">
        <v>1.0000000000000009E-2</v>
      </c>
      <c r="Z571">
        <v>1.0000000000000009E-2</v>
      </c>
      <c r="AA571">
        <v>0.77</v>
      </c>
      <c r="AB571">
        <f t="shared" si="68"/>
        <v>1.0000000000000009E-2</v>
      </c>
    </row>
    <row r="572" spans="1:28">
      <c r="A572" t="s">
        <v>96</v>
      </c>
      <c r="B572" s="1">
        <v>0.89</v>
      </c>
      <c r="C572" s="1">
        <v>0.9</v>
      </c>
      <c r="D572" s="1">
        <v>0.01</v>
      </c>
      <c r="E572" s="1">
        <v>0.31</v>
      </c>
      <c r="F572" s="1">
        <v>2.0000000000000018E-2</v>
      </c>
      <c r="G572" s="1">
        <f t="shared" si="66"/>
        <v>0.01</v>
      </c>
      <c r="H572" s="1">
        <v>0.13</v>
      </c>
      <c r="I572" s="1">
        <f t="shared" si="67"/>
        <v>0.01</v>
      </c>
      <c r="T572" t="s">
        <v>96</v>
      </c>
      <c r="U572">
        <v>0.89</v>
      </c>
      <c r="V572">
        <v>0.9</v>
      </c>
      <c r="W572">
        <v>0.01</v>
      </c>
      <c r="X572">
        <v>0.31</v>
      </c>
      <c r="Y572">
        <v>2.0000000000000018E-2</v>
      </c>
      <c r="Z572">
        <v>0.01</v>
      </c>
      <c r="AA572">
        <v>0.87</v>
      </c>
      <c r="AB572">
        <f t="shared" si="68"/>
        <v>0.01</v>
      </c>
    </row>
    <row r="573" spans="1:28">
      <c r="A573" t="s">
        <v>98</v>
      </c>
      <c r="B573" s="1">
        <v>0.88</v>
      </c>
      <c r="C573" s="1">
        <v>0.83</v>
      </c>
      <c r="D573" s="1">
        <v>0.11</v>
      </c>
      <c r="E573" s="1">
        <v>7.0000000000000007E-2</v>
      </c>
      <c r="F573" s="1">
        <v>0.65</v>
      </c>
      <c r="G573" s="1">
        <f t="shared" si="66"/>
        <v>7.0000000000000007E-2</v>
      </c>
      <c r="H573" s="1">
        <v>0.31</v>
      </c>
      <c r="I573" s="1">
        <f t="shared" si="67"/>
        <v>7.0000000000000007E-2</v>
      </c>
      <c r="T573" t="s">
        <v>98</v>
      </c>
      <c r="U573">
        <v>0.88</v>
      </c>
      <c r="V573">
        <v>0.83</v>
      </c>
      <c r="W573">
        <v>0.11</v>
      </c>
      <c r="X573">
        <v>7.0000000000000007E-2</v>
      </c>
      <c r="Y573">
        <v>0.65</v>
      </c>
      <c r="Z573">
        <v>7.0000000000000007E-2</v>
      </c>
      <c r="AA573">
        <v>0.69</v>
      </c>
      <c r="AB573">
        <f t="shared" si="68"/>
        <v>7.0000000000000007E-2</v>
      </c>
    </row>
    <row r="574" spans="1:28">
      <c r="A574" t="s">
        <v>100</v>
      </c>
      <c r="B574" s="1">
        <v>0.85</v>
      </c>
      <c r="C574" s="1">
        <v>0.43999999999999995</v>
      </c>
      <c r="D574" s="1">
        <v>0.06</v>
      </c>
      <c r="E574" s="1">
        <v>0.39</v>
      </c>
      <c r="F574" s="1">
        <v>0.26</v>
      </c>
      <c r="G574" s="1">
        <f t="shared" si="66"/>
        <v>0.06</v>
      </c>
      <c r="H574" s="1">
        <v>0.16</v>
      </c>
      <c r="I574" s="1">
        <f t="shared" si="67"/>
        <v>0.06</v>
      </c>
      <c r="T574" t="s">
        <v>100</v>
      </c>
      <c r="U574">
        <v>0.85</v>
      </c>
      <c r="V574">
        <v>0.43999999999999995</v>
      </c>
      <c r="W574">
        <v>0.06</v>
      </c>
      <c r="X574">
        <v>0.39</v>
      </c>
      <c r="Y574">
        <v>0.26</v>
      </c>
      <c r="Z574">
        <v>0.06</v>
      </c>
      <c r="AA574">
        <v>0.84</v>
      </c>
      <c r="AB574">
        <f t="shared" si="68"/>
        <v>0.06</v>
      </c>
    </row>
    <row r="575" spans="1:28">
      <c r="A575" t="s">
        <v>102</v>
      </c>
      <c r="B575" s="1">
        <v>0.16000000000000003</v>
      </c>
      <c r="C575" s="1">
        <v>0.62</v>
      </c>
      <c r="D575" s="1">
        <v>0.8</v>
      </c>
      <c r="E575" s="1">
        <v>0.62</v>
      </c>
      <c r="F575" s="1">
        <v>0.72</v>
      </c>
      <c r="G575" s="1">
        <f t="shared" si="66"/>
        <v>0.16000000000000003</v>
      </c>
      <c r="H575" s="1">
        <v>0.89</v>
      </c>
      <c r="I575" s="1">
        <f t="shared" si="67"/>
        <v>0.16000000000000003</v>
      </c>
      <c r="T575" t="s">
        <v>102</v>
      </c>
      <c r="U575">
        <v>0.16000000000000003</v>
      </c>
      <c r="V575">
        <v>0.62</v>
      </c>
      <c r="W575">
        <v>0.8</v>
      </c>
      <c r="X575">
        <v>0.62</v>
      </c>
      <c r="Y575">
        <v>0.72</v>
      </c>
      <c r="Z575">
        <v>0.16000000000000003</v>
      </c>
      <c r="AA575">
        <v>0.10999999999999999</v>
      </c>
      <c r="AB575">
        <f t="shared" si="68"/>
        <v>0.10999999999999999</v>
      </c>
    </row>
    <row r="576" spans="1:28">
      <c r="A576" t="s">
        <v>151</v>
      </c>
      <c r="B576" s="1">
        <v>6.9999999999999951E-2</v>
      </c>
      <c r="C576" s="1">
        <v>4.0000000000000036E-2</v>
      </c>
      <c r="D576" s="1">
        <v>0.8</v>
      </c>
      <c r="E576" s="1">
        <v>0.97</v>
      </c>
      <c r="F576" s="1">
        <v>0.84</v>
      </c>
      <c r="G576" s="1">
        <f t="shared" si="66"/>
        <v>4.0000000000000036E-2</v>
      </c>
      <c r="H576" s="1">
        <v>0.89</v>
      </c>
      <c r="I576" s="1">
        <f t="shared" si="67"/>
        <v>4.0000000000000036E-2</v>
      </c>
      <c r="T576" t="s">
        <v>151</v>
      </c>
      <c r="U576">
        <v>6.9999999999999951E-2</v>
      </c>
      <c r="V576">
        <v>4.0000000000000036E-2</v>
      </c>
      <c r="W576">
        <v>0.8</v>
      </c>
      <c r="X576">
        <v>0.97</v>
      </c>
      <c r="Y576">
        <v>0.84</v>
      </c>
      <c r="Z576">
        <v>4.0000000000000036E-2</v>
      </c>
      <c r="AA576">
        <v>0.10999999999999999</v>
      </c>
      <c r="AB576">
        <f t="shared" si="68"/>
        <v>4.0000000000000036E-2</v>
      </c>
    </row>
    <row r="577" spans="1:32">
      <c r="B577" s="1"/>
      <c r="C577" s="1"/>
      <c r="D577" s="1"/>
      <c r="E577" s="1"/>
      <c r="F577" s="1"/>
      <c r="G577" s="1">
        <f>SUM(G559:G576)</f>
        <v>2.1700000000000004</v>
      </c>
      <c r="H577" s="1" t="s">
        <v>71</v>
      </c>
      <c r="I577" s="1">
        <f>SUM(I559:I576)</f>
        <v>1.7400000000000002</v>
      </c>
      <c r="J577" s="34">
        <f>+I577/G577</f>
        <v>0.8018433179723502</v>
      </c>
      <c r="K577" s="31" t="s">
        <v>227</v>
      </c>
      <c r="Z577">
        <v>2.1700000000000004</v>
      </c>
      <c r="AA577" t="s">
        <v>263</v>
      </c>
      <c r="AB577">
        <f>SUM(AB559:AB576)</f>
        <v>2.12</v>
      </c>
      <c r="AC577">
        <f>+AB577/Z577</f>
        <v>0.976958525345622</v>
      </c>
      <c r="AF577">
        <v>0.97716894977168933</v>
      </c>
    </row>
    <row r="579" spans="1:32">
      <c r="A579" t="s">
        <v>141</v>
      </c>
      <c r="T579" t="s">
        <v>175</v>
      </c>
    </row>
    <row r="580" spans="1:32">
      <c r="A580" t="s">
        <v>78</v>
      </c>
      <c r="B580" t="s">
        <v>228</v>
      </c>
      <c r="C580" t="s">
        <v>230</v>
      </c>
      <c r="D580" t="s">
        <v>54</v>
      </c>
      <c r="E580" t="s">
        <v>67</v>
      </c>
      <c r="F580" t="s">
        <v>234</v>
      </c>
      <c r="G580" t="s">
        <v>141</v>
      </c>
      <c r="H580" t="s">
        <v>224</v>
      </c>
      <c r="I580" t="s">
        <v>239</v>
      </c>
      <c r="T580" t="s">
        <v>78</v>
      </c>
      <c r="U580" t="s">
        <v>228</v>
      </c>
      <c r="V580" t="s">
        <v>230</v>
      </c>
      <c r="W580" t="s">
        <v>54</v>
      </c>
      <c r="X580" t="s">
        <v>67</v>
      </c>
      <c r="Y580" t="s">
        <v>234</v>
      </c>
      <c r="Z580" t="s">
        <v>175</v>
      </c>
      <c r="AA580" t="s">
        <v>236</v>
      </c>
      <c r="AB580" t="s">
        <v>238</v>
      </c>
    </row>
    <row r="581" spans="1:32">
      <c r="A581" t="s">
        <v>80</v>
      </c>
      <c r="B581" s="1">
        <v>0.38</v>
      </c>
      <c r="C581" s="1">
        <v>0.64</v>
      </c>
      <c r="D581" s="1">
        <v>0.77</v>
      </c>
      <c r="E581" s="1">
        <v>0.66</v>
      </c>
      <c r="F581" s="1">
        <v>0.59</v>
      </c>
      <c r="G581" s="1">
        <f>MIN(B581:F581)</f>
        <v>0.38</v>
      </c>
      <c r="H581" s="1">
        <v>0.13</v>
      </c>
      <c r="I581" s="1">
        <f>MIN(G581:H581)</f>
        <v>0.13</v>
      </c>
      <c r="T581" t="s">
        <v>80</v>
      </c>
      <c r="U581">
        <v>0.38</v>
      </c>
      <c r="V581">
        <v>0.64</v>
      </c>
      <c r="W581">
        <v>0.77</v>
      </c>
      <c r="X581">
        <v>0.66</v>
      </c>
      <c r="Y581">
        <v>0.59</v>
      </c>
      <c r="Z581">
        <v>0.38</v>
      </c>
      <c r="AA581">
        <v>0.87</v>
      </c>
      <c r="AB581">
        <f>MIN(Z581:AA581)</f>
        <v>0.38</v>
      </c>
    </row>
    <row r="582" spans="1:32">
      <c r="A582" t="s">
        <v>82</v>
      </c>
      <c r="B582" s="1">
        <v>4.0000000000000036E-2</v>
      </c>
      <c r="C582" s="1">
        <v>0.14000000000000001</v>
      </c>
      <c r="D582" s="1">
        <v>0.7</v>
      </c>
      <c r="E582" s="1">
        <v>0.96</v>
      </c>
      <c r="F582" s="1">
        <v>0.16000000000000003</v>
      </c>
      <c r="G582" s="1">
        <f t="shared" ref="G582:G598" si="69">MIN(B582:F582)</f>
        <v>4.0000000000000036E-2</v>
      </c>
      <c r="H582" s="1">
        <v>0.89</v>
      </c>
      <c r="I582" s="1">
        <f t="shared" ref="I582:I598" si="70">MIN(G582:H582)</f>
        <v>4.0000000000000036E-2</v>
      </c>
      <c r="T582" t="s">
        <v>82</v>
      </c>
      <c r="U582">
        <v>4.0000000000000036E-2</v>
      </c>
      <c r="V582">
        <v>0.14000000000000001</v>
      </c>
      <c r="W582">
        <v>0.7</v>
      </c>
      <c r="X582">
        <v>0.96</v>
      </c>
      <c r="Y582">
        <v>0.16000000000000003</v>
      </c>
      <c r="Z582">
        <v>4.0000000000000036E-2</v>
      </c>
      <c r="AA582">
        <v>0.10999999999999999</v>
      </c>
      <c r="AB582">
        <f t="shared" ref="AB582:AB598" si="71">MIN(Z582:AA582)</f>
        <v>4.0000000000000036E-2</v>
      </c>
    </row>
    <row r="583" spans="1:32">
      <c r="A583" t="s">
        <v>57</v>
      </c>
      <c r="B583" s="1">
        <v>0.58000000000000007</v>
      </c>
      <c r="C583" s="1">
        <v>6.0000000000000053E-2</v>
      </c>
      <c r="D583" s="1">
        <v>0.73</v>
      </c>
      <c r="E583" s="1">
        <v>0.77</v>
      </c>
      <c r="F583" s="1">
        <v>0.28000000000000003</v>
      </c>
      <c r="G583" s="1">
        <f t="shared" si="69"/>
        <v>6.0000000000000053E-2</v>
      </c>
      <c r="H583" s="1">
        <v>0.81</v>
      </c>
      <c r="I583" s="1">
        <f t="shared" si="70"/>
        <v>6.0000000000000053E-2</v>
      </c>
      <c r="T583" t="s">
        <v>57</v>
      </c>
      <c r="U583">
        <v>0.58000000000000007</v>
      </c>
      <c r="V583">
        <v>6.0000000000000053E-2</v>
      </c>
      <c r="W583">
        <v>0.73</v>
      </c>
      <c r="X583">
        <v>0.77</v>
      </c>
      <c r="Y583">
        <v>0.28000000000000003</v>
      </c>
      <c r="Z583">
        <v>6.0000000000000053E-2</v>
      </c>
      <c r="AA583">
        <v>0.18999999999999995</v>
      </c>
      <c r="AB583">
        <f t="shared" si="71"/>
        <v>6.0000000000000053E-2</v>
      </c>
    </row>
    <row r="584" spans="1:32">
      <c r="A584" t="s">
        <v>58</v>
      </c>
      <c r="B584" s="1">
        <v>0.75</v>
      </c>
      <c r="C584" s="1">
        <v>0.73</v>
      </c>
      <c r="D584" s="1">
        <v>0.71</v>
      </c>
      <c r="E584" s="1">
        <v>0.1</v>
      </c>
      <c r="F584" s="1">
        <v>0.28000000000000003</v>
      </c>
      <c r="G584" s="1">
        <f t="shared" si="69"/>
        <v>0.1</v>
      </c>
      <c r="H584" s="1">
        <v>0.23</v>
      </c>
      <c r="I584" s="1">
        <f t="shared" si="70"/>
        <v>0.1</v>
      </c>
      <c r="T584" t="s">
        <v>58</v>
      </c>
      <c r="U584">
        <v>0.75</v>
      </c>
      <c r="V584">
        <v>0.73</v>
      </c>
      <c r="W584">
        <v>0.71</v>
      </c>
      <c r="X584">
        <v>0.1</v>
      </c>
      <c r="Y584">
        <v>0.28000000000000003</v>
      </c>
      <c r="Z584">
        <v>0.1</v>
      </c>
      <c r="AA584">
        <v>0.77</v>
      </c>
      <c r="AB584">
        <f t="shared" si="71"/>
        <v>0.1</v>
      </c>
    </row>
    <row r="585" spans="1:32">
      <c r="A585" t="s">
        <v>59</v>
      </c>
      <c r="B585" s="1">
        <v>0.58000000000000007</v>
      </c>
      <c r="C585" s="1">
        <v>0.83</v>
      </c>
      <c r="D585" s="1">
        <v>0.78</v>
      </c>
      <c r="E585" s="1">
        <v>0.28000000000000003</v>
      </c>
      <c r="F585" s="1">
        <v>0.51</v>
      </c>
      <c r="G585" s="1">
        <f t="shared" si="69"/>
        <v>0.28000000000000003</v>
      </c>
      <c r="H585" s="1">
        <v>0.69</v>
      </c>
      <c r="I585" s="1">
        <f t="shared" si="70"/>
        <v>0.28000000000000003</v>
      </c>
      <c r="T585" t="s">
        <v>59</v>
      </c>
      <c r="U585">
        <v>0.58000000000000007</v>
      </c>
      <c r="V585">
        <v>0.83</v>
      </c>
      <c r="W585">
        <v>0.78</v>
      </c>
      <c r="X585">
        <v>0.28000000000000003</v>
      </c>
      <c r="Y585">
        <v>0.51</v>
      </c>
      <c r="Z585">
        <v>0.28000000000000003</v>
      </c>
      <c r="AA585">
        <v>0.31000000000000005</v>
      </c>
      <c r="AB585">
        <f t="shared" si="71"/>
        <v>0.28000000000000003</v>
      </c>
    </row>
    <row r="586" spans="1:32">
      <c r="A586" t="s">
        <v>60</v>
      </c>
      <c r="B586" s="1">
        <v>9.9999999999999978E-2</v>
      </c>
      <c r="C586" s="1">
        <v>0.84</v>
      </c>
      <c r="D586" s="1">
        <v>0.74</v>
      </c>
      <c r="E586" s="1">
        <v>0.7</v>
      </c>
      <c r="F586" s="1">
        <v>0.21999999999999997</v>
      </c>
      <c r="G586" s="1">
        <f t="shared" si="69"/>
        <v>9.9999999999999978E-2</v>
      </c>
      <c r="H586" s="1">
        <v>0.89</v>
      </c>
      <c r="I586" s="1">
        <f t="shared" si="70"/>
        <v>9.9999999999999978E-2</v>
      </c>
      <c r="T586" t="s">
        <v>60</v>
      </c>
      <c r="U586">
        <v>9.9999999999999978E-2</v>
      </c>
      <c r="V586">
        <v>0.84</v>
      </c>
      <c r="W586">
        <v>0.74</v>
      </c>
      <c r="X586">
        <v>0.7</v>
      </c>
      <c r="Y586">
        <v>0.21999999999999997</v>
      </c>
      <c r="Z586">
        <v>9.9999999999999978E-2</v>
      </c>
      <c r="AA586">
        <v>0.10999999999999999</v>
      </c>
      <c r="AB586">
        <f t="shared" si="71"/>
        <v>9.9999999999999978E-2</v>
      </c>
    </row>
    <row r="587" spans="1:32">
      <c r="A587" t="s">
        <v>153</v>
      </c>
      <c r="B587" s="1">
        <v>0.28000000000000003</v>
      </c>
      <c r="C587" s="1">
        <v>0.18999999999999995</v>
      </c>
      <c r="D587" s="1">
        <v>0.77</v>
      </c>
      <c r="E587" s="1">
        <v>0.84</v>
      </c>
      <c r="F587" s="1">
        <v>0.67</v>
      </c>
      <c r="G587" s="1">
        <f t="shared" si="69"/>
        <v>0.18999999999999995</v>
      </c>
      <c r="H587" s="1">
        <v>0.13</v>
      </c>
      <c r="I587" s="1">
        <f t="shared" si="70"/>
        <v>0.13</v>
      </c>
      <c r="T587" t="s">
        <v>153</v>
      </c>
      <c r="U587">
        <v>0.28000000000000003</v>
      </c>
      <c r="V587">
        <v>0.18999999999999995</v>
      </c>
      <c r="W587">
        <v>0.77</v>
      </c>
      <c r="X587">
        <v>0.84</v>
      </c>
      <c r="Y587">
        <v>0.67</v>
      </c>
      <c r="Z587">
        <v>0.18999999999999995</v>
      </c>
      <c r="AA587">
        <v>0.87</v>
      </c>
      <c r="AB587">
        <f t="shared" si="71"/>
        <v>0.18999999999999995</v>
      </c>
    </row>
    <row r="588" spans="1:32">
      <c r="A588" t="s">
        <v>62</v>
      </c>
      <c r="B588" s="1">
        <v>0.83</v>
      </c>
      <c r="C588" s="1">
        <v>0.67999999999999994</v>
      </c>
      <c r="D588" s="1">
        <v>0.09</v>
      </c>
      <c r="E588" s="1">
        <v>0.48</v>
      </c>
      <c r="F588" s="1">
        <v>0.59</v>
      </c>
      <c r="G588" s="1">
        <f t="shared" si="69"/>
        <v>0.09</v>
      </c>
      <c r="H588" s="1">
        <v>0.16</v>
      </c>
      <c r="I588" s="1">
        <f t="shared" si="70"/>
        <v>0.09</v>
      </c>
      <c r="T588" t="s">
        <v>62</v>
      </c>
      <c r="U588">
        <v>0.83</v>
      </c>
      <c r="V588">
        <v>0.67999999999999994</v>
      </c>
      <c r="W588">
        <v>0.09</v>
      </c>
      <c r="X588">
        <v>0.48</v>
      </c>
      <c r="Y588">
        <v>0.59</v>
      </c>
      <c r="Z588">
        <v>0.09</v>
      </c>
      <c r="AA588">
        <v>0.84</v>
      </c>
      <c r="AB588">
        <f t="shared" si="71"/>
        <v>0.09</v>
      </c>
    </row>
    <row r="589" spans="1:32">
      <c r="A589" t="s">
        <v>63</v>
      </c>
      <c r="B589" s="1">
        <v>0.8</v>
      </c>
      <c r="C589" s="1">
        <v>0.58000000000000007</v>
      </c>
      <c r="D589" s="1">
        <v>0.51</v>
      </c>
      <c r="E589" s="1">
        <v>0.27</v>
      </c>
      <c r="F589" s="1">
        <v>0.8</v>
      </c>
      <c r="G589" s="1">
        <f t="shared" si="69"/>
        <v>0.27</v>
      </c>
      <c r="H589" s="1">
        <v>0.45</v>
      </c>
      <c r="I589" s="1">
        <f t="shared" si="70"/>
        <v>0.27</v>
      </c>
      <c r="T589" t="s">
        <v>63</v>
      </c>
      <c r="U589">
        <v>0.8</v>
      </c>
      <c r="V589">
        <v>0.58000000000000007</v>
      </c>
      <c r="W589">
        <v>0.51</v>
      </c>
      <c r="X589">
        <v>0.27</v>
      </c>
      <c r="Y589">
        <v>0.8</v>
      </c>
      <c r="Z589">
        <v>0.27</v>
      </c>
      <c r="AA589">
        <v>0.55000000000000004</v>
      </c>
      <c r="AB589">
        <f t="shared" si="71"/>
        <v>0.27</v>
      </c>
    </row>
    <row r="590" spans="1:32">
      <c r="A590" t="s">
        <v>64</v>
      </c>
      <c r="B590" s="1">
        <v>0.47</v>
      </c>
      <c r="C590" s="1">
        <v>0.79</v>
      </c>
      <c r="D590" s="1">
        <v>0.71</v>
      </c>
      <c r="E590" s="1">
        <v>0.11</v>
      </c>
      <c r="F590" s="1">
        <v>0.21999999999999997</v>
      </c>
      <c r="G590" s="1">
        <f t="shared" si="69"/>
        <v>0.11</v>
      </c>
      <c r="H590" s="1">
        <v>0.84</v>
      </c>
      <c r="I590" s="1">
        <f t="shared" si="70"/>
        <v>0.11</v>
      </c>
      <c r="T590" t="s">
        <v>64</v>
      </c>
      <c r="U590">
        <v>0.47</v>
      </c>
      <c r="V590">
        <v>0.79</v>
      </c>
      <c r="W590">
        <v>0.71</v>
      </c>
      <c r="X590">
        <v>0.11</v>
      </c>
      <c r="Y590">
        <v>0.21999999999999997</v>
      </c>
      <c r="Z590">
        <v>0.11</v>
      </c>
      <c r="AA590">
        <v>0.16000000000000003</v>
      </c>
      <c r="AB590">
        <f t="shared" si="71"/>
        <v>0.11</v>
      </c>
    </row>
    <row r="591" spans="1:32">
      <c r="A591" t="s">
        <v>65</v>
      </c>
      <c r="B591" s="1">
        <v>0.67999999999999994</v>
      </c>
      <c r="C591" s="1">
        <v>0.66999999999999993</v>
      </c>
      <c r="D591" s="1">
        <v>0.25</v>
      </c>
      <c r="E591" s="1">
        <v>0.53</v>
      </c>
      <c r="F591" s="1">
        <v>0.51</v>
      </c>
      <c r="G591" s="1">
        <f t="shared" si="69"/>
        <v>0.25</v>
      </c>
      <c r="H591" s="1">
        <v>0.13</v>
      </c>
      <c r="I591" s="1">
        <f t="shared" si="70"/>
        <v>0.13</v>
      </c>
      <c r="T591" t="s">
        <v>65</v>
      </c>
      <c r="U591">
        <v>0.67999999999999994</v>
      </c>
      <c r="V591">
        <v>0.66999999999999993</v>
      </c>
      <c r="W591">
        <v>0.25</v>
      </c>
      <c r="X591">
        <v>0.53</v>
      </c>
      <c r="Y591">
        <v>0.51</v>
      </c>
      <c r="Z591">
        <v>0.25</v>
      </c>
      <c r="AA591">
        <v>0.87</v>
      </c>
      <c r="AB591">
        <f t="shared" si="71"/>
        <v>0.25</v>
      </c>
    </row>
    <row r="592" spans="1:32">
      <c r="A592" t="s">
        <v>66</v>
      </c>
      <c r="B592" s="1">
        <v>7.999999999999996E-2</v>
      </c>
      <c r="C592" s="1">
        <v>2.0000000000000018E-2</v>
      </c>
      <c r="D592" s="1">
        <v>0.8</v>
      </c>
      <c r="E592" s="1">
        <v>0.82</v>
      </c>
      <c r="F592" s="1">
        <v>7.999999999999996E-2</v>
      </c>
      <c r="G592" s="1">
        <f t="shared" si="69"/>
        <v>2.0000000000000018E-2</v>
      </c>
      <c r="H592" s="1">
        <v>0.89</v>
      </c>
      <c r="I592" s="1">
        <f t="shared" si="70"/>
        <v>2.0000000000000018E-2</v>
      </c>
      <c r="T592" t="s">
        <v>66</v>
      </c>
      <c r="U592">
        <v>7.999999999999996E-2</v>
      </c>
      <c r="V592">
        <v>2.0000000000000018E-2</v>
      </c>
      <c r="W592">
        <v>0.8</v>
      </c>
      <c r="X592">
        <v>0.82</v>
      </c>
      <c r="Y592">
        <v>7.999999999999996E-2</v>
      </c>
      <c r="Z592">
        <v>2.0000000000000018E-2</v>
      </c>
      <c r="AA592">
        <v>0.10999999999999999</v>
      </c>
      <c r="AB592">
        <f t="shared" si="71"/>
        <v>2.0000000000000018E-2</v>
      </c>
    </row>
    <row r="593" spans="1:32">
      <c r="A593" t="s">
        <v>94</v>
      </c>
      <c r="B593" s="1">
        <v>0.87</v>
      </c>
      <c r="C593" s="1">
        <v>0.56000000000000005</v>
      </c>
      <c r="D593" s="1">
        <v>0.34</v>
      </c>
      <c r="E593" s="1">
        <v>0.06</v>
      </c>
      <c r="F593" s="1">
        <v>0.99</v>
      </c>
      <c r="G593" s="1">
        <f t="shared" si="69"/>
        <v>0.06</v>
      </c>
      <c r="H593" s="1">
        <v>0.23</v>
      </c>
      <c r="I593" s="1">
        <f t="shared" si="70"/>
        <v>0.06</v>
      </c>
      <c r="T593" t="s">
        <v>94</v>
      </c>
      <c r="U593">
        <v>0.87</v>
      </c>
      <c r="V593">
        <v>0.56000000000000005</v>
      </c>
      <c r="W593">
        <v>0.34</v>
      </c>
      <c r="X593">
        <v>0.06</v>
      </c>
      <c r="Y593">
        <v>0.99</v>
      </c>
      <c r="Z593">
        <v>0.06</v>
      </c>
      <c r="AA593">
        <v>0.77</v>
      </c>
      <c r="AB593">
        <f t="shared" si="71"/>
        <v>0.06</v>
      </c>
    </row>
    <row r="594" spans="1:32">
      <c r="A594" t="s">
        <v>96</v>
      </c>
      <c r="B594" s="1">
        <v>0.89</v>
      </c>
      <c r="C594" s="1">
        <v>0.9</v>
      </c>
      <c r="D594" s="1">
        <v>0.01</v>
      </c>
      <c r="E594" s="1">
        <v>0.31</v>
      </c>
      <c r="F594" s="1">
        <v>0.98</v>
      </c>
      <c r="G594" s="1">
        <f t="shared" si="69"/>
        <v>0.01</v>
      </c>
      <c r="H594" s="1">
        <v>0.13</v>
      </c>
      <c r="I594" s="1">
        <f t="shared" si="70"/>
        <v>0.01</v>
      </c>
      <c r="T594" t="s">
        <v>96</v>
      </c>
      <c r="U594">
        <v>0.89</v>
      </c>
      <c r="V594">
        <v>0.9</v>
      </c>
      <c r="W594">
        <v>0.01</v>
      </c>
      <c r="X594">
        <v>0.31</v>
      </c>
      <c r="Y594">
        <v>0.98</v>
      </c>
      <c r="Z594">
        <v>0.01</v>
      </c>
      <c r="AA594">
        <v>0.87</v>
      </c>
      <c r="AB594">
        <f t="shared" si="71"/>
        <v>0.01</v>
      </c>
    </row>
    <row r="595" spans="1:32">
      <c r="A595" t="s">
        <v>98</v>
      </c>
      <c r="B595" s="1">
        <v>0.88</v>
      </c>
      <c r="C595" s="1">
        <v>0.83</v>
      </c>
      <c r="D595" s="1">
        <v>0.11</v>
      </c>
      <c r="E595" s="1">
        <v>7.0000000000000007E-2</v>
      </c>
      <c r="F595" s="1">
        <v>0.35</v>
      </c>
      <c r="G595" s="1">
        <f t="shared" si="69"/>
        <v>7.0000000000000007E-2</v>
      </c>
      <c r="H595" s="1">
        <v>0.31</v>
      </c>
      <c r="I595" s="1">
        <f t="shared" si="70"/>
        <v>7.0000000000000007E-2</v>
      </c>
      <c r="T595" t="s">
        <v>98</v>
      </c>
      <c r="U595">
        <v>0.88</v>
      </c>
      <c r="V595">
        <v>0.83</v>
      </c>
      <c r="W595">
        <v>0.11</v>
      </c>
      <c r="X595">
        <v>7.0000000000000007E-2</v>
      </c>
      <c r="Y595">
        <v>0.35</v>
      </c>
      <c r="Z595">
        <v>7.0000000000000007E-2</v>
      </c>
      <c r="AA595">
        <v>0.69</v>
      </c>
      <c r="AB595">
        <f t="shared" si="71"/>
        <v>7.0000000000000007E-2</v>
      </c>
    </row>
    <row r="596" spans="1:32">
      <c r="A596" t="s">
        <v>100</v>
      </c>
      <c r="B596" s="1">
        <v>0.85</v>
      </c>
      <c r="C596" s="1">
        <v>0.43999999999999995</v>
      </c>
      <c r="D596" s="1">
        <v>0.06</v>
      </c>
      <c r="E596" s="1">
        <v>0.39</v>
      </c>
      <c r="F596" s="1">
        <v>0.74</v>
      </c>
      <c r="G596" s="1">
        <f t="shared" si="69"/>
        <v>0.06</v>
      </c>
      <c r="H596" s="1">
        <v>0.16</v>
      </c>
      <c r="I596" s="1">
        <f t="shared" si="70"/>
        <v>0.06</v>
      </c>
      <c r="T596" t="s">
        <v>100</v>
      </c>
      <c r="U596">
        <v>0.85</v>
      </c>
      <c r="V596">
        <v>0.43999999999999995</v>
      </c>
      <c r="W596">
        <v>0.06</v>
      </c>
      <c r="X596">
        <v>0.39</v>
      </c>
      <c r="Y596">
        <v>0.74</v>
      </c>
      <c r="Z596">
        <v>0.06</v>
      </c>
      <c r="AA596">
        <v>0.84</v>
      </c>
      <c r="AB596">
        <f t="shared" si="71"/>
        <v>0.06</v>
      </c>
    </row>
    <row r="597" spans="1:32">
      <c r="A597" t="s">
        <v>102</v>
      </c>
      <c r="B597" s="1">
        <v>0.16000000000000003</v>
      </c>
      <c r="C597" s="1">
        <v>0.62</v>
      </c>
      <c r="D597" s="1">
        <v>0.8</v>
      </c>
      <c r="E597" s="1">
        <v>0.62</v>
      </c>
      <c r="F597" s="1">
        <v>0.28000000000000003</v>
      </c>
      <c r="G597" s="1">
        <f t="shared" si="69"/>
        <v>0.16000000000000003</v>
      </c>
      <c r="H597" s="1">
        <v>0.89</v>
      </c>
      <c r="I597" s="1">
        <f t="shared" si="70"/>
        <v>0.16000000000000003</v>
      </c>
      <c r="T597" t="s">
        <v>102</v>
      </c>
      <c r="U597">
        <v>0.16000000000000003</v>
      </c>
      <c r="V597">
        <v>0.62</v>
      </c>
      <c r="W597">
        <v>0.8</v>
      </c>
      <c r="X597">
        <v>0.62</v>
      </c>
      <c r="Y597">
        <v>0.28000000000000003</v>
      </c>
      <c r="Z597">
        <v>0.16000000000000003</v>
      </c>
      <c r="AA597">
        <v>0.10999999999999999</v>
      </c>
      <c r="AB597">
        <f t="shared" si="71"/>
        <v>0.10999999999999999</v>
      </c>
    </row>
    <row r="598" spans="1:32">
      <c r="A598" t="s">
        <v>151</v>
      </c>
      <c r="B598" s="1">
        <v>6.9999999999999951E-2</v>
      </c>
      <c r="C598" s="1">
        <v>4.0000000000000036E-2</v>
      </c>
      <c r="D598" s="1">
        <v>0.8</v>
      </c>
      <c r="E598" s="1">
        <v>0.97</v>
      </c>
      <c r="F598" s="1">
        <v>0.16000000000000003</v>
      </c>
      <c r="G598" s="1">
        <f t="shared" si="69"/>
        <v>4.0000000000000036E-2</v>
      </c>
      <c r="H598" s="1">
        <v>0.89</v>
      </c>
      <c r="I598" s="1">
        <f t="shared" si="70"/>
        <v>4.0000000000000036E-2</v>
      </c>
      <c r="T598" t="s">
        <v>151</v>
      </c>
      <c r="U598">
        <v>6.9999999999999951E-2</v>
      </c>
      <c r="V598">
        <v>4.0000000000000036E-2</v>
      </c>
      <c r="W598">
        <v>0.8</v>
      </c>
      <c r="X598">
        <v>0.97</v>
      </c>
      <c r="Y598">
        <v>0.16000000000000003</v>
      </c>
      <c r="Z598">
        <v>4.0000000000000036E-2</v>
      </c>
      <c r="AA598">
        <v>0.10999999999999999</v>
      </c>
      <c r="AB598">
        <f t="shared" si="71"/>
        <v>4.0000000000000036E-2</v>
      </c>
    </row>
    <row r="599" spans="1:32">
      <c r="B599" s="1"/>
      <c r="C599" s="1"/>
      <c r="D599" s="1"/>
      <c r="E599" s="1"/>
      <c r="F599" s="1"/>
      <c r="G599" s="1">
        <f>SUM(G581:G598)</f>
        <v>2.2900000000000005</v>
      </c>
      <c r="H599" s="1" t="s">
        <v>71</v>
      </c>
      <c r="I599" s="1">
        <f>SUM(I581:I598)</f>
        <v>1.8600000000000008</v>
      </c>
      <c r="J599" s="34">
        <f>+I599/G599</f>
        <v>0.81222707423580798</v>
      </c>
      <c r="K599" s="31" t="s">
        <v>227</v>
      </c>
      <c r="Z599">
        <v>2.2900000000000005</v>
      </c>
      <c r="AA599" t="s">
        <v>263</v>
      </c>
      <c r="AB599">
        <f>SUM(AB581:AB598)</f>
        <v>2.2400000000000002</v>
      </c>
      <c r="AC599">
        <f>+AB599/Z599</f>
        <v>0.97816593886462866</v>
      </c>
      <c r="AF599">
        <v>0.9783549783549782</v>
      </c>
    </row>
    <row r="600" spans="1:32">
      <c r="A600" t="s">
        <v>142</v>
      </c>
      <c r="T600" t="s">
        <v>176</v>
      </c>
    </row>
    <row r="601" spans="1:32">
      <c r="A601" t="s">
        <v>78</v>
      </c>
      <c r="B601" t="s">
        <v>228</v>
      </c>
      <c r="C601" t="s">
        <v>230</v>
      </c>
      <c r="D601" t="s">
        <v>54</v>
      </c>
      <c r="E601" t="s">
        <v>232</v>
      </c>
      <c r="F601" t="s">
        <v>50</v>
      </c>
      <c r="G601" t="s">
        <v>142</v>
      </c>
      <c r="H601" t="s">
        <v>224</v>
      </c>
      <c r="I601" t="s">
        <v>239</v>
      </c>
      <c r="T601" t="s">
        <v>78</v>
      </c>
      <c r="U601" t="s">
        <v>228</v>
      </c>
      <c r="V601" t="s">
        <v>230</v>
      </c>
      <c r="W601" t="s">
        <v>54</v>
      </c>
      <c r="X601" t="s">
        <v>232</v>
      </c>
      <c r="Y601" t="s">
        <v>50</v>
      </c>
      <c r="Z601" t="s">
        <v>176</v>
      </c>
      <c r="AA601" t="s">
        <v>236</v>
      </c>
      <c r="AB601" t="s">
        <v>238</v>
      </c>
    </row>
    <row r="602" spans="1:32">
      <c r="A602" t="s">
        <v>80</v>
      </c>
      <c r="B602" s="1">
        <v>0.38</v>
      </c>
      <c r="C602" s="1">
        <v>0.64</v>
      </c>
      <c r="D602" s="1">
        <v>0.77</v>
      </c>
      <c r="E602" s="1">
        <v>0.33999999999999997</v>
      </c>
      <c r="F602" s="1">
        <v>0.41000000000000003</v>
      </c>
      <c r="G602" s="1">
        <f>MIN(B602:F602)</f>
        <v>0.33999999999999997</v>
      </c>
      <c r="H602" s="1">
        <v>0.13</v>
      </c>
      <c r="I602" s="1">
        <f>MIN(G602:H602)</f>
        <v>0.13</v>
      </c>
      <c r="T602" t="s">
        <v>80</v>
      </c>
      <c r="U602">
        <v>0.38</v>
      </c>
      <c r="V602">
        <v>0.64</v>
      </c>
      <c r="W602">
        <v>0.77</v>
      </c>
      <c r="X602">
        <v>0.33999999999999997</v>
      </c>
      <c r="Y602">
        <v>0.41000000000000003</v>
      </c>
      <c r="Z602">
        <v>0.33999999999999997</v>
      </c>
      <c r="AA602">
        <v>0.87</v>
      </c>
      <c r="AB602">
        <f>MIN(Z602:AA602)</f>
        <v>0.33999999999999997</v>
      </c>
    </row>
    <row r="603" spans="1:32">
      <c r="A603" t="s">
        <v>82</v>
      </c>
      <c r="B603" s="1">
        <v>4.0000000000000036E-2</v>
      </c>
      <c r="C603" s="1">
        <v>0.14000000000000001</v>
      </c>
      <c r="D603" s="1">
        <v>0.7</v>
      </c>
      <c r="E603" s="1">
        <v>4.0000000000000036E-2</v>
      </c>
      <c r="F603" s="1">
        <v>0.84</v>
      </c>
      <c r="G603" s="1">
        <f t="shared" ref="G603:G619" si="72">MIN(B603:F603)</f>
        <v>4.0000000000000036E-2</v>
      </c>
      <c r="H603" s="1">
        <v>0.89</v>
      </c>
      <c r="I603" s="1">
        <f t="shared" ref="I603:I619" si="73">MIN(G603:H603)</f>
        <v>4.0000000000000036E-2</v>
      </c>
      <c r="T603" t="s">
        <v>82</v>
      </c>
      <c r="U603">
        <v>4.0000000000000036E-2</v>
      </c>
      <c r="V603">
        <v>0.14000000000000001</v>
      </c>
      <c r="W603">
        <v>0.7</v>
      </c>
      <c r="X603">
        <v>4.0000000000000036E-2</v>
      </c>
      <c r="Y603">
        <v>0.84</v>
      </c>
      <c r="Z603">
        <v>4.0000000000000036E-2</v>
      </c>
      <c r="AA603">
        <v>0.10999999999999999</v>
      </c>
      <c r="AB603">
        <f t="shared" ref="AB603:AB619" si="74">MIN(Z603:AA603)</f>
        <v>4.0000000000000036E-2</v>
      </c>
    </row>
    <row r="604" spans="1:32">
      <c r="A604" t="s">
        <v>57</v>
      </c>
      <c r="B604" s="1">
        <v>0.58000000000000007</v>
      </c>
      <c r="C604" s="1">
        <v>6.0000000000000053E-2</v>
      </c>
      <c r="D604" s="1">
        <v>0.73</v>
      </c>
      <c r="E604" s="1">
        <v>0.22999999999999998</v>
      </c>
      <c r="F604" s="1">
        <v>0.72</v>
      </c>
      <c r="G604" s="1">
        <f t="shared" si="72"/>
        <v>6.0000000000000053E-2</v>
      </c>
      <c r="H604" s="1">
        <v>0.81</v>
      </c>
      <c r="I604" s="1">
        <f t="shared" si="73"/>
        <v>6.0000000000000053E-2</v>
      </c>
      <c r="T604" t="s">
        <v>57</v>
      </c>
      <c r="U604">
        <v>0.58000000000000007</v>
      </c>
      <c r="V604">
        <v>6.0000000000000053E-2</v>
      </c>
      <c r="W604">
        <v>0.73</v>
      </c>
      <c r="X604">
        <v>0.22999999999999998</v>
      </c>
      <c r="Y604">
        <v>0.72</v>
      </c>
      <c r="Z604">
        <v>6.0000000000000053E-2</v>
      </c>
      <c r="AA604">
        <v>0.18999999999999995</v>
      </c>
      <c r="AB604">
        <f t="shared" si="74"/>
        <v>6.0000000000000053E-2</v>
      </c>
    </row>
    <row r="605" spans="1:32">
      <c r="A605" t="s">
        <v>58</v>
      </c>
      <c r="B605" s="1">
        <v>0.75</v>
      </c>
      <c r="C605" s="1">
        <v>0.73</v>
      </c>
      <c r="D605" s="1">
        <v>0.71</v>
      </c>
      <c r="E605" s="1">
        <v>0.9</v>
      </c>
      <c r="F605" s="1">
        <v>0.72</v>
      </c>
      <c r="G605" s="37">
        <f t="shared" si="72"/>
        <v>0.71</v>
      </c>
      <c r="H605" s="1">
        <v>0.23</v>
      </c>
      <c r="I605" s="1">
        <f t="shared" si="73"/>
        <v>0.23</v>
      </c>
      <c r="T605" t="s">
        <v>58</v>
      </c>
      <c r="U605">
        <v>0.75</v>
      </c>
      <c r="V605">
        <v>0.73</v>
      </c>
      <c r="W605">
        <v>0.71</v>
      </c>
      <c r="X605">
        <v>0.9</v>
      </c>
      <c r="Y605">
        <v>0.72</v>
      </c>
      <c r="Z605">
        <v>0.71</v>
      </c>
      <c r="AA605">
        <v>0.77</v>
      </c>
      <c r="AB605">
        <f t="shared" si="74"/>
        <v>0.71</v>
      </c>
    </row>
    <row r="606" spans="1:32">
      <c r="A606" t="s">
        <v>59</v>
      </c>
      <c r="B606" s="1">
        <v>0.58000000000000007</v>
      </c>
      <c r="C606" s="1">
        <v>0.83</v>
      </c>
      <c r="D606" s="1">
        <v>0.78</v>
      </c>
      <c r="E606" s="1">
        <v>0.72</v>
      </c>
      <c r="F606" s="1">
        <v>0.49</v>
      </c>
      <c r="G606" s="1">
        <f t="shared" si="72"/>
        <v>0.49</v>
      </c>
      <c r="H606" s="1">
        <v>0.69</v>
      </c>
      <c r="I606" s="1">
        <f t="shared" si="73"/>
        <v>0.49</v>
      </c>
      <c r="T606" t="s">
        <v>59</v>
      </c>
      <c r="U606">
        <v>0.58000000000000007</v>
      </c>
      <c r="V606">
        <v>0.83</v>
      </c>
      <c r="W606">
        <v>0.78</v>
      </c>
      <c r="X606">
        <v>0.72</v>
      </c>
      <c r="Y606">
        <v>0.49</v>
      </c>
      <c r="Z606">
        <v>0.49</v>
      </c>
      <c r="AA606">
        <v>0.31000000000000005</v>
      </c>
      <c r="AB606">
        <f t="shared" si="74"/>
        <v>0.31000000000000005</v>
      </c>
    </row>
    <row r="607" spans="1:32">
      <c r="A607" t="s">
        <v>60</v>
      </c>
      <c r="B607" s="1">
        <v>9.9999999999999978E-2</v>
      </c>
      <c r="C607" s="1">
        <v>0.84</v>
      </c>
      <c r="D607" s="1">
        <v>0.74</v>
      </c>
      <c r="E607" s="1">
        <v>0.30000000000000004</v>
      </c>
      <c r="F607" s="1">
        <v>0.78</v>
      </c>
      <c r="G607" s="1">
        <f t="shared" si="72"/>
        <v>9.9999999999999978E-2</v>
      </c>
      <c r="H607" s="1">
        <v>0.89</v>
      </c>
      <c r="I607" s="1">
        <f t="shared" si="73"/>
        <v>9.9999999999999978E-2</v>
      </c>
      <c r="T607" t="s">
        <v>60</v>
      </c>
      <c r="U607">
        <v>9.9999999999999978E-2</v>
      </c>
      <c r="V607">
        <v>0.84</v>
      </c>
      <c r="W607">
        <v>0.74</v>
      </c>
      <c r="X607">
        <v>0.30000000000000004</v>
      </c>
      <c r="Y607">
        <v>0.78</v>
      </c>
      <c r="Z607">
        <v>9.9999999999999978E-2</v>
      </c>
      <c r="AA607">
        <v>0.10999999999999999</v>
      </c>
      <c r="AB607">
        <f t="shared" si="74"/>
        <v>9.9999999999999978E-2</v>
      </c>
    </row>
    <row r="608" spans="1:32">
      <c r="A608" t="s">
        <v>153</v>
      </c>
      <c r="B608" s="1">
        <v>0.28000000000000003</v>
      </c>
      <c r="C608" s="1">
        <v>0.18999999999999995</v>
      </c>
      <c r="D608" s="1">
        <v>0.77</v>
      </c>
      <c r="E608" s="1">
        <v>0.16000000000000003</v>
      </c>
      <c r="F608" s="1">
        <v>0.32999999999999996</v>
      </c>
      <c r="G608" s="1">
        <f t="shared" si="72"/>
        <v>0.16000000000000003</v>
      </c>
      <c r="H608" s="1">
        <v>0.13</v>
      </c>
      <c r="I608" s="1">
        <f t="shared" si="73"/>
        <v>0.13</v>
      </c>
      <c r="T608" t="s">
        <v>153</v>
      </c>
      <c r="U608">
        <v>0.28000000000000003</v>
      </c>
      <c r="V608">
        <v>0.18999999999999995</v>
      </c>
      <c r="W608">
        <v>0.77</v>
      </c>
      <c r="X608">
        <v>0.16000000000000003</v>
      </c>
      <c r="Y608">
        <v>0.32999999999999996</v>
      </c>
      <c r="Z608">
        <v>0.16000000000000003</v>
      </c>
      <c r="AA608">
        <v>0.87</v>
      </c>
      <c r="AB608">
        <f t="shared" si="74"/>
        <v>0.16000000000000003</v>
      </c>
    </row>
    <row r="609" spans="1:32">
      <c r="A609" t="s">
        <v>62</v>
      </c>
      <c r="B609" s="1">
        <v>0.83</v>
      </c>
      <c r="C609" s="1">
        <v>0.67999999999999994</v>
      </c>
      <c r="D609" s="1">
        <v>0.09</v>
      </c>
      <c r="E609" s="1">
        <v>0.52</v>
      </c>
      <c r="F609" s="1">
        <v>0.41000000000000003</v>
      </c>
      <c r="G609" s="1">
        <f t="shared" si="72"/>
        <v>0.09</v>
      </c>
      <c r="H609" s="1">
        <v>0.16</v>
      </c>
      <c r="I609" s="1">
        <f t="shared" si="73"/>
        <v>0.09</v>
      </c>
      <c r="T609" t="s">
        <v>62</v>
      </c>
      <c r="U609">
        <v>0.83</v>
      </c>
      <c r="V609">
        <v>0.67999999999999994</v>
      </c>
      <c r="W609">
        <v>0.09</v>
      </c>
      <c r="X609">
        <v>0.52</v>
      </c>
      <c r="Y609">
        <v>0.41000000000000003</v>
      </c>
      <c r="Z609">
        <v>0.09</v>
      </c>
      <c r="AA609">
        <v>0.84</v>
      </c>
      <c r="AB609">
        <f t="shared" si="74"/>
        <v>0.09</v>
      </c>
    </row>
    <row r="610" spans="1:32">
      <c r="A610" t="s">
        <v>63</v>
      </c>
      <c r="B610" s="1">
        <v>0.8</v>
      </c>
      <c r="C610" s="1">
        <v>0.58000000000000007</v>
      </c>
      <c r="D610" s="1">
        <v>0.51</v>
      </c>
      <c r="E610" s="1">
        <v>0.73</v>
      </c>
      <c r="F610" s="1">
        <v>0.19999999999999996</v>
      </c>
      <c r="G610" s="1">
        <f t="shared" si="72"/>
        <v>0.19999999999999996</v>
      </c>
      <c r="H610" s="1">
        <v>0.45</v>
      </c>
      <c r="I610" s="1">
        <f t="shared" si="73"/>
        <v>0.19999999999999996</v>
      </c>
      <c r="T610" t="s">
        <v>63</v>
      </c>
      <c r="U610">
        <v>0.8</v>
      </c>
      <c r="V610">
        <v>0.58000000000000007</v>
      </c>
      <c r="W610">
        <v>0.51</v>
      </c>
      <c r="X610">
        <v>0.73</v>
      </c>
      <c r="Y610">
        <v>0.19999999999999996</v>
      </c>
      <c r="Z610">
        <v>0.19999999999999996</v>
      </c>
      <c r="AA610">
        <v>0.55000000000000004</v>
      </c>
      <c r="AB610">
        <f t="shared" si="74"/>
        <v>0.19999999999999996</v>
      </c>
    </row>
    <row r="611" spans="1:32">
      <c r="A611" t="s">
        <v>64</v>
      </c>
      <c r="B611" s="1">
        <v>0.47</v>
      </c>
      <c r="C611" s="1">
        <v>0.79</v>
      </c>
      <c r="D611" s="1">
        <v>0.71</v>
      </c>
      <c r="E611" s="1">
        <v>0.89</v>
      </c>
      <c r="F611" s="1">
        <v>0.78</v>
      </c>
      <c r="G611" s="1">
        <f t="shared" si="72"/>
        <v>0.47</v>
      </c>
      <c r="H611" s="1">
        <v>0.84</v>
      </c>
      <c r="I611" s="1">
        <f t="shared" si="73"/>
        <v>0.47</v>
      </c>
      <c r="T611" t="s">
        <v>64</v>
      </c>
      <c r="U611">
        <v>0.47</v>
      </c>
      <c r="V611">
        <v>0.79</v>
      </c>
      <c r="W611">
        <v>0.71</v>
      </c>
      <c r="X611">
        <v>0.89</v>
      </c>
      <c r="Y611">
        <v>0.78</v>
      </c>
      <c r="Z611">
        <v>0.47</v>
      </c>
      <c r="AA611">
        <v>0.16000000000000003</v>
      </c>
      <c r="AB611">
        <f t="shared" si="74"/>
        <v>0.16000000000000003</v>
      </c>
    </row>
    <row r="612" spans="1:32">
      <c r="A612" t="s">
        <v>65</v>
      </c>
      <c r="B612" s="1">
        <v>0.67999999999999994</v>
      </c>
      <c r="C612" s="1">
        <v>0.66999999999999993</v>
      </c>
      <c r="D612" s="1">
        <v>0.25</v>
      </c>
      <c r="E612" s="1">
        <v>0.47</v>
      </c>
      <c r="F612" s="1">
        <v>0.49</v>
      </c>
      <c r="G612" s="1">
        <f t="shared" si="72"/>
        <v>0.25</v>
      </c>
      <c r="H612" s="1">
        <v>0.13</v>
      </c>
      <c r="I612" s="1">
        <f t="shared" si="73"/>
        <v>0.13</v>
      </c>
      <c r="T612" t="s">
        <v>65</v>
      </c>
      <c r="U612">
        <v>0.67999999999999994</v>
      </c>
      <c r="V612">
        <v>0.66999999999999993</v>
      </c>
      <c r="W612">
        <v>0.25</v>
      </c>
      <c r="X612">
        <v>0.47</v>
      </c>
      <c r="Y612">
        <v>0.49</v>
      </c>
      <c r="Z612">
        <v>0.25</v>
      </c>
      <c r="AA612">
        <v>0.87</v>
      </c>
      <c r="AB612">
        <f t="shared" si="74"/>
        <v>0.25</v>
      </c>
    </row>
    <row r="613" spans="1:32">
      <c r="A613" t="s">
        <v>66</v>
      </c>
      <c r="B613" s="1">
        <v>7.999999999999996E-2</v>
      </c>
      <c r="C613" s="1">
        <v>2.0000000000000018E-2</v>
      </c>
      <c r="D613" s="1">
        <v>0.8</v>
      </c>
      <c r="E613" s="1">
        <v>0.18000000000000005</v>
      </c>
      <c r="F613" s="1">
        <v>0.92</v>
      </c>
      <c r="G613" s="1">
        <f t="shared" si="72"/>
        <v>2.0000000000000018E-2</v>
      </c>
      <c r="H613" s="1">
        <v>0.89</v>
      </c>
      <c r="I613" s="1">
        <f t="shared" si="73"/>
        <v>2.0000000000000018E-2</v>
      </c>
      <c r="T613" t="s">
        <v>66</v>
      </c>
      <c r="U613">
        <v>7.999999999999996E-2</v>
      </c>
      <c r="V613">
        <v>2.0000000000000018E-2</v>
      </c>
      <c r="W613">
        <v>0.8</v>
      </c>
      <c r="X613">
        <v>0.18000000000000005</v>
      </c>
      <c r="Y613">
        <v>0.92</v>
      </c>
      <c r="Z613">
        <v>2.0000000000000018E-2</v>
      </c>
      <c r="AA613">
        <v>0.10999999999999999</v>
      </c>
      <c r="AB613">
        <f t="shared" si="74"/>
        <v>2.0000000000000018E-2</v>
      </c>
    </row>
    <row r="614" spans="1:32">
      <c r="A614" t="s">
        <v>94</v>
      </c>
      <c r="B614" s="1">
        <v>0.87</v>
      </c>
      <c r="C614" s="1">
        <v>0.56000000000000005</v>
      </c>
      <c r="D614" s="1">
        <v>0.34</v>
      </c>
      <c r="E614" s="1">
        <v>0.94</v>
      </c>
      <c r="F614" s="1">
        <v>1.0000000000000009E-2</v>
      </c>
      <c r="G614" s="1">
        <f t="shared" si="72"/>
        <v>1.0000000000000009E-2</v>
      </c>
      <c r="H614" s="1">
        <v>0.23</v>
      </c>
      <c r="I614" s="1">
        <f t="shared" si="73"/>
        <v>1.0000000000000009E-2</v>
      </c>
      <c r="T614" t="s">
        <v>94</v>
      </c>
      <c r="U614">
        <v>0.87</v>
      </c>
      <c r="V614">
        <v>0.56000000000000005</v>
      </c>
      <c r="W614">
        <v>0.34</v>
      </c>
      <c r="X614">
        <v>0.94</v>
      </c>
      <c r="Y614">
        <v>1.0000000000000009E-2</v>
      </c>
      <c r="Z614">
        <v>1.0000000000000009E-2</v>
      </c>
      <c r="AA614">
        <v>0.77</v>
      </c>
      <c r="AB614">
        <f t="shared" si="74"/>
        <v>1.0000000000000009E-2</v>
      </c>
    </row>
    <row r="615" spans="1:32">
      <c r="A615" t="s">
        <v>96</v>
      </c>
      <c r="B615" s="1">
        <v>0.89</v>
      </c>
      <c r="C615" s="1">
        <v>0.9</v>
      </c>
      <c r="D615" s="1">
        <v>0.01</v>
      </c>
      <c r="E615" s="1">
        <v>0.69</v>
      </c>
      <c r="F615" s="1">
        <v>2.0000000000000018E-2</v>
      </c>
      <c r="G615" s="1">
        <f t="shared" si="72"/>
        <v>0.01</v>
      </c>
      <c r="H615" s="1">
        <v>0.13</v>
      </c>
      <c r="I615" s="1">
        <f t="shared" si="73"/>
        <v>0.01</v>
      </c>
      <c r="T615" t="s">
        <v>96</v>
      </c>
      <c r="U615">
        <v>0.89</v>
      </c>
      <c r="V615">
        <v>0.9</v>
      </c>
      <c r="W615">
        <v>0.01</v>
      </c>
      <c r="X615">
        <v>0.69</v>
      </c>
      <c r="Y615">
        <v>2.0000000000000018E-2</v>
      </c>
      <c r="Z615">
        <v>0.01</v>
      </c>
      <c r="AA615">
        <v>0.87</v>
      </c>
      <c r="AB615">
        <f t="shared" si="74"/>
        <v>0.01</v>
      </c>
    </row>
    <row r="616" spans="1:32">
      <c r="A616" t="s">
        <v>98</v>
      </c>
      <c r="B616" s="1">
        <v>0.88</v>
      </c>
      <c r="C616" s="1">
        <v>0.83</v>
      </c>
      <c r="D616" s="1">
        <v>0.11</v>
      </c>
      <c r="E616" s="1">
        <v>0.92999999999999994</v>
      </c>
      <c r="F616" s="1">
        <v>0.65</v>
      </c>
      <c r="G616" s="1">
        <f t="shared" si="72"/>
        <v>0.11</v>
      </c>
      <c r="H616" s="1">
        <v>0.31</v>
      </c>
      <c r="I616" s="1">
        <f t="shared" si="73"/>
        <v>0.11</v>
      </c>
      <c r="T616" t="s">
        <v>98</v>
      </c>
      <c r="U616">
        <v>0.88</v>
      </c>
      <c r="V616">
        <v>0.83</v>
      </c>
      <c r="W616">
        <v>0.11</v>
      </c>
      <c r="X616">
        <v>0.92999999999999994</v>
      </c>
      <c r="Y616">
        <v>0.65</v>
      </c>
      <c r="Z616">
        <v>0.11</v>
      </c>
      <c r="AA616">
        <v>0.69</v>
      </c>
      <c r="AB616">
        <f t="shared" si="74"/>
        <v>0.11</v>
      </c>
    </row>
    <row r="617" spans="1:32">
      <c r="A617" t="s">
        <v>100</v>
      </c>
      <c r="B617" s="1">
        <v>0.85</v>
      </c>
      <c r="C617" s="1">
        <v>0.43999999999999995</v>
      </c>
      <c r="D617" s="1">
        <v>0.06</v>
      </c>
      <c r="E617" s="1">
        <v>0.61</v>
      </c>
      <c r="F617" s="1">
        <v>0.26</v>
      </c>
      <c r="G617" s="1">
        <f t="shared" si="72"/>
        <v>0.06</v>
      </c>
      <c r="H617" s="1">
        <v>0.16</v>
      </c>
      <c r="I617" s="1">
        <f t="shared" si="73"/>
        <v>0.06</v>
      </c>
      <c r="T617" t="s">
        <v>100</v>
      </c>
      <c r="U617">
        <v>0.85</v>
      </c>
      <c r="V617">
        <v>0.43999999999999995</v>
      </c>
      <c r="W617">
        <v>0.06</v>
      </c>
      <c r="X617">
        <v>0.61</v>
      </c>
      <c r="Y617">
        <v>0.26</v>
      </c>
      <c r="Z617">
        <v>0.06</v>
      </c>
      <c r="AA617">
        <v>0.84</v>
      </c>
      <c r="AB617">
        <f t="shared" si="74"/>
        <v>0.06</v>
      </c>
    </row>
    <row r="618" spans="1:32">
      <c r="A618" t="s">
        <v>102</v>
      </c>
      <c r="B618" s="1">
        <v>0.16000000000000003</v>
      </c>
      <c r="C618" s="1">
        <v>0.62</v>
      </c>
      <c r="D618" s="1">
        <v>0.8</v>
      </c>
      <c r="E618" s="1">
        <v>0.38</v>
      </c>
      <c r="F618" s="1">
        <v>0.72</v>
      </c>
      <c r="G618" s="1">
        <f t="shared" si="72"/>
        <v>0.16000000000000003</v>
      </c>
      <c r="H618" s="1">
        <v>0.89</v>
      </c>
      <c r="I618" s="1">
        <f t="shared" si="73"/>
        <v>0.16000000000000003</v>
      </c>
      <c r="T618" t="s">
        <v>102</v>
      </c>
      <c r="U618">
        <v>0.16000000000000003</v>
      </c>
      <c r="V618">
        <v>0.62</v>
      </c>
      <c r="W618">
        <v>0.8</v>
      </c>
      <c r="X618">
        <v>0.38</v>
      </c>
      <c r="Y618">
        <v>0.72</v>
      </c>
      <c r="Z618">
        <v>0.16000000000000003</v>
      </c>
      <c r="AA618">
        <v>0.10999999999999999</v>
      </c>
      <c r="AB618">
        <f t="shared" si="74"/>
        <v>0.10999999999999999</v>
      </c>
    </row>
    <row r="619" spans="1:32">
      <c r="A619" t="s">
        <v>151</v>
      </c>
      <c r="B619" s="1">
        <v>6.9999999999999951E-2</v>
      </c>
      <c r="C619" s="1">
        <v>4.0000000000000036E-2</v>
      </c>
      <c r="D619" s="1">
        <v>0.8</v>
      </c>
      <c r="E619" s="1">
        <v>3.0000000000000027E-2</v>
      </c>
      <c r="F619" s="1">
        <v>0.84</v>
      </c>
      <c r="G619" s="1">
        <f t="shared" si="72"/>
        <v>3.0000000000000027E-2</v>
      </c>
      <c r="H619" s="1">
        <v>0.89</v>
      </c>
      <c r="I619" s="1">
        <f t="shared" si="73"/>
        <v>3.0000000000000027E-2</v>
      </c>
      <c r="T619" t="s">
        <v>151</v>
      </c>
      <c r="U619">
        <v>6.9999999999999951E-2</v>
      </c>
      <c r="V619">
        <v>4.0000000000000036E-2</v>
      </c>
      <c r="W619">
        <v>0.8</v>
      </c>
      <c r="X619">
        <v>3.0000000000000027E-2</v>
      </c>
      <c r="Y619">
        <v>0.84</v>
      </c>
      <c r="Z619">
        <v>3.0000000000000027E-2</v>
      </c>
      <c r="AA619">
        <v>0.10999999999999999</v>
      </c>
      <c r="AB619">
        <f t="shared" si="74"/>
        <v>3.0000000000000027E-2</v>
      </c>
    </row>
    <row r="620" spans="1:32">
      <c r="B620" s="1"/>
      <c r="C620" s="1"/>
      <c r="D620" s="1"/>
      <c r="E620" s="1"/>
      <c r="F620" s="1"/>
      <c r="G620" s="1">
        <f>SUM(G602:G619)</f>
        <v>3.3100000000000005</v>
      </c>
      <c r="H620" s="1" t="s">
        <v>71</v>
      </c>
      <c r="I620" s="1">
        <f>SUM(I602:I619)</f>
        <v>2.4700000000000006</v>
      </c>
      <c r="J620" s="52">
        <f>+I620/G620</f>
        <v>0.74622356495468289</v>
      </c>
      <c r="K620" s="47" t="s">
        <v>262</v>
      </c>
      <c r="Z620">
        <v>3.3100000000000005</v>
      </c>
      <c r="AA620" t="s">
        <v>263</v>
      </c>
      <c r="AB620">
        <f>SUM(AB602:AB619)</f>
        <v>2.7699999999999996</v>
      </c>
      <c r="AC620" s="44">
        <f>+AB620/Z620</f>
        <v>0.83685800604229577</v>
      </c>
      <c r="AD620" s="44" t="s">
        <v>272</v>
      </c>
      <c r="AF620">
        <v>0.8373493975903612</v>
      </c>
    </row>
    <row r="623" spans="1:32">
      <c r="A623" t="s">
        <v>143</v>
      </c>
      <c r="T623" t="s">
        <v>177</v>
      </c>
    </row>
    <row r="624" spans="1:32">
      <c r="A624" t="s">
        <v>78</v>
      </c>
      <c r="B624" t="s">
        <v>228</v>
      </c>
      <c r="C624" t="s">
        <v>230</v>
      </c>
      <c r="D624" t="s">
        <v>54</v>
      </c>
      <c r="E624" t="s">
        <v>232</v>
      </c>
      <c r="F624" t="s">
        <v>234</v>
      </c>
      <c r="G624" t="s">
        <v>143</v>
      </c>
      <c r="H624" t="s">
        <v>224</v>
      </c>
      <c r="I624" t="s">
        <v>239</v>
      </c>
      <c r="T624" t="s">
        <v>78</v>
      </c>
      <c r="U624" t="s">
        <v>228</v>
      </c>
      <c r="V624" t="s">
        <v>230</v>
      </c>
      <c r="W624" t="s">
        <v>54</v>
      </c>
      <c r="X624" t="s">
        <v>232</v>
      </c>
      <c r="Y624" t="s">
        <v>234</v>
      </c>
      <c r="Z624" t="s">
        <v>177</v>
      </c>
      <c r="AA624" t="s">
        <v>236</v>
      </c>
      <c r="AB624" t="s">
        <v>238</v>
      </c>
    </row>
    <row r="625" spans="1:28">
      <c r="A625" t="s">
        <v>80</v>
      </c>
      <c r="B625" s="1">
        <v>0.38</v>
      </c>
      <c r="C625" s="1">
        <v>0.64</v>
      </c>
      <c r="D625" s="1">
        <v>0.77</v>
      </c>
      <c r="E625" s="1">
        <v>0.33999999999999997</v>
      </c>
      <c r="F625" s="1">
        <v>0.59</v>
      </c>
      <c r="G625" s="1">
        <f>MIN(B625:F625)</f>
        <v>0.33999999999999997</v>
      </c>
      <c r="H625" s="1">
        <v>0.13</v>
      </c>
      <c r="I625" s="1">
        <f>MIN(G625:H625)</f>
        <v>0.13</v>
      </c>
      <c r="T625" t="s">
        <v>80</v>
      </c>
      <c r="U625">
        <v>0.38</v>
      </c>
      <c r="V625">
        <v>0.64</v>
      </c>
      <c r="W625">
        <v>0.77</v>
      </c>
      <c r="X625">
        <v>0.33999999999999997</v>
      </c>
      <c r="Y625">
        <v>0.59</v>
      </c>
      <c r="Z625">
        <v>0.33999999999999997</v>
      </c>
      <c r="AA625">
        <v>0.87</v>
      </c>
      <c r="AB625">
        <f>MIN(Z625:AA625)</f>
        <v>0.33999999999999997</v>
      </c>
    </row>
    <row r="626" spans="1:28">
      <c r="A626" t="s">
        <v>82</v>
      </c>
      <c r="B626" s="1">
        <v>4.0000000000000036E-2</v>
      </c>
      <c r="C626" s="1">
        <v>0.14000000000000001</v>
      </c>
      <c r="D626" s="1">
        <v>0.7</v>
      </c>
      <c r="E626" s="1">
        <v>4.0000000000000036E-2</v>
      </c>
      <c r="F626" s="1">
        <v>0.16000000000000003</v>
      </c>
      <c r="G626" s="1">
        <f t="shared" ref="G626:G642" si="75">MIN(B626:F626)</f>
        <v>4.0000000000000036E-2</v>
      </c>
      <c r="H626" s="1">
        <v>0.89</v>
      </c>
      <c r="I626" s="1">
        <f t="shared" ref="I626:I642" si="76">MIN(G626:H626)</f>
        <v>4.0000000000000036E-2</v>
      </c>
      <c r="T626" t="s">
        <v>82</v>
      </c>
      <c r="U626">
        <v>4.0000000000000036E-2</v>
      </c>
      <c r="V626">
        <v>0.14000000000000001</v>
      </c>
      <c r="W626">
        <v>0.7</v>
      </c>
      <c r="X626">
        <v>4.0000000000000036E-2</v>
      </c>
      <c r="Y626">
        <v>0.16000000000000003</v>
      </c>
      <c r="Z626">
        <v>4.0000000000000036E-2</v>
      </c>
      <c r="AA626">
        <v>0.10999999999999999</v>
      </c>
      <c r="AB626">
        <f t="shared" ref="AB626:AB642" si="77">MIN(Z626:AA626)</f>
        <v>4.0000000000000036E-2</v>
      </c>
    </row>
    <row r="627" spans="1:28">
      <c r="A627" t="s">
        <v>57</v>
      </c>
      <c r="B627" s="1">
        <v>0.58000000000000007</v>
      </c>
      <c r="C627" s="1">
        <v>6.0000000000000053E-2</v>
      </c>
      <c r="D627" s="1">
        <v>0.73</v>
      </c>
      <c r="E627" s="1">
        <v>0.22999999999999998</v>
      </c>
      <c r="F627" s="1">
        <v>0.28000000000000003</v>
      </c>
      <c r="G627" s="1">
        <f t="shared" si="75"/>
        <v>6.0000000000000053E-2</v>
      </c>
      <c r="H627" s="1">
        <v>0.81</v>
      </c>
      <c r="I627" s="1">
        <f t="shared" si="76"/>
        <v>6.0000000000000053E-2</v>
      </c>
      <c r="T627" t="s">
        <v>57</v>
      </c>
      <c r="U627">
        <v>0.58000000000000007</v>
      </c>
      <c r="V627">
        <v>6.0000000000000053E-2</v>
      </c>
      <c r="W627">
        <v>0.73</v>
      </c>
      <c r="X627">
        <v>0.22999999999999998</v>
      </c>
      <c r="Y627">
        <v>0.28000000000000003</v>
      </c>
      <c r="Z627">
        <v>6.0000000000000053E-2</v>
      </c>
      <c r="AA627">
        <v>0.18999999999999995</v>
      </c>
      <c r="AB627">
        <f t="shared" si="77"/>
        <v>6.0000000000000053E-2</v>
      </c>
    </row>
    <row r="628" spans="1:28">
      <c r="A628" t="s">
        <v>58</v>
      </c>
      <c r="B628" s="1">
        <v>0.75</v>
      </c>
      <c r="C628" s="1">
        <v>0.73</v>
      </c>
      <c r="D628" s="1">
        <v>0.71</v>
      </c>
      <c r="E628" s="1">
        <v>0.9</v>
      </c>
      <c r="F628" s="1">
        <v>0.28000000000000003</v>
      </c>
      <c r="G628" s="1">
        <f t="shared" si="75"/>
        <v>0.28000000000000003</v>
      </c>
      <c r="H628" s="1">
        <v>0.23</v>
      </c>
      <c r="I628" s="1">
        <f t="shared" si="76"/>
        <v>0.23</v>
      </c>
      <c r="T628" t="s">
        <v>58</v>
      </c>
      <c r="U628">
        <v>0.75</v>
      </c>
      <c r="V628">
        <v>0.73</v>
      </c>
      <c r="W628">
        <v>0.71</v>
      </c>
      <c r="X628">
        <v>0.9</v>
      </c>
      <c r="Y628">
        <v>0.28000000000000003</v>
      </c>
      <c r="Z628">
        <v>0.28000000000000003</v>
      </c>
      <c r="AA628">
        <v>0.77</v>
      </c>
      <c r="AB628">
        <f t="shared" si="77"/>
        <v>0.28000000000000003</v>
      </c>
    </row>
    <row r="629" spans="1:28">
      <c r="A629" t="s">
        <v>59</v>
      </c>
      <c r="B629" s="1">
        <v>0.58000000000000007</v>
      </c>
      <c r="C629" s="1">
        <v>0.83</v>
      </c>
      <c r="D629" s="1">
        <v>0.78</v>
      </c>
      <c r="E629" s="1">
        <v>0.72</v>
      </c>
      <c r="F629" s="1">
        <v>0.51</v>
      </c>
      <c r="G629" s="37">
        <f t="shared" si="75"/>
        <v>0.51</v>
      </c>
      <c r="H629" s="1">
        <v>0.69</v>
      </c>
      <c r="I629" s="1">
        <f t="shared" si="76"/>
        <v>0.51</v>
      </c>
      <c r="T629" t="s">
        <v>59</v>
      </c>
      <c r="U629">
        <v>0.58000000000000007</v>
      </c>
      <c r="V629">
        <v>0.83</v>
      </c>
      <c r="W629">
        <v>0.78</v>
      </c>
      <c r="X629">
        <v>0.72</v>
      </c>
      <c r="Y629">
        <v>0.51</v>
      </c>
      <c r="Z629">
        <v>0.51</v>
      </c>
      <c r="AA629">
        <v>0.31000000000000005</v>
      </c>
      <c r="AB629">
        <f t="shared" si="77"/>
        <v>0.31000000000000005</v>
      </c>
    </row>
    <row r="630" spans="1:28">
      <c r="A630" t="s">
        <v>60</v>
      </c>
      <c r="B630" s="1">
        <v>9.9999999999999978E-2</v>
      </c>
      <c r="C630" s="1">
        <v>0.84</v>
      </c>
      <c r="D630" s="1">
        <v>0.74</v>
      </c>
      <c r="E630" s="1">
        <v>0.30000000000000004</v>
      </c>
      <c r="F630" s="1">
        <v>0.21999999999999997</v>
      </c>
      <c r="G630" s="1">
        <f t="shared" si="75"/>
        <v>9.9999999999999978E-2</v>
      </c>
      <c r="H630" s="1">
        <v>0.89</v>
      </c>
      <c r="I630" s="1">
        <f t="shared" si="76"/>
        <v>9.9999999999999978E-2</v>
      </c>
      <c r="T630" t="s">
        <v>60</v>
      </c>
      <c r="U630">
        <v>9.9999999999999978E-2</v>
      </c>
      <c r="V630">
        <v>0.84</v>
      </c>
      <c r="W630">
        <v>0.74</v>
      </c>
      <c r="X630">
        <v>0.30000000000000004</v>
      </c>
      <c r="Y630">
        <v>0.21999999999999997</v>
      </c>
      <c r="Z630">
        <v>9.9999999999999978E-2</v>
      </c>
      <c r="AA630">
        <v>0.10999999999999999</v>
      </c>
      <c r="AB630">
        <f t="shared" si="77"/>
        <v>9.9999999999999978E-2</v>
      </c>
    </row>
    <row r="631" spans="1:28">
      <c r="A631" t="s">
        <v>153</v>
      </c>
      <c r="B631" s="1">
        <v>0.28000000000000003</v>
      </c>
      <c r="C631" s="1">
        <v>0.18999999999999995</v>
      </c>
      <c r="D631" s="1">
        <v>0.77</v>
      </c>
      <c r="E631" s="1">
        <v>0.16000000000000003</v>
      </c>
      <c r="F631" s="1">
        <v>0.67</v>
      </c>
      <c r="G631" s="1">
        <f t="shared" si="75"/>
        <v>0.16000000000000003</v>
      </c>
      <c r="H631" s="1">
        <v>0.13</v>
      </c>
      <c r="I631" s="1">
        <f t="shared" si="76"/>
        <v>0.13</v>
      </c>
      <c r="T631" t="s">
        <v>153</v>
      </c>
      <c r="U631">
        <v>0.28000000000000003</v>
      </c>
      <c r="V631">
        <v>0.18999999999999995</v>
      </c>
      <c r="W631">
        <v>0.77</v>
      </c>
      <c r="X631">
        <v>0.16000000000000003</v>
      </c>
      <c r="Y631">
        <v>0.67</v>
      </c>
      <c r="Z631">
        <v>0.16000000000000003</v>
      </c>
      <c r="AA631">
        <v>0.87</v>
      </c>
      <c r="AB631">
        <f t="shared" si="77"/>
        <v>0.16000000000000003</v>
      </c>
    </row>
    <row r="632" spans="1:28">
      <c r="A632" t="s">
        <v>62</v>
      </c>
      <c r="B632" s="1">
        <v>0.83</v>
      </c>
      <c r="C632" s="1">
        <v>0.67999999999999994</v>
      </c>
      <c r="D632" s="1">
        <v>0.09</v>
      </c>
      <c r="E632" s="1">
        <v>0.52</v>
      </c>
      <c r="F632" s="1">
        <v>0.59</v>
      </c>
      <c r="G632" s="1">
        <f t="shared" si="75"/>
        <v>0.09</v>
      </c>
      <c r="H632" s="1">
        <v>0.16</v>
      </c>
      <c r="I632" s="1">
        <f t="shared" si="76"/>
        <v>0.09</v>
      </c>
      <c r="T632" t="s">
        <v>62</v>
      </c>
      <c r="U632">
        <v>0.83</v>
      </c>
      <c r="V632">
        <v>0.67999999999999994</v>
      </c>
      <c r="W632">
        <v>0.09</v>
      </c>
      <c r="X632">
        <v>0.52</v>
      </c>
      <c r="Y632">
        <v>0.59</v>
      </c>
      <c r="Z632">
        <v>0.09</v>
      </c>
      <c r="AA632">
        <v>0.84</v>
      </c>
      <c r="AB632">
        <f t="shared" si="77"/>
        <v>0.09</v>
      </c>
    </row>
    <row r="633" spans="1:28">
      <c r="A633" t="s">
        <v>63</v>
      </c>
      <c r="B633" s="1">
        <v>0.8</v>
      </c>
      <c r="C633" s="1">
        <v>0.58000000000000007</v>
      </c>
      <c r="D633" s="1">
        <v>0.51</v>
      </c>
      <c r="E633" s="1">
        <v>0.73</v>
      </c>
      <c r="F633" s="1">
        <v>0.8</v>
      </c>
      <c r="G633" s="37">
        <f t="shared" si="75"/>
        <v>0.51</v>
      </c>
      <c r="H633" s="1">
        <v>0.45</v>
      </c>
      <c r="I633" s="1">
        <f t="shared" si="76"/>
        <v>0.45</v>
      </c>
      <c r="T633" t="s">
        <v>63</v>
      </c>
      <c r="U633">
        <v>0.8</v>
      </c>
      <c r="V633">
        <v>0.58000000000000007</v>
      </c>
      <c r="W633">
        <v>0.51</v>
      </c>
      <c r="X633">
        <v>0.73</v>
      </c>
      <c r="Y633">
        <v>0.8</v>
      </c>
      <c r="Z633">
        <v>0.51</v>
      </c>
      <c r="AA633">
        <v>0.55000000000000004</v>
      </c>
      <c r="AB633">
        <f t="shared" si="77"/>
        <v>0.51</v>
      </c>
    </row>
    <row r="634" spans="1:28">
      <c r="A634" t="s">
        <v>64</v>
      </c>
      <c r="B634" s="1">
        <v>0.47</v>
      </c>
      <c r="C634" s="1">
        <v>0.79</v>
      </c>
      <c r="D634" s="1">
        <v>0.71</v>
      </c>
      <c r="E634" s="1">
        <v>0.89</v>
      </c>
      <c r="F634" s="1">
        <v>0.21999999999999997</v>
      </c>
      <c r="G634" s="1">
        <f t="shared" si="75"/>
        <v>0.21999999999999997</v>
      </c>
      <c r="H634" s="1">
        <v>0.84</v>
      </c>
      <c r="I634" s="1">
        <f t="shared" si="76"/>
        <v>0.21999999999999997</v>
      </c>
      <c r="T634" t="s">
        <v>64</v>
      </c>
      <c r="U634">
        <v>0.47</v>
      </c>
      <c r="V634">
        <v>0.79</v>
      </c>
      <c r="W634">
        <v>0.71</v>
      </c>
      <c r="X634">
        <v>0.89</v>
      </c>
      <c r="Y634">
        <v>0.21999999999999997</v>
      </c>
      <c r="Z634">
        <v>0.21999999999999997</v>
      </c>
      <c r="AA634">
        <v>0.16000000000000003</v>
      </c>
      <c r="AB634">
        <f t="shared" si="77"/>
        <v>0.16000000000000003</v>
      </c>
    </row>
    <row r="635" spans="1:28">
      <c r="A635" t="s">
        <v>65</v>
      </c>
      <c r="B635" s="1">
        <v>0.67999999999999994</v>
      </c>
      <c r="C635" s="1">
        <v>0.66999999999999993</v>
      </c>
      <c r="D635" s="1">
        <v>0.25</v>
      </c>
      <c r="E635" s="1">
        <v>0.47</v>
      </c>
      <c r="F635" s="1">
        <v>0.51</v>
      </c>
      <c r="G635" s="1">
        <f t="shared" si="75"/>
        <v>0.25</v>
      </c>
      <c r="H635" s="1">
        <v>0.13</v>
      </c>
      <c r="I635" s="1">
        <f t="shared" si="76"/>
        <v>0.13</v>
      </c>
      <c r="T635" t="s">
        <v>65</v>
      </c>
      <c r="U635">
        <v>0.67999999999999994</v>
      </c>
      <c r="V635">
        <v>0.66999999999999993</v>
      </c>
      <c r="W635">
        <v>0.25</v>
      </c>
      <c r="X635">
        <v>0.47</v>
      </c>
      <c r="Y635">
        <v>0.51</v>
      </c>
      <c r="Z635">
        <v>0.25</v>
      </c>
      <c r="AA635">
        <v>0.87</v>
      </c>
      <c r="AB635">
        <f t="shared" si="77"/>
        <v>0.25</v>
      </c>
    </row>
    <row r="636" spans="1:28">
      <c r="A636" t="s">
        <v>66</v>
      </c>
      <c r="B636" s="1">
        <v>7.999999999999996E-2</v>
      </c>
      <c r="C636" s="1">
        <v>2.0000000000000018E-2</v>
      </c>
      <c r="D636" s="1">
        <v>0.8</v>
      </c>
      <c r="E636" s="1">
        <v>0.18000000000000005</v>
      </c>
      <c r="F636" s="1">
        <v>7.999999999999996E-2</v>
      </c>
      <c r="G636" s="1">
        <f t="shared" si="75"/>
        <v>2.0000000000000018E-2</v>
      </c>
      <c r="H636" s="1">
        <v>0.89</v>
      </c>
      <c r="I636" s="1">
        <f t="shared" si="76"/>
        <v>2.0000000000000018E-2</v>
      </c>
      <c r="T636" t="s">
        <v>66</v>
      </c>
      <c r="U636">
        <v>7.999999999999996E-2</v>
      </c>
      <c r="V636">
        <v>2.0000000000000018E-2</v>
      </c>
      <c r="W636">
        <v>0.8</v>
      </c>
      <c r="X636">
        <v>0.18000000000000005</v>
      </c>
      <c r="Y636">
        <v>7.999999999999996E-2</v>
      </c>
      <c r="Z636">
        <v>2.0000000000000018E-2</v>
      </c>
      <c r="AA636">
        <v>0.10999999999999999</v>
      </c>
      <c r="AB636">
        <f t="shared" si="77"/>
        <v>2.0000000000000018E-2</v>
      </c>
    </row>
    <row r="637" spans="1:28">
      <c r="A637" t="s">
        <v>94</v>
      </c>
      <c r="B637" s="1">
        <v>0.87</v>
      </c>
      <c r="C637" s="1">
        <v>0.56000000000000005</v>
      </c>
      <c r="D637" s="1">
        <v>0.34</v>
      </c>
      <c r="E637" s="1">
        <v>0.94</v>
      </c>
      <c r="F637" s="1">
        <v>0.99</v>
      </c>
      <c r="G637" s="1">
        <f t="shared" si="75"/>
        <v>0.34</v>
      </c>
      <c r="H637" s="1">
        <v>0.23</v>
      </c>
      <c r="I637" s="1">
        <f t="shared" si="76"/>
        <v>0.23</v>
      </c>
      <c r="T637" t="s">
        <v>94</v>
      </c>
      <c r="U637">
        <v>0.87</v>
      </c>
      <c r="V637">
        <v>0.56000000000000005</v>
      </c>
      <c r="W637">
        <v>0.34</v>
      </c>
      <c r="X637">
        <v>0.94</v>
      </c>
      <c r="Y637">
        <v>0.99</v>
      </c>
      <c r="Z637">
        <v>0.34</v>
      </c>
      <c r="AA637">
        <v>0.77</v>
      </c>
      <c r="AB637">
        <f t="shared" si="77"/>
        <v>0.34</v>
      </c>
    </row>
    <row r="638" spans="1:28">
      <c r="A638" t="s">
        <v>96</v>
      </c>
      <c r="B638" s="1">
        <v>0.89</v>
      </c>
      <c r="C638" s="1">
        <v>0.9</v>
      </c>
      <c r="D638" s="1">
        <v>0.01</v>
      </c>
      <c r="E638" s="1">
        <v>0.69</v>
      </c>
      <c r="F638" s="1">
        <v>0.98</v>
      </c>
      <c r="G638" s="1">
        <f t="shared" si="75"/>
        <v>0.01</v>
      </c>
      <c r="H638" s="1">
        <v>0.13</v>
      </c>
      <c r="I638" s="1">
        <f t="shared" si="76"/>
        <v>0.01</v>
      </c>
      <c r="T638" t="s">
        <v>96</v>
      </c>
      <c r="U638">
        <v>0.89</v>
      </c>
      <c r="V638">
        <v>0.9</v>
      </c>
      <c r="W638">
        <v>0.01</v>
      </c>
      <c r="X638">
        <v>0.69</v>
      </c>
      <c r="Y638">
        <v>0.98</v>
      </c>
      <c r="Z638">
        <v>0.01</v>
      </c>
      <c r="AA638">
        <v>0.87</v>
      </c>
      <c r="AB638">
        <f t="shared" si="77"/>
        <v>0.01</v>
      </c>
    </row>
    <row r="639" spans="1:28">
      <c r="A639" t="s">
        <v>98</v>
      </c>
      <c r="B639" s="1">
        <v>0.88</v>
      </c>
      <c r="C639" s="1">
        <v>0.83</v>
      </c>
      <c r="D639" s="1">
        <v>0.11</v>
      </c>
      <c r="E639" s="1">
        <v>0.92999999999999994</v>
      </c>
      <c r="F639" s="1">
        <v>0.35</v>
      </c>
      <c r="G639" s="1">
        <f t="shared" si="75"/>
        <v>0.11</v>
      </c>
      <c r="H639" s="1">
        <v>0.31</v>
      </c>
      <c r="I639" s="1">
        <f t="shared" si="76"/>
        <v>0.11</v>
      </c>
      <c r="T639" t="s">
        <v>98</v>
      </c>
      <c r="U639">
        <v>0.88</v>
      </c>
      <c r="V639">
        <v>0.83</v>
      </c>
      <c r="W639">
        <v>0.11</v>
      </c>
      <c r="X639">
        <v>0.92999999999999994</v>
      </c>
      <c r="Y639">
        <v>0.35</v>
      </c>
      <c r="Z639">
        <v>0.11</v>
      </c>
      <c r="AA639">
        <v>0.69</v>
      </c>
      <c r="AB639">
        <f t="shared" si="77"/>
        <v>0.11</v>
      </c>
    </row>
    <row r="640" spans="1:28">
      <c r="A640" t="s">
        <v>100</v>
      </c>
      <c r="B640" s="1">
        <v>0.85</v>
      </c>
      <c r="C640" s="1">
        <v>0.43999999999999995</v>
      </c>
      <c r="D640" s="1">
        <v>0.06</v>
      </c>
      <c r="E640" s="1">
        <v>0.61</v>
      </c>
      <c r="F640" s="1">
        <v>0.74</v>
      </c>
      <c r="G640" s="1">
        <f t="shared" si="75"/>
        <v>0.06</v>
      </c>
      <c r="H640" s="1">
        <v>0.16</v>
      </c>
      <c r="I640" s="1">
        <f t="shared" si="76"/>
        <v>0.06</v>
      </c>
      <c r="T640" t="s">
        <v>100</v>
      </c>
      <c r="U640">
        <v>0.85</v>
      </c>
      <c r="V640">
        <v>0.43999999999999995</v>
      </c>
      <c r="W640">
        <v>0.06</v>
      </c>
      <c r="X640">
        <v>0.61</v>
      </c>
      <c r="Y640">
        <v>0.74</v>
      </c>
      <c r="Z640">
        <v>0.06</v>
      </c>
      <c r="AA640">
        <v>0.84</v>
      </c>
      <c r="AB640">
        <f t="shared" si="77"/>
        <v>0.06</v>
      </c>
    </row>
    <row r="641" spans="1:32">
      <c r="A641" t="s">
        <v>102</v>
      </c>
      <c r="B641" s="1">
        <v>0.16000000000000003</v>
      </c>
      <c r="C641" s="1">
        <v>0.62</v>
      </c>
      <c r="D641" s="1">
        <v>0.8</v>
      </c>
      <c r="E641" s="1">
        <v>0.38</v>
      </c>
      <c r="F641" s="1">
        <v>0.28000000000000003</v>
      </c>
      <c r="G641" s="1">
        <f t="shared" si="75"/>
        <v>0.16000000000000003</v>
      </c>
      <c r="H641" s="1">
        <v>0.89</v>
      </c>
      <c r="I641" s="1">
        <f t="shared" si="76"/>
        <v>0.16000000000000003</v>
      </c>
      <c r="T641" t="s">
        <v>102</v>
      </c>
      <c r="U641">
        <v>0.16000000000000003</v>
      </c>
      <c r="V641">
        <v>0.62</v>
      </c>
      <c r="W641">
        <v>0.8</v>
      </c>
      <c r="X641">
        <v>0.38</v>
      </c>
      <c r="Y641">
        <v>0.28000000000000003</v>
      </c>
      <c r="Z641">
        <v>0.16000000000000003</v>
      </c>
      <c r="AA641">
        <v>0.10999999999999999</v>
      </c>
      <c r="AB641">
        <f t="shared" si="77"/>
        <v>0.10999999999999999</v>
      </c>
    </row>
    <row r="642" spans="1:32">
      <c r="A642" t="s">
        <v>151</v>
      </c>
      <c r="B642" s="1">
        <v>6.9999999999999951E-2</v>
      </c>
      <c r="C642" s="1">
        <v>4.0000000000000036E-2</v>
      </c>
      <c r="D642" s="1">
        <v>0.8</v>
      </c>
      <c r="E642" s="1">
        <v>3.0000000000000027E-2</v>
      </c>
      <c r="F642" s="1">
        <v>0.16000000000000003</v>
      </c>
      <c r="G642" s="1">
        <f t="shared" si="75"/>
        <v>3.0000000000000027E-2</v>
      </c>
      <c r="H642" s="1">
        <v>0.89</v>
      </c>
      <c r="I642" s="1">
        <f t="shared" si="76"/>
        <v>3.0000000000000027E-2</v>
      </c>
      <c r="T642" t="s">
        <v>151</v>
      </c>
      <c r="U642">
        <v>6.9999999999999951E-2</v>
      </c>
      <c r="V642">
        <v>4.0000000000000036E-2</v>
      </c>
      <c r="W642">
        <v>0.8</v>
      </c>
      <c r="X642">
        <v>3.0000000000000027E-2</v>
      </c>
      <c r="Y642">
        <v>0.16000000000000003</v>
      </c>
      <c r="Z642">
        <v>3.0000000000000027E-2</v>
      </c>
      <c r="AA642">
        <v>0.10999999999999999</v>
      </c>
      <c r="AB642">
        <f t="shared" si="77"/>
        <v>3.0000000000000027E-2</v>
      </c>
    </row>
    <row r="643" spans="1:32">
      <c r="C643" s="1"/>
      <c r="D643" s="1"/>
      <c r="E643" s="1"/>
      <c r="F643" s="1"/>
      <c r="G643" s="1">
        <f>SUM(G625:G642)</f>
        <v>3.29</v>
      </c>
      <c r="H643" s="1" t="s">
        <v>71</v>
      </c>
      <c r="I643" s="1">
        <f>SUM(I625:I642)</f>
        <v>2.71</v>
      </c>
      <c r="J643" s="53">
        <f>+I643/G643</f>
        <v>0.82370820668693012</v>
      </c>
      <c r="K643" s="54" t="s">
        <v>587</v>
      </c>
      <c r="Z643">
        <v>3.29</v>
      </c>
      <c r="AA643" t="s">
        <v>263</v>
      </c>
      <c r="AB643">
        <f>SUM(AB625:AB642)</f>
        <v>2.9800000000000004</v>
      </c>
      <c r="AC643" s="18">
        <f>+AB643/Z643</f>
        <v>0.90577507598784202</v>
      </c>
      <c r="AD643" s="18" t="s">
        <v>273</v>
      </c>
      <c r="AF643">
        <v>0.90606060606060612</v>
      </c>
    </row>
    <row r="646" spans="1:32">
      <c r="A646" t="s">
        <v>144</v>
      </c>
      <c r="T646" t="s">
        <v>178</v>
      </c>
    </row>
    <row r="647" spans="1:32">
      <c r="A647" t="s">
        <v>78</v>
      </c>
      <c r="B647" t="s">
        <v>228</v>
      </c>
      <c r="C647" t="s">
        <v>230</v>
      </c>
      <c r="D647" t="s">
        <v>223</v>
      </c>
      <c r="E647" t="s">
        <v>67</v>
      </c>
      <c r="F647" t="s">
        <v>50</v>
      </c>
      <c r="G647" t="s">
        <v>144</v>
      </c>
      <c r="H647" t="s">
        <v>224</v>
      </c>
      <c r="I647" t="s">
        <v>238</v>
      </c>
      <c r="T647" t="s">
        <v>78</v>
      </c>
      <c r="U647" t="s">
        <v>228</v>
      </c>
      <c r="V647" t="s">
        <v>230</v>
      </c>
      <c r="W647" t="s">
        <v>223</v>
      </c>
      <c r="X647" t="s">
        <v>67</v>
      </c>
      <c r="Y647" t="s">
        <v>50</v>
      </c>
      <c r="Z647" t="s">
        <v>178</v>
      </c>
      <c r="AA647" t="s">
        <v>236</v>
      </c>
      <c r="AB647" t="s">
        <v>238</v>
      </c>
    </row>
    <row r="648" spans="1:32">
      <c r="A648" t="s">
        <v>80</v>
      </c>
      <c r="B648" s="1">
        <v>0.38</v>
      </c>
      <c r="C648" s="1">
        <v>0.64</v>
      </c>
      <c r="D648" s="1">
        <v>0.22999999999999998</v>
      </c>
      <c r="E648" s="1">
        <v>0.66</v>
      </c>
      <c r="F648" s="1">
        <v>0.41000000000000003</v>
      </c>
      <c r="G648" s="1">
        <f t="shared" ref="G648:G665" si="78">MIN(B648:F648)</f>
        <v>0.22999999999999998</v>
      </c>
      <c r="H648" s="1">
        <v>0.13</v>
      </c>
      <c r="I648" s="1">
        <f t="shared" ref="I648:I665" si="79">MIN(G648:H648)</f>
        <v>0.13</v>
      </c>
      <c r="T648" t="s">
        <v>80</v>
      </c>
      <c r="U648">
        <v>0.38</v>
      </c>
      <c r="V648">
        <v>0.64</v>
      </c>
      <c r="W648">
        <v>0.22999999999999998</v>
      </c>
      <c r="X648">
        <v>0.66</v>
      </c>
      <c r="Y648">
        <v>0.41000000000000003</v>
      </c>
      <c r="Z648">
        <v>0.22999999999999998</v>
      </c>
      <c r="AA648">
        <v>0.87</v>
      </c>
      <c r="AB648">
        <f t="shared" ref="AB648:AB665" si="80">MIN(Z648:AA648)</f>
        <v>0.22999999999999998</v>
      </c>
    </row>
    <row r="649" spans="1:32">
      <c r="A649" t="s">
        <v>82</v>
      </c>
      <c r="B649" s="1">
        <v>4.0000000000000036E-2</v>
      </c>
      <c r="C649" s="1">
        <v>0.14000000000000001</v>
      </c>
      <c r="D649" s="1">
        <v>0.30000000000000004</v>
      </c>
      <c r="E649" s="1">
        <v>0.96</v>
      </c>
      <c r="F649" s="1">
        <v>0.84</v>
      </c>
      <c r="G649" s="1">
        <f t="shared" si="78"/>
        <v>4.0000000000000036E-2</v>
      </c>
      <c r="H649" s="1">
        <v>0.89</v>
      </c>
      <c r="I649" s="1">
        <f t="shared" si="79"/>
        <v>4.0000000000000036E-2</v>
      </c>
      <c r="T649" t="s">
        <v>82</v>
      </c>
      <c r="U649">
        <v>4.0000000000000036E-2</v>
      </c>
      <c r="V649">
        <v>0.14000000000000001</v>
      </c>
      <c r="W649">
        <v>0.30000000000000004</v>
      </c>
      <c r="X649">
        <v>0.96</v>
      </c>
      <c r="Y649">
        <v>0.84</v>
      </c>
      <c r="Z649">
        <v>4.0000000000000036E-2</v>
      </c>
      <c r="AA649">
        <v>0.10999999999999999</v>
      </c>
      <c r="AB649">
        <f t="shared" si="80"/>
        <v>4.0000000000000036E-2</v>
      </c>
    </row>
    <row r="650" spans="1:32">
      <c r="A650" t="s">
        <v>57</v>
      </c>
      <c r="B650" s="1">
        <v>0.58000000000000007</v>
      </c>
      <c r="C650" s="1">
        <v>6.0000000000000053E-2</v>
      </c>
      <c r="D650" s="1">
        <v>0.27</v>
      </c>
      <c r="E650" s="1">
        <v>0.77</v>
      </c>
      <c r="F650" s="1">
        <v>0.72</v>
      </c>
      <c r="G650" s="1">
        <f t="shared" si="78"/>
        <v>6.0000000000000053E-2</v>
      </c>
      <c r="H650" s="1">
        <v>0.81</v>
      </c>
      <c r="I650" s="1">
        <f t="shared" si="79"/>
        <v>6.0000000000000053E-2</v>
      </c>
      <c r="T650" t="s">
        <v>57</v>
      </c>
      <c r="U650">
        <v>0.58000000000000007</v>
      </c>
      <c r="V650">
        <v>6.0000000000000053E-2</v>
      </c>
      <c r="W650">
        <v>0.27</v>
      </c>
      <c r="X650">
        <v>0.77</v>
      </c>
      <c r="Y650">
        <v>0.72</v>
      </c>
      <c r="Z650">
        <v>6.0000000000000053E-2</v>
      </c>
      <c r="AA650">
        <v>0.18999999999999995</v>
      </c>
      <c r="AB650">
        <f t="shared" si="80"/>
        <v>6.0000000000000053E-2</v>
      </c>
    </row>
    <row r="651" spans="1:32">
      <c r="A651" t="s">
        <v>58</v>
      </c>
      <c r="B651" s="1">
        <v>0.75</v>
      </c>
      <c r="C651" s="1">
        <v>0.73</v>
      </c>
      <c r="D651" s="1">
        <v>0.29000000000000004</v>
      </c>
      <c r="E651" s="1">
        <v>0.1</v>
      </c>
      <c r="F651" s="1">
        <v>0.72</v>
      </c>
      <c r="G651" s="1">
        <f t="shared" si="78"/>
        <v>0.1</v>
      </c>
      <c r="H651" s="1">
        <v>0.23</v>
      </c>
      <c r="I651" s="1">
        <f t="shared" si="79"/>
        <v>0.1</v>
      </c>
      <c r="T651" t="s">
        <v>58</v>
      </c>
      <c r="U651">
        <v>0.75</v>
      </c>
      <c r="V651">
        <v>0.73</v>
      </c>
      <c r="W651">
        <v>0.29000000000000004</v>
      </c>
      <c r="X651">
        <v>0.1</v>
      </c>
      <c r="Y651">
        <v>0.72</v>
      </c>
      <c r="Z651">
        <v>0.1</v>
      </c>
      <c r="AA651">
        <v>0.77</v>
      </c>
      <c r="AB651">
        <f t="shared" si="80"/>
        <v>0.1</v>
      </c>
    </row>
    <row r="652" spans="1:32">
      <c r="A652" t="s">
        <v>59</v>
      </c>
      <c r="B652" s="1">
        <v>0.58000000000000007</v>
      </c>
      <c r="C652" s="1">
        <v>0.83</v>
      </c>
      <c r="D652" s="1">
        <v>0.21999999999999997</v>
      </c>
      <c r="E652" s="1">
        <v>0.28000000000000003</v>
      </c>
      <c r="F652" s="1">
        <v>0.49</v>
      </c>
      <c r="G652" s="1">
        <f t="shared" si="78"/>
        <v>0.21999999999999997</v>
      </c>
      <c r="H652" s="1">
        <v>0.69</v>
      </c>
      <c r="I652" s="1">
        <f t="shared" si="79"/>
        <v>0.21999999999999997</v>
      </c>
      <c r="T652" t="s">
        <v>59</v>
      </c>
      <c r="U652">
        <v>0.58000000000000007</v>
      </c>
      <c r="V652">
        <v>0.83</v>
      </c>
      <c r="W652">
        <v>0.21999999999999997</v>
      </c>
      <c r="X652">
        <v>0.28000000000000003</v>
      </c>
      <c r="Y652">
        <v>0.49</v>
      </c>
      <c r="Z652">
        <v>0.21999999999999997</v>
      </c>
      <c r="AA652">
        <v>0.31000000000000005</v>
      </c>
      <c r="AB652">
        <f t="shared" si="80"/>
        <v>0.21999999999999997</v>
      </c>
    </row>
    <row r="653" spans="1:32">
      <c r="A653" t="s">
        <v>60</v>
      </c>
      <c r="B653" s="1">
        <v>9.9999999999999978E-2</v>
      </c>
      <c r="C653" s="1">
        <v>0.84</v>
      </c>
      <c r="D653" s="1">
        <v>0.26</v>
      </c>
      <c r="E653" s="1">
        <v>0.7</v>
      </c>
      <c r="F653" s="1">
        <v>0.78</v>
      </c>
      <c r="G653" s="1">
        <f t="shared" si="78"/>
        <v>9.9999999999999978E-2</v>
      </c>
      <c r="H653" s="1">
        <v>0.89</v>
      </c>
      <c r="I653" s="1">
        <f t="shared" si="79"/>
        <v>9.9999999999999978E-2</v>
      </c>
      <c r="T653" t="s">
        <v>60</v>
      </c>
      <c r="U653">
        <v>9.9999999999999978E-2</v>
      </c>
      <c r="V653">
        <v>0.84</v>
      </c>
      <c r="W653">
        <v>0.26</v>
      </c>
      <c r="X653">
        <v>0.7</v>
      </c>
      <c r="Y653">
        <v>0.78</v>
      </c>
      <c r="Z653">
        <v>9.9999999999999978E-2</v>
      </c>
      <c r="AA653">
        <v>0.10999999999999999</v>
      </c>
      <c r="AB653">
        <f t="shared" si="80"/>
        <v>9.9999999999999978E-2</v>
      </c>
    </row>
    <row r="654" spans="1:32">
      <c r="A654" t="s">
        <v>153</v>
      </c>
      <c r="B654" s="1">
        <v>0.28000000000000003</v>
      </c>
      <c r="C654" s="1">
        <v>0.18999999999999995</v>
      </c>
      <c r="D654" s="1">
        <v>0.22999999999999998</v>
      </c>
      <c r="E654" s="1">
        <v>0.84</v>
      </c>
      <c r="F654" s="1">
        <v>0.32999999999999996</v>
      </c>
      <c r="G654" s="1">
        <f t="shared" si="78"/>
        <v>0.18999999999999995</v>
      </c>
      <c r="H654" s="1">
        <v>0.13</v>
      </c>
      <c r="I654" s="1">
        <f t="shared" si="79"/>
        <v>0.13</v>
      </c>
      <c r="T654" t="s">
        <v>153</v>
      </c>
      <c r="U654">
        <v>0.28000000000000003</v>
      </c>
      <c r="V654">
        <v>0.18999999999999995</v>
      </c>
      <c r="W654">
        <v>0.22999999999999998</v>
      </c>
      <c r="X654">
        <v>0.84</v>
      </c>
      <c r="Y654">
        <v>0.32999999999999996</v>
      </c>
      <c r="Z654">
        <v>0.18999999999999995</v>
      </c>
      <c r="AA654">
        <v>0.87</v>
      </c>
      <c r="AB654">
        <f t="shared" si="80"/>
        <v>0.18999999999999995</v>
      </c>
    </row>
    <row r="655" spans="1:32">
      <c r="A655" t="s">
        <v>62</v>
      </c>
      <c r="B655" s="1">
        <v>0.83</v>
      </c>
      <c r="C655" s="1">
        <v>0.67999999999999994</v>
      </c>
      <c r="D655" s="1">
        <v>0.91</v>
      </c>
      <c r="E655" s="1">
        <v>0.48</v>
      </c>
      <c r="F655" s="1">
        <v>0.41000000000000003</v>
      </c>
      <c r="G655" s="1">
        <f t="shared" si="78"/>
        <v>0.41000000000000003</v>
      </c>
      <c r="H655" s="1">
        <v>0.16</v>
      </c>
      <c r="I655" s="1">
        <f t="shared" si="79"/>
        <v>0.16</v>
      </c>
      <c r="T655" t="s">
        <v>62</v>
      </c>
      <c r="U655">
        <v>0.83</v>
      </c>
      <c r="V655">
        <v>0.67999999999999994</v>
      </c>
      <c r="W655">
        <v>0.91</v>
      </c>
      <c r="X655">
        <v>0.48</v>
      </c>
      <c r="Y655">
        <v>0.41000000000000003</v>
      </c>
      <c r="Z655">
        <v>0.41000000000000003</v>
      </c>
      <c r="AA655">
        <v>0.84</v>
      </c>
      <c r="AB655">
        <f t="shared" si="80"/>
        <v>0.41000000000000003</v>
      </c>
    </row>
    <row r="656" spans="1:32">
      <c r="A656" t="s">
        <v>63</v>
      </c>
      <c r="B656" s="1">
        <v>0.8</v>
      </c>
      <c r="C656" s="1">
        <v>0.58000000000000007</v>
      </c>
      <c r="D656" s="1">
        <v>0.49</v>
      </c>
      <c r="E656" s="1">
        <v>0.27</v>
      </c>
      <c r="F656" s="1">
        <v>0.19999999999999996</v>
      </c>
      <c r="G656" s="1">
        <f t="shared" si="78"/>
        <v>0.19999999999999996</v>
      </c>
      <c r="H656" s="1">
        <v>0.45</v>
      </c>
      <c r="I656" s="1">
        <f t="shared" si="79"/>
        <v>0.19999999999999996</v>
      </c>
      <c r="T656" t="s">
        <v>63</v>
      </c>
      <c r="U656">
        <v>0.8</v>
      </c>
      <c r="V656">
        <v>0.58000000000000007</v>
      </c>
      <c r="W656">
        <v>0.49</v>
      </c>
      <c r="X656">
        <v>0.27</v>
      </c>
      <c r="Y656">
        <v>0.19999999999999996</v>
      </c>
      <c r="Z656">
        <v>0.19999999999999996</v>
      </c>
      <c r="AA656">
        <v>0.55000000000000004</v>
      </c>
      <c r="AB656">
        <f t="shared" si="80"/>
        <v>0.19999999999999996</v>
      </c>
    </row>
    <row r="657" spans="1:32">
      <c r="A657" t="s">
        <v>64</v>
      </c>
      <c r="B657" s="1">
        <v>0.47</v>
      </c>
      <c r="C657" s="1">
        <v>0.79</v>
      </c>
      <c r="D657" s="1">
        <v>0.29000000000000004</v>
      </c>
      <c r="E657" s="1">
        <v>0.11</v>
      </c>
      <c r="F657" s="1">
        <v>0.78</v>
      </c>
      <c r="G657" s="1">
        <f t="shared" si="78"/>
        <v>0.11</v>
      </c>
      <c r="H657" s="1">
        <v>0.84</v>
      </c>
      <c r="I657" s="1">
        <f t="shared" si="79"/>
        <v>0.11</v>
      </c>
      <c r="T657" t="s">
        <v>64</v>
      </c>
      <c r="U657">
        <v>0.47</v>
      </c>
      <c r="V657">
        <v>0.79</v>
      </c>
      <c r="W657">
        <v>0.29000000000000004</v>
      </c>
      <c r="X657">
        <v>0.11</v>
      </c>
      <c r="Y657">
        <v>0.78</v>
      </c>
      <c r="Z657">
        <v>0.11</v>
      </c>
      <c r="AA657">
        <v>0.16000000000000003</v>
      </c>
      <c r="AB657">
        <f t="shared" si="80"/>
        <v>0.11</v>
      </c>
    </row>
    <row r="658" spans="1:32">
      <c r="A658" t="s">
        <v>65</v>
      </c>
      <c r="B658" s="1">
        <v>0.67999999999999994</v>
      </c>
      <c r="C658" s="1">
        <v>0.66999999999999993</v>
      </c>
      <c r="D658" s="1">
        <v>0.75</v>
      </c>
      <c r="E658" s="1">
        <v>0.53</v>
      </c>
      <c r="F658" s="1">
        <v>0.49</v>
      </c>
      <c r="G658" s="1">
        <f t="shared" si="78"/>
        <v>0.49</v>
      </c>
      <c r="H658" s="1">
        <v>0.13</v>
      </c>
      <c r="I658" s="1">
        <f t="shared" si="79"/>
        <v>0.13</v>
      </c>
      <c r="T658" t="s">
        <v>65</v>
      </c>
      <c r="U658">
        <v>0.67999999999999994</v>
      </c>
      <c r="V658">
        <v>0.66999999999999993</v>
      </c>
      <c r="W658">
        <v>0.75</v>
      </c>
      <c r="X658">
        <v>0.53</v>
      </c>
      <c r="Y658">
        <v>0.49</v>
      </c>
      <c r="Z658">
        <v>0.49</v>
      </c>
      <c r="AA658">
        <v>0.87</v>
      </c>
      <c r="AB658">
        <f t="shared" si="80"/>
        <v>0.49</v>
      </c>
    </row>
    <row r="659" spans="1:32">
      <c r="A659" t="s">
        <v>66</v>
      </c>
      <c r="B659" s="1">
        <v>7.999999999999996E-2</v>
      </c>
      <c r="C659" s="1">
        <v>2.0000000000000018E-2</v>
      </c>
      <c r="D659" s="1">
        <v>0.19999999999999996</v>
      </c>
      <c r="E659" s="1">
        <v>0.82</v>
      </c>
      <c r="F659" s="1">
        <v>0.92</v>
      </c>
      <c r="G659" s="1">
        <f t="shared" si="78"/>
        <v>2.0000000000000018E-2</v>
      </c>
      <c r="H659" s="1">
        <v>0.89</v>
      </c>
      <c r="I659" s="1">
        <f t="shared" si="79"/>
        <v>2.0000000000000018E-2</v>
      </c>
      <c r="T659" t="s">
        <v>66</v>
      </c>
      <c r="U659">
        <v>7.999999999999996E-2</v>
      </c>
      <c r="V659">
        <v>2.0000000000000018E-2</v>
      </c>
      <c r="W659">
        <v>0.19999999999999996</v>
      </c>
      <c r="X659">
        <v>0.82</v>
      </c>
      <c r="Y659">
        <v>0.92</v>
      </c>
      <c r="Z659">
        <v>2.0000000000000018E-2</v>
      </c>
      <c r="AA659">
        <v>0.10999999999999999</v>
      </c>
      <c r="AB659">
        <f t="shared" si="80"/>
        <v>2.0000000000000018E-2</v>
      </c>
    </row>
    <row r="660" spans="1:32">
      <c r="A660" t="s">
        <v>94</v>
      </c>
      <c r="B660" s="1">
        <v>0.87</v>
      </c>
      <c r="C660" s="1">
        <v>0.56000000000000005</v>
      </c>
      <c r="D660" s="1">
        <v>0.65999999999999992</v>
      </c>
      <c r="E660" s="1">
        <v>0.06</v>
      </c>
      <c r="F660" s="1">
        <v>1.0000000000000009E-2</v>
      </c>
      <c r="G660" s="1">
        <f t="shared" si="78"/>
        <v>1.0000000000000009E-2</v>
      </c>
      <c r="H660" s="1">
        <v>0.23</v>
      </c>
      <c r="I660" s="1">
        <f t="shared" si="79"/>
        <v>1.0000000000000009E-2</v>
      </c>
      <c r="T660" t="s">
        <v>94</v>
      </c>
      <c r="U660">
        <v>0.87</v>
      </c>
      <c r="V660">
        <v>0.56000000000000005</v>
      </c>
      <c r="W660">
        <v>0.65999999999999992</v>
      </c>
      <c r="X660">
        <v>0.06</v>
      </c>
      <c r="Y660">
        <v>1.0000000000000009E-2</v>
      </c>
      <c r="Z660">
        <v>1.0000000000000009E-2</v>
      </c>
      <c r="AA660">
        <v>0.77</v>
      </c>
      <c r="AB660">
        <f t="shared" si="80"/>
        <v>1.0000000000000009E-2</v>
      </c>
    </row>
    <row r="661" spans="1:32">
      <c r="A661" t="s">
        <v>96</v>
      </c>
      <c r="B661" s="1">
        <v>0.89</v>
      </c>
      <c r="C661" s="1">
        <v>0.9</v>
      </c>
      <c r="D661" s="1">
        <v>0.99</v>
      </c>
      <c r="E661" s="1">
        <v>0.31</v>
      </c>
      <c r="F661" s="1">
        <v>2.0000000000000018E-2</v>
      </c>
      <c r="G661" s="1">
        <f t="shared" si="78"/>
        <v>2.0000000000000018E-2</v>
      </c>
      <c r="H661" s="1">
        <v>0.13</v>
      </c>
      <c r="I661" s="1">
        <f t="shared" si="79"/>
        <v>2.0000000000000018E-2</v>
      </c>
      <c r="T661" t="s">
        <v>96</v>
      </c>
      <c r="U661">
        <v>0.89</v>
      </c>
      <c r="V661">
        <v>0.9</v>
      </c>
      <c r="W661">
        <v>0.99</v>
      </c>
      <c r="X661">
        <v>0.31</v>
      </c>
      <c r="Y661">
        <v>2.0000000000000018E-2</v>
      </c>
      <c r="Z661">
        <v>2.0000000000000018E-2</v>
      </c>
      <c r="AA661">
        <v>0.87</v>
      </c>
      <c r="AB661">
        <f t="shared" si="80"/>
        <v>2.0000000000000018E-2</v>
      </c>
    </row>
    <row r="662" spans="1:32">
      <c r="A662" t="s">
        <v>98</v>
      </c>
      <c r="B662" s="1">
        <v>0.88</v>
      </c>
      <c r="C662" s="1">
        <v>0.83</v>
      </c>
      <c r="D662" s="1">
        <v>0.89</v>
      </c>
      <c r="E662" s="1">
        <v>7.0000000000000007E-2</v>
      </c>
      <c r="F662" s="1">
        <v>0.65</v>
      </c>
      <c r="G662" s="1">
        <f t="shared" si="78"/>
        <v>7.0000000000000007E-2</v>
      </c>
      <c r="H662" s="1">
        <v>0.31</v>
      </c>
      <c r="I662" s="1">
        <f t="shared" si="79"/>
        <v>7.0000000000000007E-2</v>
      </c>
      <c r="T662" t="s">
        <v>98</v>
      </c>
      <c r="U662">
        <v>0.88</v>
      </c>
      <c r="V662">
        <v>0.83</v>
      </c>
      <c r="W662">
        <v>0.89</v>
      </c>
      <c r="X662">
        <v>7.0000000000000007E-2</v>
      </c>
      <c r="Y662">
        <v>0.65</v>
      </c>
      <c r="Z662">
        <v>7.0000000000000007E-2</v>
      </c>
      <c r="AA662">
        <v>0.69</v>
      </c>
      <c r="AB662">
        <f t="shared" si="80"/>
        <v>7.0000000000000007E-2</v>
      </c>
    </row>
    <row r="663" spans="1:32">
      <c r="A663" t="s">
        <v>100</v>
      </c>
      <c r="B663" s="1">
        <v>0.85</v>
      </c>
      <c r="C663" s="1">
        <v>0.43999999999999995</v>
      </c>
      <c r="D663" s="1">
        <v>0.94</v>
      </c>
      <c r="E663" s="1">
        <v>0.39</v>
      </c>
      <c r="F663" s="1">
        <v>0.26</v>
      </c>
      <c r="G663" s="1">
        <f t="shared" si="78"/>
        <v>0.26</v>
      </c>
      <c r="H663" s="1">
        <v>0.16</v>
      </c>
      <c r="I663" s="1">
        <f t="shared" si="79"/>
        <v>0.16</v>
      </c>
      <c r="T663" t="s">
        <v>100</v>
      </c>
      <c r="U663">
        <v>0.85</v>
      </c>
      <c r="V663">
        <v>0.43999999999999995</v>
      </c>
      <c r="W663">
        <v>0.94</v>
      </c>
      <c r="X663">
        <v>0.39</v>
      </c>
      <c r="Y663">
        <v>0.26</v>
      </c>
      <c r="Z663">
        <v>0.26</v>
      </c>
      <c r="AA663">
        <v>0.84</v>
      </c>
      <c r="AB663">
        <f t="shared" si="80"/>
        <v>0.26</v>
      </c>
    </row>
    <row r="664" spans="1:32">
      <c r="A664" t="s">
        <v>102</v>
      </c>
      <c r="B664" s="1">
        <v>0.16000000000000003</v>
      </c>
      <c r="C664" s="1">
        <v>0.62</v>
      </c>
      <c r="D664" s="1">
        <v>0.19999999999999996</v>
      </c>
      <c r="E664" s="1">
        <v>0.62</v>
      </c>
      <c r="F664" s="1">
        <v>0.72</v>
      </c>
      <c r="G664" s="1">
        <f t="shared" si="78"/>
        <v>0.16000000000000003</v>
      </c>
      <c r="H664" s="1">
        <v>0.89</v>
      </c>
      <c r="I664" s="1">
        <f t="shared" si="79"/>
        <v>0.16000000000000003</v>
      </c>
      <c r="T664" t="s">
        <v>102</v>
      </c>
      <c r="U664">
        <v>0.16000000000000003</v>
      </c>
      <c r="V664">
        <v>0.62</v>
      </c>
      <c r="W664">
        <v>0.19999999999999996</v>
      </c>
      <c r="X664">
        <v>0.62</v>
      </c>
      <c r="Y664">
        <v>0.72</v>
      </c>
      <c r="Z664">
        <v>0.16000000000000003</v>
      </c>
      <c r="AA664">
        <v>0.10999999999999999</v>
      </c>
      <c r="AB664">
        <f t="shared" si="80"/>
        <v>0.10999999999999999</v>
      </c>
    </row>
    <row r="665" spans="1:32">
      <c r="A665" t="s">
        <v>151</v>
      </c>
      <c r="B665" s="1">
        <v>6.9999999999999951E-2</v>
      </c>
      <c r="C665" s="1">
        <v>4.0000000000000036E-2</v>
      </c>
      <c r="D665" s="1">
        <v>0.19999999999999996</v>
      </c>
      <c r="E665" s="1">
        <v>0.97</v>
      </c>
      <c r="F665" s="1">
        <v>0.84</v>
      </c>
      <c r="G665" s="1">
        <f t="shared" si="78"/>
        <v>4.0000000000000036E-2</v>
      </c>
      <c r="H665" s="1">
        <v>0.89</v>
      </c>
      <c r="I665" s="1">
        <f t="shared" si="79"/>
        <v>4.0000000000000036E-2</v>
      </c>
      <c r="T665" t="s">
        <v>151</v>
      </c>
      <c r="U665">
        <v>6.9999999999999951E-2</v>
      </c>
      <c r="V665">
        <v>4.0000000000000036E-2</v>
      </c>
      <c r="W665">
        <v>0.19999999999999996</v>
      </c>
      <c r="X665">
        <v>0.97</v>
      </c>
      <c r="Y665">
        <v>0.84</v>
      </c>
      <c r="Z665">
        <v>4.0000000000000036E-2</v>
      </c>
      <c r="AA665">
        <v>0.10999999999999999</v>
      </c>
      <c r="AB665">
        <f t="shared" si="80"/>
        <v>4.0000000000000036E-2</v>
      </c>
    </row>
    <row r="666" spans="1:32">
      <c r="B666" s="1"/>
      <c r="C666" s="1"/>
      <c r="D666" s="1"/>
      <c r="E666" s="1"/>
      <c r="F666" s="1"/>
      <c r="G666" s="1">
        <f>SUM(G648:G665)</f>
        <v>2.7300000000000004</v>
      </c>
      <c r="H666" s="1" t="s">
        <v>71</v>
      </c>
      <c r="I666" s="1">
        <f>SUM(I648:I665)</f>
        <v>1.8600000000000003</v>
      </c>
      <c r="J666" s="35">
        <f>+I666/G666</f>
        <v>0.68131868131868134</v>
      </c>
      <c r="K666" s="31" t="s">
        <v>227</v>
      </c>
      <c r="Z666">
        <v>2.7300000000000004</v>
      </c>
      <c r="AA666" t="s">
        <v>263</v>
      </c>
      <c r="AB666">
        <f>SUM(AB648:AB665)</f>
        <v>2.68</v>
      </c>
      <c r="AC666">
        <f>+AB666/Z666</f>
        <v>0.98168498168498164</v>
      </c>
      <c r="AF666">
        <v>0.9818181818181817</v>
      </c>
    </row>
    <row r="668" spans="1:32">
      <c r="A668" t="s">
        <v>145</v>
      </c>
      <c r="T668" t="s">
        <v>179</v>
      </c>
    </row>
    <row r="669" spans="1:32">
      <c r="A669" t="s">
        <v>78</v>
      </c>
      <c r="B669" t="s">
        <v>228</v>
      </c>
      <c r="C669" t="s">
        <v>230</v>
      </c>
      <c r="D669" t="s">
        <v>223</v>
      </c>
      <c r="E669" t="s">
        <v>67</v>
      </c>
      <c r="F669" t="s">
        <v>234</v>
      </c>
      <c r="G669" t="s">
        <v>145</v>
      </c>
      <c r="H669" t="s">
        <v>224</v>
      </c>
      <c r="I669" t="s">
        <v>238</v>
      </c>
      <c r="T669" t="s">
        <v>78</v>
      </c>
      <c r="U669" t="s">
        <v>228</v>
      </c>
      <c r="V669" t="s">
        <v>230</v>
      </c>
      <c r="W669" t="s">
        <v>223</v>
      </c>
      <c r="X669" t="s">
        <v>67</v>
      </c>
      <c r="Y669" t="s">
        <v>234</v>
      </c>
      <c r="Z669" t="s">
        <v>179</v>
      </c>
      <c r="AA669" t="s">
        <v>236</v>
      </c>
      <c r="AB669" t="s">
        <v>238</v>
      </c>
    </row>
    <row r="670" spans="1:32">
      <c r="A670" t="s">
        <v>80</v>
      </c>
      <c r="B670" s="1">
        <v>0.38</v>
      </c>
      <c r="C670" s="1">
        <v>0.64</v>
      </c>
      <c r="D670" s="1">
        <v>0.22999999999999998</v>
      </c>
      <c r="E670" s="1">
        <v>0.66</v>
      </c>
      <c r="F670" s="1">
        <v>0.59</v>
      </c>
      <c r="G670" s="1">
        <f t="shared" ref="G670:G687" si="81">MIN(B670:F670)</f>
        <v>0.22999999999999998</v>
      </c>
      <c r="H670" s="1">
        <v>0.13</v>
      </c>
      <c r="I670" s="1">
        <f t="shared" ref="I670:I687" si="82">MIN(G670:H670)</f>
        <v>0.13</v>
      </c>
      <c r="T670" t="s">
        <v>80</v>
      </c>
      <c r="U670">
        <v>0.38</v>
      </c>
      <c r="V670">
        <v>0.64</v>
      </c>
      <c r="W670">
        <v>0.22999999999999998</v>
      </c>
      <c r="X670">
        <v>0.66</v>
      </c>
      <c r="Y670">
        <v>0.59</v>
      </c>
      <c r="Z670">
        <v>0.22999999999999998</v>
      </c>
      <c r="AA670">
        <v>0.87</v>
      </c>
      <c r="AB670">
        <f t="shared" ref="AB670:AB687" si="83">MIN(Z670:AA670)</f>
        <v>0.22999999999999998</v>
      </c>
    </row>
    <row r="671" spans="1:32">
      <c r="A671" t="s">
        <v>82</v>
      </c>
      <c r="B671" s="1">
        <v>4.0000000000000036E-2</v>
      </c>
      <c r="C671" s="1">
        <v>0.14000000000000001</v>
      </c>
      <c r="D671" s="1">
        <v>0.30000000000000004</v>
      </c>
      <c r="E671" s="1">
        <v>0.96</v>
      </c>
      <c r="F671" s="1">
        <v>0.16000000000000003</v>
      </c>
      <c r="G671" s="1">
        <f t="shared" si="81"/>
        <v>4.0000000000000036E-2</v>
      </c>
      <c r="H671" s="1">
        <v>0.89</v>
      </c>
      <c r="I671" s="1">
        <f t="shared" si="82"/>
        <v>4.0000000000000036E-2</v>
      </c>
      <c r="T671" t="s">
        <v>82</v>
      </c>
      <c r="U671">
        <v>4.0000000000000036E-2</v>
      </c>
      <c r="V671">
        <v>0.14000000000000001</v>
      </c>
      <c r="W671">
        <v>0.30000000000000004</v>
      </c>
      <c r="X671">
        <v>0.96</v>
      </c>
      <c r="Y671">
        <v>0.16000000000000003</v>
      </c>
      <c r="Z671">
        <v>4.0000000000000036E-2</v>
      </c>
      <c r="AA671">
        <v>0.10999999999999999</v>
      </c>
      <c r="AB671">
        <f t="shared" si="83"/>
        <v>4.0000000000000036E-2</v>
      </c>
    </row>
    <row r="672" spans="1:32">
      <c r="A672" t="s">
        <v>57</v>
      </c>
      <c r="B672" s="1">
        <v>0.58000000000000007</v>
      </c>
      <c r="C672" s="1">
        <v>6.0000000000000053E-2</v>
      </c>
      <c r="D672" s="1">
        <v>0.27</v>
      </c>
      <c r="E672" s="1">
        <v>0.77</v>
      </c>
      <c r="F672" s="1">
        <v>0.28000000000000003</v>
      </c>
      <c r="G672" s="1">
        <f t="shared" si="81"/>
        <v>6.0000000000000053E-2</v>
      </c>
      <c r="H672" s="1">
        <v>0.81</v>
      </c>
      <c r="I672" s="1">
        <f t="shared" si="82"/>
        <v>6.0000000000000053E-2</v>
      </c>
      <c r="T672" t="s">
        <v>57</v>
      </c>
      <c r="U672">
        <v>0.58000000000000007</v>
      </c>
      <c r="V672">
        <v>6.0000000000000053E-2</v>
      </c>
      <c r="W672">
        <v>0.27</v>
      </c>
      <c r="X672">
        <v>0.77</v>
      </c>
      <c r="Y672">
        <v>0.28000000000000003</v>
      </c>
      <c r="Z672">
        <v>6.0000000000000053E-2</v>
      </c>
      <c r="AA672">
        <v>0.18999999999999995</v>
      </c>
      <c r="AB672">
        <f t="shared" si="83"/>
        <v>6.0000000000000053E-2</v>
      </c>
    </row>
    <row r="673" spans="1:32">
      <c r="A673" t="s">
        <v>58</v>
      </c>
      <c r="B673" s="1">
        <v>0.75</v>
      </c>
      <c r="C673" s="1">
        <v>0.73</v>
      </c>
      <c r="D673" s="1">
        <v>0.29000000000000004</v>
      </c>
      <c r="E673" s="1">
        <v>0.1</v>
      </c>
      <c r="F673" s="1">
        <v>0.28000000000000003</v>
      </c>
      <c r="G673" s="1">
        <f t="shared" si="81"/>
        <v>0.1</v>
      </c>
      <c r="H673" s="1">
        <v>0.23</v>
      </c>
      <c r="I673" s="1">
        <f t="shared" si="82"/>
        <v>0.1</v>
      </c>
      <c r="T673" t="s">
        <v>58</v>
      </c>
      <c r="U673">
        <v>0.75</v>
      </c>
      <c r="V673">
        <v>0.73</v>
      </c>
      <c r="W673">
        <v>0.29000000000000004</v>
      </c>
      <c r="X673">
        <v>0.1</v>
      </c>
      <c r="Y673">
        <v>0.28000000000000003</v>
      </c>
      <c r="Z673">
        <v>0.1</v>
      </c>
      <c r="AA673">
        <v>0.77</v>
      </c>
      <c r="AB673">
        <f t="shared" si="83"/>
        <v>0.1</v>
      </c>
    </row>
    <row r="674" spans="1:32">
      <c r="A674" t="s">
        <v>59</v>
      </c>
      <c r="B674" s="1">
        <v>0.58000000000000007</v>
      </c>
      <c r="C674" s="1">
        <v>0.83</v>
      </c>
      <c r="D674" s="1">
        <v>0.21999999999999997</v>
      </c>
      <c r="E674" s="1">
        <v>0.28000000000000003</v>
      </c>
      <c r="F674" s="1">
        <v>0.51</v>
      </c>
      <c r="G674" s="1">
        <f t="shared" si="81"/>
        <v>0.21999999999999997</v>
      </c>
      <c r="H674" s="1">
        <v>0.69</v>
      </c>
      <c r="I674" s="1">
        <f t="shared" si="82"/>
        <v>0.21999999999999997</v>
      </c>
      <c r="T674" t="s">
        <v>59</v>
      </c>
      <c r="U674">
        <v>0.58000000000000007</v>
      </c>
      <c r="V674">
        <v>0.83</v>
      </c>
      <c r="W674">
        <v>0.21999999999999997</v>
      </c>
      <c r="X674">
        <v>0.28000000000000003</v>
      </c>
      <c r="Y674">
        <v>0.51</v>
      </c>
      <c r="Z674">
        <v>0.21999999999999997</v>
      </c>
      <c r="AA674">
        <v>0.31000000000000005</v>
      </c>
      <c r="AB674">
        <f t="shared" si="83"/>
        <v>0.21999999999999997</v>
      </c>
    </row>
    <row r="675" spans="1:32">
      <c r="A675" t="s">
        <v>60</v>
      </c>
      <c r="B675" s="1">
        <v>9.9999999999999978E-2</v>
      </c>
      <c r="C675" s="1">
        <v>0.84</v>
      </c>
      <c r="D675" s="1">
        <v>0.26</v>
      </c>
      <c r="E675" s="1">
        <v>0.7</v>
      </c>
      <c r="F675" s="1">
        <v>0.21999999999999997</v>
      </c>
      <c r="G675" s="1">
        <f t="shared" si="81"/>
        <v>9.9999999999999978E-2</v>
      </c>
      <c r="H675" s="1">
        <v>0.89</v>
      </c>
      <c r="I675" s="1">
        <f t="shared" si="82"/>
        <v>9.9999999999999978E-2</v>
      </c>
      <c r="T675" t="s">
        <v>60</v>
      </c>
      <c r="U675">
        <v>9.9999999999999978E-2</v>
      </c>
      <c r="V675">
        <v>0.84</v>
      </c>
      <c r="W675">
        <v>0.26</v>
      </c>
      <c r="X675">
        <v>0.7</v>
      </c>
      <c r="Y675">
        <v>0.21999999999999997</v>
      </c>
      <c r="Z675">
        <v>9.9999999999999978E-2</v>
      </c>
      <c r="AA675">
        <v>0.10999999999999999</v>
      </c>
      <c r="AB675">
        <f t="shared" si="83"/>
        <v>9.9999999999999978E-2</v>
      </c>
    </row>
    <row r="676" spans="1:32">
      <c r="A676" t="s">
        <v>153</v>
      </c>
      <c r="B676" s="1">
        <v>0.28000000000000003</v>
      </c>
      <c r="C676" s="1">
        <v>0.18999999999999995</v>
      </c>
      <c r="D676" s="1">
        <v>0.22999999999999998</v>
      </c>
      <c r="E676" s="1">
        <v>0.84</v>
      </c>
      <c r="F676" s="1">
        <v>0.67</v>
      </c>
      <c r="G676" s="1">
        <f t="shared" si="81"/>
        <v>0.18999999999999995</v>
      </c>
      <c r="H676" s="1">
        <v>0.13</v>
      </c>
      <c r="I676" s="1">
        <f t="shared" si="82"/>
        <v>0.13</v>
      </c>
      <c r="T676" t="s">
        <v>153</v>
      </c>
      <c r="U676">
        <v>0.28000000000000003</v>
      </c>
      <c r="V676">
        <v>0.18999999999999995</v>
      </c>
      <c r="W676">
        <v>0.22999999999999998</v>
      </c>
      <c r="X676">
        <v>0.84</v>
      </c>
      <c r="Y676">
        <v>0.67</v>
      </c>
      <c r="Z676">
        <v>0.18999999999999995</v>
      </c>
      <c r="AA676">
        <v>0.87</v>
      </c>
      <c r="AB676">
        <f t="shared" si="83"/>
        <v>0.18999999999999995</v>
      </c>
    </row>
    <row r="677" spans="1:32">
      <c r="A677" t="s">
        <v>62</v>
      </c>
      <c r="B677" s="1">
        <v>0.83</v>
      </c>
      <c r="C677" s="1">
        <v>0.67999999999999994</v>
      </c>
      <c r="D677" s="1">
        <v>0.91</v>
      </c>
      <c r="E677" s="1">
        <v>0.48</v>
      </c>
      <c r="F677" s="1">
        <v>0.59</v>
      </c>
      <c r="G677" s="1">
        <f t="shared" si="81"/>
        <v>0.48</v>
      </c>
      <c r="H677" s="1">
        <v>0.16</v>
      </c>
      <c r="I677" s="1">
        <f t="shared" si="82"/>
        <v>0.16</v>
      </c>
      <c r="T677" t="s">
        <v>62</v>
      </c>
      <c r="U677">
        <v>0.83</v>
      </c>
      <c r="V677">
        <v>0.67999999999999994</v>
      </c>
      <c r="W677">
        <v>0.91</v>
      </c>
      <c r="X677">
        <v>0.48</v>
      </c>
      <c r="Y677">
        <v>0.59</v>
      </c>
      <c r="Z677">
        <v>0.48</v>
      </c>
      <c r="AA677">
        <v>0.84</v>
      </c>
      <c r="AB677">
        <f t="shared" si="83"/>
        <v>0.48</v>
      </c>
    </row>
    <row r="678" spans="1:32">
      <c r="A678" t="s">
        <v>63</v>
      </c>
      <c r="B678" s="1">
        <v>0.8</v>
      </c>
      <c r="C678" s="1">
        <v>0.58000000000000007</v>
      </c>
      <c r="D678" s="1">
        <v>0.49</v>
      </c>
      <c r="E678" s="1">
        <v>0.27</v>
      </c>
      <c r="F678" s="1">
        <v>0.8</v>
      </c>
      <c r="G678" s="1">
        <f t="shared" si="81"/>
        <v>0.27</v>
      </c>
      <c r="H678" s="1">
        <v>0.45</v>
      </c>
      <c r="I678" s="1">
        <f t="shared" si="82"/>
        <v>0.27</v>
      </c>
      <c r="T678" t="s">
        <v>63</v>
      </c>
      <c r="U678">
        <v>0.8</v>
      </c>
      <c r="V678">
        <v>0.58000000000000007</v>
      </c>
      <c r="W678">
        <v>0.49</v>
      </c>
      <c r="X678">
        <v>0.27</v>
      </c>
      <c r="Y678">
        <v>0.8</v>
      </c>
      <c r="Z678">
        <v>0.27</v>
      </c>
      <c r="AA678">
        <v>0.55000000000000004</v>
      </c>
      <c r="AB678">
        <f t="shared" si="83"/>
        <v>0.27</v>
      </c>
    </row>
    <row r="679" spans="1:32">
      <c r="A679" t="s">
        <v>64</v>
      </c>
      <c r="B679" s="1">
        <v>0.47</v>
      </c>
      <c r="C679" s="1">
        <v>0.79</v>
      </c>
      <c r="D679" s="1">
        <v>0.29000000000000004</v>
      </c>
      <c r="E679" s="1">
        <v>0.11</v>
      </c>
      <c r="F679" s="1">
        <v>0.21999999999999997</v>
      </c>
      <c r="G679" s="1">
        <f t="shared" si="81"/>
        <v>0.11</v>
      </c>
      <c r="H679" s="1">
        <v>0.84</v>
      </c>
      <c r="I679" s="1">
        <f t="shared" si="82"/>
        <v>0.11</v>
      </c>
      <c r="T679" t="s">
        <v>64</v>
      </c>
      <c r="U679">
        <v>0.47</v>
      </c>
      <c r="V679">
        <v>0.79</v>
      </c>
      <c r="W679">
        <v>0.29000000000000004</v>
      </c>
      <c r="X679">
        <v>0.11</v>
      </c>
      <c r="Y679">
        <v>0.21999999999999997</v>
      </c>
      <c r="Z679">
        <v>0.11</v>
      </c>
      <c r="AA679">
        <v>0.16000000000000003</v>
      </c>
      <c r="AB679">
        <f t="shared" si="83"/>
        <v>0.11</v>
      </c>
    </row>
    <row r="680" spans="1:32">
      <c r="A680" t="s">
        <v>65</v>
      </c>
      <c r="B680" s="1">
        <v>0.67999999999999994</v>
      </c>
      <c r="C680" s="1">
        <v>0.66999999999999993</v>
      </c>
      <c r="D680" s="1">
        <v>0.75</v>
      </c>
      <c r="E680" s="1">
        <v>0.53</v>
      </c>
      <c r="F680" s="1">
        <v>0.51</v>
      </c>
      <c r="G680" s="37">
        <f t="shared" si="81"/>
        <v>0.51</v>
      </c>
      <c r="H680" s="1">
        <v>0.13</v>
      </c>
      <c r="I680" s="1">
        <f t="shared" si="82"/>
        <v>0.13</v>
      </c>
      <c r="T680" t="s">
        <v>65</v>
      </c>
      <c r="U680">
        <v>0.67999999999999994</v>
      </c>
      <c r="V680">
        <v>0.66999999999999993</v>
      </c>
      <c r="W680">
        <v>0.75</v>
      </c>
      <c r="X680">
        <v>0.53</v>
      </c>
      <c r="Y680">
        <v>0.51</v>
      </c>
      <c r="Z680">
        <v>0.51</v>
      </c>
      <c r="AA680">
        <v>0.87</v>
      </c>
      <c r="AB680">
        <f t="shared" si="83"/>
        <v>0.51</v>
      </c>
    </row>
    <row r="681" spans="1:32">
      <c r="A681" t="s">
        <v>66</v>
      </c>
      <c r="B681" s="1">
        <v>7.999999999999996E-2</v>
      </c>
      <c r="C681" s="1">
        <v>2.0000000000000018E-2</v>
      </c>
      <c r="D681" s="1">
        <v>0.19999999999999996</v>
      </c>
      <c r="E681" s="1">
        <v>0.82</v>
      </c>
      <c r="F681" s="1">
        <v>7.999999999999996E-2</v>
      </c>
      <c r="G681" s="1">
        <f t="shared" si="81"/>
        <v>2.0000000000000018E-2</v>
      </c>
      <c r="H681" s="1">
        <v>0.89</v>
      </c>
      <c r="I681" s="1">
        <f t="shared" si="82"/>
        <v>2.0000000000000018E-2</v>
      </c>
      <c r="T681" t="s">
        <v>66</v>
      </c>
      <c r="U681">
        <v>7.999999999999996E-2</v>
      </c>
      <c r="V681">
        <v>2.0000000000000018E-2</v>
      </c>
      <c r="W681">
        <v>0.19999999999999996</v>
      </c>
      <c r="X681">
        <v>0.82</v>
      </c>
      <c r="Y681">
        <v>7.999999999999996E-2</v>
      </c>
      <c r="Z681">
        <v>2.0000000000000018E-2</v>
      </c>
      <c r="AA681">
        <v>0.10999999999999999</v>
      </c>
      <c r="AB681">
        <f t="shared" si="83"/>
        <v>2.0000000000000018E-2</v>
      </c>
    </row>
    <row r="682" spans="1:32">
      <c r="A682" t="s">
        <v>94</v>
      </c>
      <c r="B682" s="1">
        <v>0.87</v>
      </c>
      <c r="C682" s="1">
        <v>0.56000000000000005</v>
      </c>
      <c r="D682" s="1">
        <v>0.65999999999999992</v>
      </c>
      <c r="E682" s="1">
        <v>0.06</v>
      </c>
      <c r="F682" s="1">
        <v>0.99</v>
      </c>
      <c r="G682" s="1">
        <f t="shared" si="81"/>
        <v>0.06</v>
      </c>
      <c r="H682" s="1">
        <v>0.23</v>
      </c>
      <c r="I682" s="1">
        <f t="shared" si="82"/>
        <v>0.06</v>
      </c>
      <c r="T682" t="s">
        <v>94</v>
      </c>
      <c r="U682">
        <v>0.87</v>
      </c>
      <c r="V682">
        <v>0.56000000000000005</v>
      </c>
      <c r="W682">
        <v>0.65999999999999992</v>
      </c>
      <c r="X682">
        <v>0.06</v>
      </c>
      <c r="Y682">
        <v>0.99</v>
      </c>
      <c r="Z682">
        <v>0.06</v>
      </c>
      <c r="AA682">
        <v>0.77</v>
      </c>
      <c r="AB682">
        <f t="shared" si="83"/>
        <v>0.06</v>
      </c>
    </row>
    <row r="683" spans="1:32">
      <c r="A683" t="s">
        <v>96</v>
      </c>
      <c r="B683" s="1">
        <v>0.89</v>
      </c>
      <c r="C683" s="1">
        <v>0.9</v>
      </c>
      <c r="D683" s="1">
        <v>0.99</v>
      </c>
      <c r="E683" s="1">
        <v>0.31</v>
      </c>
      <c r="F683" s="1">
        <v>0.98</v>
      </c>
      <c r="G683" s="1">
        <f t="shared" si="81"/>
        <v>0.31</v>
      </c>
      <c r="H683" s="1">
        <v>0.13</v>
      </c>
      <c r="I683" s="1">
        <f t="shared" si="82"/>
        <v>0.13</v>
      </c>
      <c r="T683" t="s">
        <v>96</v>
      </c>
      <c r="U683">
        <v>0.89</v>
      </c>
      <c r="V683">
        <v>0.9</v>
      </c>
      <c r="W683">
        <v>0.99</v>
      </c>
      <c r="X683">
        <v>0.31</v>
      </c>
      <c r="Y683">
        <v>0.98</v>
      </c>
      <c r="Z683">
        <v>0.31</v>
      </c>
      <c r="AA683">
        <v>0.87</v>
      </c>
      <c r="AB683">
        <f t="shared" si="83"/>
        <v>0.31</v>
      </c>
    </row>
    <row r="684" spans="1:32">
      <c r="A684" t="s">
        <v>98</v>
      </c>
      <c r="B684" s="1">
        <v>0.88</v>
      </c>
      <c r="C684" s="1">
        <v>0.83</v>
      </c>
      <c r="D684" s="1">
        <v>0.89</v>
      </c>
      <c r="E684" s="1">
        <v>7.0000000000000007E-2</v>
      </c>
      <c r="F684" s="1">
        <v>0.35</v>
      </c>
      <c r="G684" s="1">
        <f t="shared" si="81"/>
        <v>7.0000000000000007E-2</v>
      </c>
      <c r="H684" s="1">
        <v>0.31</v>
      </c>
      <c r="I684" s="1">
        <f t="shared" si="82"/>
        <v>7.0000000000000007E-2</v>
      </c>
      <c r="T684" t="s">
        <v>98</v>
      </c>
      <c r="U684">
        <v>0.88</v>
      </c>
      <c r="V684">
        <v>0.83</v>
      </c>
      <c r="W684">
        <v>0.89</v>
      </c>
      <c r="X684">
        <v>7.0000000000000007E-2</v>
      </c>
      <c r="Y684">
        <v>0.35</v>
      </c>
      <c r="Z684">
        <v>7.0000000000000007E-2</v>
      </c>
      <c r="AA684">
        <v>0.69</v>
      </c>
      <c r="AB684">
        <f t="shared" si="83"/>
        <v>7.0000000000000007E-2</v>
      </c>
    </row>
    <row r="685" spans="1:32">
      <c r="A685" t="s">
        <v>100</v>
      </c>
      <c r="B685" s="1">
        <v>0.85</v>
      </c>
      <c r="C685" s="1">
        <v>0.43999999999999995</v>
      </c>
      <c r="D685" s="1">
        <v>0.94</v>
      </c>
      <c r="E685" s="1">
        <v>0.39</v>
      </c>
      <c r="F685" s="1">
        <v>0.74</v>
      </c>
      <c r="G685" s="1">
        <f t="shared" si="81"/>
        <v>0.39</v>
      </c>
      <c r="H685" s="1">
        <v>0.16</v>
      </c>
      <c r="I685" s="1">
        <f t="shared" si="82"/>
        <v>0.16</v>
      </c>
      <c r="T685" t="s">
        <v>100</v>
      </c>
      <c r="U685">
        <v>0.85</v>
      </c>
      <c r="V685">
        <v>0.43999999999999995</v>
      </c>
      <c r="W685">
        <v>0.94</v>
      </c>
      <c r="X685">
        <v>0.39</v>
      </c>
      <c r="Y685">
        <v>0.74</v>
      </c>
      <c r="Z685">
        <v>0.39</v>
      </c>
      <c r="AA685">
        <v>0.84</v>
      </c>
      <c r="AB685">
        <f t="shared" si="83"/>
        <v>0.39</v>
      </c>
    </row>
    <row r="686" spans="1:32">
      <c r="A686" t="s">
        <v>102</v>
      </c>
      <c r="B686" s="1">
        <v>0.16000000000000003</v>
      </c>
      <c r="C686" s="1">
        <v>0.62</v>
      </c>
      <c r="D686" s="1">
        <v>0.19999999999999996</v>
      </c>
      <c r="E686" s="1">
        <v>0.62</v>
      </c>
      <c r="F686" s="1">
        <v>0.28000000000000003</v>
      </c>
      <c r="G686" s="1">
        <f t="shared" si="81"/>
        <v>0.16000000000000003</v>
      </c>
      <c r="H686" s="1">
        <v>0.89</v>
      </c>
      <c r="I686" s="1">
        <f t="shared" si="82"/>
        <v>0.16000000000000003</v>
      </c>
      <c r="T686" t="s">
        <v>102</v>
      </c>
      <c r="U686">
        <v>0.16000000000000003</v>
      </c>
      <c r="V686">
        <v>0.62</v>
      </c>
      <c r="W686">
        <v>0.19999999999999996</v>
      </c>
      <c r="X686">
        <v>0.62</v>
      </c>
      <c r="Y686">
        <v>0.28000000000000003</v>
      </c>
      <c r="Z686">
        <v>0.16000000000000003</v>
      </c>
      <c r="AA686">
        <v>0.10999999999999999</v>
      </c>
      <c r="AB686">
        <f t="shared" si="83"/>
        <v>0.10999999999999999</v>
      </c>
    </row>
    <row r="687" spans="1:32">
      <c r="A687" t="s">
        <v>151</v>
      </c>
      <c r="B687" s="1">
        <v>6.9999999999999951E-2</v>
      </c>
      <c r="C687" s="1">
        <v>4.0000000000000036E-2</v>
      </c>
      <c r="D687" s="1">
        <v>0.19999999999999996</v>
      </c>
      <c r="E687" s="1">
        <v>0.97</v>
      </c>
      <c r="F687" s="1">
        <v>0.16000000000000003</v>
      </c>
      <c r="G687" s="1">
        <f t="shared" si="81"/>
        <v>4.0000000000000036E-2</v>
      </c>
      <c r="H687" s="1">
        <v>0.89</v>
      </c>
      <c r="I687" s="1">
        <f t="shared" si="82"/>
        <v>4.0000000000000036E-2</v>
      </c>
      <c r="T687" t="s">
        <v>151</v>
      </c>
      <c r="U687">
        <v>6.9999999999999951E-2</v>
      </c>
      <c r="V687">
        <v>4.0000000000000036E-2</v>
      </c>
      <c r="W687">
        <v>0.19999999999999996</v>
      </c>
      <c r="X687">
        <v>0.97</v>
      </c>
      <c r="Y687">
        <v>0.16000000000000003</v>
      </c>
      <c r="Z687">
        <v>4.0000000000000036E-2</v>
      </c>
      <c r="AA687">
        <v>0.10999999999999999</v>
      </c>
      <c r="AB687">
        <f t="shared" si="83"/>
        <v>4.0000000000000036E-2</v>
      </c>
    </row>
    <row r="688" spans="1:32">
      <c r="B688" s="1"/>
      <c r="C688" s="1"/>
      <c r="D688" s="1"/>
      <c r="E688" s="1"/>
      <c r="F688" s="1"/>
      <c r="G688" s="1">
        <f>SUM(G670:G687)</f>
        <v>3.3600000000000003</v>
      </c>
      <c r="H688" s="1" t="s">
        <v>71</v>
      </c>
      <c r="I688" s="1">
        <f>SUM(I670:I687)</f>
        <v>2.0900000000000003</v>
      </c>
      <c r="J688" s="45">
        <f>+I688/G688</f>
        <v>0.62202380952380953</v>
      </c>
      <c r="K688" s="44" t="s">
        <v>241</v>
      </c>
      <c r="Z688">
        <v>3.3600000000000003</v>
      </c>
      <c r="AA688" t="s">
        <v>263</v>
      </c>
      <c r="AB688">
        <f>SUM(AB670:AB687)</f>
        <v>3.31</v>
      </c>
      <c r="AC688" s="44">
        <f>+AB688/Z688</f>
        <v>0.98511904761904756</v>
      </c>
      <c r="AD688" s="44" t="s">
        <v>274</v>
      </c>
      <c r="AF688">
        <v>0.9852071005917159</v>
      </c>
    </row>
    <row r="689" spans="1:28">
      <c r="A689" t="s">
        <v>146</v>
      </c>
      <c r="T689" t="s">
        <v>180</v>
      </c>
    </row>
    <row r="690" spans="1:28">
      <c r="A690" t="s">
        <v>78</v>
      </c>
      <c r="B690" t="s">
        <v>228</v>
      </c>
      <c r="C690" t="s">
        <v>230</v>
      </c>
      <c r="D690" t="s">
        <v>223</v>
      </c>
      <c r="E690" t="s">
        <v>232</v>
      </c>
      <c r="F690" t="s">
        <v>50</v>
      </c>
      <c r="G690" t="s">
        <v>142</v>
      </c>
      <c r="H690" t="s">
        <v>224</v>
      </c>
      <c r="I690" t="s">
        <v>238</v>
      </c>
      <c r="T690" t="s">
        <v>78</v>
      </c>
      <c r="U690" t="s">
        <v>228</v>
      </c>
      <c r="V690" t="s">
        <v>230</v>
      </c>
      <c r="W690" t="s">
        <v>223</v>
      </c>
      <c r="X690" t="s">
        <v>232</v>
      </c>
      <c r="Y690" t="s">
        <v>50</v>
      </c>
      <c r="Z690" t="s">
        <v>176</v>
      </c>
      <c r="AA690" t="s">
        <v>236</v>
      </c>
      <c r="AB690" t="s">
        <v>238</v>
      </c>
    </row>
    <row r="691" spans="1:28">
      <c r="A691" t="s">
        <v>80</v>
      </c>
      <c r="B691" s="1">
        <v>0.38</v>
      </c>
      <c r="C691" s="1">
        <v>0.64</v>
      </c>
      <c r="D691" s="1">
        <v>0.22999999999999998</v>
      </c>
      <c r="E691" s="1">
        <v>0.33999999999999997</v>
      </c>
      <c r="F691" s="1">
        <v>0.41000000000000003</v>
      </c>
      <c r="G691" s="1">
        <f t="shared" ref="G691:G708" si="84">MIN(B691:F691)</f>
        <v>0.22999999999999998</v>
      </c>
      <c r="H691" s="1">
        <v>0.13</v>
      </c>
      <c r="I691" s="1">
        <f t="shared" ref="I691:I708" si="85">MIN(G691:H691)</f>
        <v>0.13</v>
      </c>
      <c r="T691" t="s">
        <v>80</v>
      </c>
      <c r="U691">
        <v>0.38</v>
      </c>
      <c r="V691">
        <v>0.64</v>
      </c>
      <c r="W691">
        <v>0.22999999999999998</v>
      </c>
      <c r="X691">
        <v>0.33999999999999997</v>
      </c>
      <c r="Y691">
        <v>0.41000000000000003</v>
      </c>
      <c r="Z691">
        <v>0.22999999999999998</v>
      </c>
      <c r="AA691">
        <v>0.87</v>
      </c>
      <c r="AB691">
        <f t="shared" ref="AB691:AB708" si="86">MIN(Z691:AA691)</f>
        <v>0.22999999999999998</v>
      </c>
    </row>
    <row r="692" spans="1:28">
      <c r="A692" t="s">
        <v>82</v>
      </c>
      <c r="B692" s="1">
        <v>4.0000000000000036E-2</v>
      </c>
      <c r="C692" s="1">
        <v>0.14000000000000001</v>
      </c>
      <c r="D692" s="1">
        <v>0.30000000000000004</v>
      </c>
      <c r="E692" s="1">
        <v>4.0000000000000036E-2</v>
      </c>
      <c r="F692" s="1">
        <v>0.84</v>
      </c>
      <c r="G692" s="1">
        <f t="shared" si="84"/>
        <v>4.0000000000000036E-2</v>
      </c>
      <c r="H692" s="1">
        <v>0.89</v>
      </c>
      <c r="I692" s="1">
        <f t="shared" si="85"/>
        <v>4.0000000000000036E-2</v>
      </c>
      <c r="T692" t="s">
        <v>82</v>
      </c>
      <c r="U692">
        <v>4.0000000000000036E-2</v>
      </c>
      <c r="V692">
        <v>0.14000000000000001</v>
      </c>
      <c r="W692">
        <v>0.30000000000000004</v>
      </c>
      <c r="X692">
        <v>4.0000000000000036E-2</v>
      </c>
      <c r="Y692">
        <v>0.84</v>
      </c>
      <c r="Z692">
        <v>4.0000000000000036E-2</v>
      </c>
      <c r="AA692">
        <v>0.10999999999999999</v>
      </c>
      <c r="AB692">
        <f t="shared" si="86"/>
        <v>4.0000000000000036E-2</v>
      </c>
    </row>
    <row r="693" spans="1:28">
      <c r="A693" t="s">
        <v>57</v>
      </c>
      <c r="B693" s="1">
        <v>0.58000000000000007</v>
      </c>
      <c r="C693" s="1">
        <v>6.0000000000000053E-2</v>
      </c>
      <c r="D693" s="1">
        <v>0.27</v>
      </c>
      <c r="E693" s="1">
        <v>0.22999999999999998</v>
      </c>
      <c r="F693" s="1">
        <v>0.72</v>
      </c>
      <c r="G693" s="1">
        <f t="shared" si="84"/>
        <v>6.0000000000000053E-2</v>
      </c>
      <c r="H693" s="1">
        <v>0.81</v>
      </c>
      <c r="I693" s="1">
        <f t="shared" si="85"/>
        <v>6.0000000000000053E-2</v>
      </c>
      <c r="T693" t="s">
        <v>57</v>
      </c>
      <c r="U693">
        <v>0.58000000000000007</v>
      </c>
      <c r="V693">
        <v>6.0000000000000053E-2</v>
      </c>
      <c r="W693">
        <v>0.27</v>
      </c>
      <c r="X693">
        <v>0.22999999999999998</v>
      </c>
      <c r="Y693">
        <v>0.72</v>
      </c>
      <c r="Z693">
        <v>6.0000000000000053E-2</v>
      </c>
      <c r="AA693">
        <v>0.18999999999999995</v>
      </c>
      <c r="AB693">
        <f t="shared" si="86"/>
        <v>6.0000000000000053E-2</v>
      </c>
    </row>
    <row r="694" spans="1:28">
      <c r="A694" t="s">
        <v>58</v>
      </c>
      <c r="B694" s="1">
        <v>0.75</v>
      </c>
      <c r="C694" s="1">
        <v>0.73</v>
      </c>
      <c r="D694" s="1">
        <v>0.29000000000000004</v>
      </c>
      <c r="E694" s="1">
        <v>0.9</v>
      </c>
      <c r="F694" s="1">
        <v>0.72</v>
      </c>
      <c r="G694" s="1">
        <f t="shared" si="84"/>
        <v>0.29000000000000004</v>
      </c>
      <c r="H694" s="1">
        <v>0.23</v>
      </c>
      <c r="I694" s="1">
        <f t="shared" si="85"/>
        <v>0.23</v>
      </c>
      <c r="T694" t="s">
        <v>58</v>
      </c>
      <c r="U694">
        <v>0.75</v>
      </c>
      <c r="V694">
        <v>0.73</v>
      </c>
      <c r="W694">
        <v>0.29000000000000004</v>
      </c>
      <c r="X694">
        <v>0.9</v>
      </c>
      <c r="Y694">
        <v>0.72</v>
      </c>
      <c r="Z694">
        <v>0.29000000000000004</v>
      </c>
      <c r="AA694">
        <v>0.77</v>
      </c>
      <c r="AB694">
        <f t="shared" si="86"/>
        <v>0.29000000000000004</v>
      </c>
    </row>
    <row r="695" spans="1:28">
      <c r="A695" t="s">
        <v>59</v>
      </c>
      <c r="B695" s="1">
        <v>0.58000000000000007</v>
      </c>
      <c r="C695" s="1">
        <v>0.83</v>
      </c>
      <c r="D695" s="1">
        <v>0.21999999999999997</v>
      </c>
      <c r="E695" s="1">
        <v>0.72</v>
      </c>
      <c r="F695" s="1">
        <v>0.49</v>
      </c>
      <c r="G695" s="1">
        <f t="shared" si="84"/>
        <v>0.21999999999999997</v>
      </c>
      <c r="H695" s="1">
        <v>0.69</v>
      </c>
      <c r="I695" s="1">
        <f t="shared" si="85"/>
        <v>0.21999999999999997</v>
      </c>
      <c r="T695" t="s">
        <v>59</v>
      </c>
      <c r="U695">
        <v>0.58000000000000007</v>
      </c>
      <c r="V695">
        <v>0.83</v>
      </c>
      <c r="W695">
        <v>0.21999999999999997</v>
      </c>
      <c r="X695">
        <v>0.72</v>
      </c>
      <c r="Y695">
        <v>0.49</v>
      </c>
      <c r="Z695">
        <v>0.21999999999999997</v>
      </c>
      <c r="AA695">
        <v>0.31000000000000005</v>
      </c>
      <c r="AB695">
        <f t="shared" si="86"/>
        <v>0.21999999999999997</v>
      </c>
    </row>
    <row r="696" spans="1:28">
      <c r="A696" t="s">
        <v>60</v>
      </c>
      <c r="B696" s="1">
        <v>9.9999999999999978E-2</v>
      </c>
      <c r="C696" s="1">
        <v>0.84</v>
      </c>
      <c r="D696" s="1">
        <v>0.26</v>
      </c>
      <c r="E696" s="1">
        <v>0.30000000000000004</v>
      </c>
      <c r="F696" s="1">
        <v>0.78</v>
      </c>
      <c r="G696" s="1">
        <f t="shared" si="84"/>
        <v>9.9999999999999978E-2</v>
      </c>
      <c r="H696" s="1">
        <v>0.89</v>
      </c>
      <c r="I696" s="1">
        <f t="shared" si="85"/>
        <v>9.9999999999999978E-2</v>
      </c>
      <c r="T696" t="s">
        <v>60</v>
      </c>
      <c r="U696">
        <v>9.9999999999999978E-2</v>
      </c>
      <c r="V696">
        <v>0.84</v>
      </c>
      <c r="W696">
        <v>0.26</v>
      </c>
      <c r="X696">
        <v>0.30000000000000004</v>
      </c>
      <c r="Y696">
        <v>0.78</v>
      </c>
      <c r="Z696">
        <v>9.9999999999999978E-2</v>
      </c>
      <c r="AA696">
        <v>0.10999999999999999</v>
      </c>
      <c r="AB696">
        <f t="shared" si="86"/>
        <v>9.9999999999999978E-2</v>
      </c>
    </row>
    <row r="697" spans="1:28">
      <c r="A697" t="s">
        <v>153</v>
      </c>
      <c r="B697" s="1">
        <v>0.28000000000000003</v>
      </c>
      <c r="C697" s="1">
        <v>0.18999999999999995</v>
      </c>
      <c r="D697" s="1">
        <v>0.22999999999999998</v>
      </c>
      <c r="E697" s="1">
        <v>0.16000000000000003</v>
      </c>
      <c r="F697" s="1">
        <v>0.32999999999999996</v>
      </c>
      <c r="G697" s="1">
        <f t="shared" si="84"/>
        <v>0.16000000000000003</v>
      </c>
      <c r="H697" s="1">
        <v>0.13</v>
      </c>
      <c r="I697" s="1">
        <f t="shared" si="85"/>
        <v>0.13</v>
      </c>
      <c r="T697" t="s">
        <v>153</v>
      </c>
      <c r="U697">
        <v>0.28000000000000003</v>
      </c>
      <c r="V697">
        <v>0.18999999999999995</v>
      </c>
      <c r="W697">
        <v>0.22999999999999998</v>
      </c>
      <c r="X697">
        <v>0.16000000000000003</v>
      </c>
      <c r="Y697">
        <v>0.32999999999999996</v>
      </c>
      <c r="Z697">
        <v>0.16000000000000003</v>
      </c>
      <c r="AA697">
        <v>0.87</v>
      </c>
      <c r="AB697">
        <f t="shared" si="86"/>
        <v>0.16000000000000003</v>
      </c>
    </row>
    <row r="698" spans="1:28">
      <c r="A698" t="s">
        <v>62</v>
      </c>
      <c r="B698" s="1">
        <v>0.83</v>
      </c>
      <c r="C698" s="1">
        <v>0.67999999999999994</v>
      </c>
      <c r="D698" s="1">
        <v>0.91</v>
      </c>
      <c r="E698" s="1">
        <v>0.52</v>
      </c>
      <c r="F698" s="1">
        <v>0.41000000000000003</v>
      </c>
      <c r="G698" s="1">
        <f t="shared" si="84"/>
        <v>0.41000000000000003</v>
      </c>
      <c r="H698" s="1">
        <v>0.16</v>
      </c>
      <c r="I698" s="1">
        <f t="shared" si="85"/>
        <v>0.16</v>
      </c>
      <c r="T698" t="s">
        <v>62</v>
      </c>
      <c r="U698">
        <v>0.83</v>
      </c>
      <c r="V698">
        <v>0.67999999999999994</v>
      </c>
      <c r="W698">
        <v>0.91</v>
      </c>
      <c r="X698">
        <v>0.52</v>
      </c>
      <c r="Y698">
        <v>0.41000000000000003</v>
      </c>
      <c r="Z698">
        <v>0.41000000000000003</v>
      </c>
      <c r="AA698">
        <v>0.84</v>
      </c>
      <c r="AB698">
        <f t="shared" si="86"/>
        <v>0.41000000000000003</v>
      </c>
    </row>
    <row r="699" spans="1:28">
      <c r="A699" t="s">
        <v>63</v>
      </c>
      <c r="B699" s="1">
        <v>0.8</v>
      </c>
      <c r="C699" s="1">
        <v>0.58000000000000007</v>
      </c>
      <c r="D699" s="1">
        <v>0.49</v>
      </c>
      <c r="E699" s="1">
        <v>0.73</v>
      </c>
      <c r="F699" s="1">
        <v>0.19999999999999996</v>
      </c>
      <c r="G699" s="1">
        <f t="shared" si="84"/>
        <v>0.19999999999999996</v>
      </c>
      <c r="H699" s="1">
        <v>0.45</v>
      </c>
      <c r="I699" s="1">
        <f t="shared" si="85"/>
        <v>0.19999999999999996</v>
      </c>
      <c r="T699" t="s">
        <v>63</v>
      </c>
      <c r="U699">
        <v>0.8</v>
      </c>
      <c r="V699">
        <v>0.58000000000000007</v>
      </c>
      <c r="W699">
        <v>0.49</v>
      </c>
      <c r="X699">
        <v>0.73</v>
      </c>
      <c r="Y699">
        <v>0.19999999999999996</v>
      </c>
      <c r="Z699">
        <v>0.19999999999999996</v>
      </c>
      <c r="AA699">
        <v>0.55000000000000004</v>
      </c>
      <c r="AB699">
        <f t="shared" si="86"/>
        <v>0.19999999999999996</v>
      </c>
    </row>
    <row r="700" spans="1:28">
      <c r="A700" t="s">
        <v>64</v>
      </c>
      <c r="B700" s="1">
        <v>0.47</v>
      </c>
      <c r="C700" s="1">
        <v>0.79</v>
      </c>
      <c r="D700" s="1">
        <v>0.29000000000000004</v>
      </c>
      <c r="E700" s="1">
        <v>0.89</v>
      </c>
      <c r="F700" s="1">
        <v>0.78</v>
      </c>
      <c r="G700" s="1">
        <f t="shared" si="84"/>
        <v>0.29000000000000004</v>
      </c>
      <c r="H700" s="1">
        <v>0.84</v>
      </c>
      <c r="I700" s="1">
        <f t="shared" si="85"/>
        <v>0.29000000000000004</v>
      </c>
      <c r="T700" t="s">
        <v>64</v>
      </c>
      <c r="U700">
        <v>0.47</v>
      </c>
      <c r="V700">
        <v>0.79</v>
      </c>
      <c r="W700">
        <v>0.29000000000000004</v>
      </c>
      <c r="X700">
        <v>0.89</v>
      </c>
      <c r="Y700">
        <v>0.78</v>
      </c>
      <c r="Z700">
        <v>0.29000000000000004</v>
      </c>
      <c r="AA700">
        <v>0.16000000000000003</v>
      </c>
      <c r="AB700">
        <f t="shared" si="86"/>
        <v>0.16000000000000003</v>
      </c>
    </row>
    <row r="701" spans="1:28">
      <c r="A701" t="s">
        <v>65</v>
      </c>
      <c r="B701" s="1">
        <v>0.67999999999999994</v>
      </c>
      <c r="C701" s="1">
        <v>0.66999999999999993</v>
      </c>
      <c r="D701" s="1">
        <v>0.75</v>
      </c>
      <c r="E701" s="1">
        <v>0.47</v>
      </c>
      <c r="F701" s="1">
        <v>0.49</v>
      </c>
      <c r="G701" s="1">
        <f t="shared" si="84"/>
        <v>0.47</v>
      </c>
      <c r="H701" s="1">
        <v>0.13</v>
      </c>
      <c r="I701" s="1">
        <f t="shared" si="85"/>
        <v>0.13</v>
      </c>
      <c r="T701" t="s">
        <v>65</v>
      </c>
      <c r="U701">
        <v>0.67999999999999994</v>
      </c>
      <c r="V701">
        <v>0.66999999999999993</v>
      </c>
      <c r="W701">
        <v>0.75</v>
      </c>
      <c r="X701">
        <v>0.47</v>
      </c>
      <c r="Y701">
        <v>0.49</v>
      </c>
      <c r="Z701">
        <v>0.47</v>
      </c>
      <c r="AA701">
        <v>0.87</v>
      </c>
      <c r="AB701">
        <f t="shared" si="86"/>
        <v>0.47</v>
      </c>
    </row>
    <row r="702" spans="1:28">
      <c r="A702" t="s">
        <v>66</v>
      </c>
      <c r="B702" s="1">
        <v>7.999999999999996E-2</v>
      </c>
      <c r="C702" s="1">
        <v>2.0000000000000018E-2</v>
      </c>
      <c r="D702" s="1">
        <v>0.19999999999999996</v>
      </c>
      <c r="E702" s="1">
        <v>0.18000000000000005</v>
      </c>
      <c r="F702" s="1">
        <v>0.92</v>
      </c>
      <c r="G702" s="1">
        <f t="shared" si="84"/>
        <v>2.0000000000000018E-2</v>
      </c>
      <c r="H702" s="1">
        <v>0.89</v>
      </c>
      <c r="I702" s="1">
        <f t="shared" si="85"/>
        <v>2.0000000000000018E-2</v>
      </c>
      <c r="T702" t="s">
        <v>66</v>
      </c>
      <c r="U702">
        <v>7.999999999999996E-2</v>
      </c>
      <c r="V702">
        <v>2.0000000000000018E-2</v>
      </c>
      <c r="W702">
        <v>0.19999999999999996</v>
      </c>
      <c r="X702">
        <v>0.18000000000000005</v>
      </c>
      <c r="Y702">
        <v>0.92</v>
      </c>
      <c r="Z702">
        <v>2.0000000000000018E-2</v>
      </c>
      <c r="AA702">
        <v>0.10999999999999999</v>
      </c>
      <c r="AB702">
        <f t="shared" si="86"/>
        <v>2.0000000000000018E-2</v>
      </c>
    </row>
    <row r="703" spans="1:28">
      <c r="A703" t="s">
        <v>94</v>
      </c>
      <c r="B703" s="1">
        <v>0.87</v>
      </c>
      <c r="C703" s="1">
        <v>0.56000000000000005</v>
      </c>
      <c r="D703" s="1">
        <v>0.65999999999999992</v>
      </c>
      <c r="E703" s="1">
        <v>0.94</v>
      </c>
      <c r="F703" s="1">
        <v>1.0000000000000009E-2</v>
      </c>
      <c r="G703" s="1">
        <f t="shared" si="84"/>
        <v>1.0000000000000009E-2</v>
      </c>
      <c r="H703" s="1">
        <v>0.23</v>
      </c>
      <c r="I703" s="1">
        <f t="shared" si="85"/>
        <v>1.0000000000000009E-2</v>
      </c>
      <c r="T703" t="s">
        <v>94</v>
      </c>
      <c r="U703">
        <v>0.87</v>
      </c>
      <c r="V703">
        <v>0.56000000000000005</v>
      </c>
      <c r="W703">
        <v>0.65999999999999992</v>
      </c>
      <c r="X703">
        <v>0.94</v>
      </c>
      <c r="Y703">
        <v>1.0000000000000009E-2</v>
      </c>
      <c r="Z703">
        <v>1.0000000000000009E-2</v>
      </c>
      <c r="AA703">
        <v>0.77</v>
      </c>
      <c r="AB703">
        <f t="shared" si="86"/>
        <v>1.0000000000000009E-2</v>
      </c>
    </row>
    <row r="704" spans="1:28">
      <c r="A704" t="s">
        <v>96</v>
      </c>
      <c r="B704" s="1">
        <v>0.89</v>
      </c>
      <c r="C704" s="1">
        <v>0.9</v>
      </c>
      <c r="D704" s="1">
        <v>0.99</v>
      </c>
      <c r="E704" s="1">
        <v>0.69</v>
      </c>
      <c r="F704" s="1">
        <v>2.0000000000000018E-2</v>
      </c>
      <c r="G704" s="1">
        <f t="shared" si="84"/>
        <v>2.0000000000000018E-2</v>
      </c>
      <c r="H704" s="1">
        <v>0.13</v>
      </c>
      <c r="I704" s="1">
        <f t="shared" si="85"/>
        <v>2.0000000000000018E-2</v>
      </c>
      <c r="T704" t="s">
        <v>96</v>
      </c>
      <c r="U704">
        <v>0.89</v>
      </c>
      <c r="V704">
        <v>0.9</v>
      </c>
      <c r="W704">
        <v>0.99</v>
      </c>
      <c r="X704">
        <v>0.69</v>
      </c>
      <c r="Y704">
        <v>2.0000000000000018E-2</v>
      </c>
      <c r="Z704">
        <v>2.0000000000000018E-2</v>
      </c>
      <c r="AA704">
        <v>0.87</v>
      </c>
      <c r="AB704">
        <f t="shared" si="86"/>
        <v>2.0000000000000018E-2</v>
      </c>
    </row>
    <row r="705" spans="1:32">
      <c r="A705" t="s">
        <v>98</v>
      </c>
      <c r="B705" s="1">
        <v>0.88</v>
      </c>
      <c r="C705" s="1">
        <v>0.83</v>
      </c>
      <c r="D705" s="1">
        <v>0.89</v>
      </c>
      <c r="E705" s="1">
        <v>0.92999999999999994</v>
      </c>
      <c r="F705" s="1">
        <v>0.65</v>
      </c>
      <c r="G705" s="37">
        <f t="shared" si="84"/>
        <v>0.65</v>
      </c>
      <c r="H705" s="1">
        <v>0.31</v>
      </c>
      <c r="I705" s="1">
        <f t="shared" si="85"/>
        <v>0.31</v>
      </c>
      <c r="T705" t="s">
        <v>98</v>
      </c>
      <c r="U705">
        <v>0.88</v>
      </c>
      <c r="V705">
        <v>0.83</v>
      </c>
      <c r="W705">
        <v>0.89</v>
      </c>
      <c r="X705">
        <v>0.92999999999999994</v>
      </c>
      <c r="Y705">
        <v>0.65</v>
      </c>
      <c r="Z705">
        <v>0.65</v>
      </c>
      <c r="AA705">
        <v>0.69</v>
      </c>
      <c r="AB705">
        <f t="shared" si="86"/>
        <v>0.65</v>
      </c>
    </row>
    <row r="706" spans="1:32">
      <c r="A706" t="s">
        <v>100</v>
      </c>
      <c r="B706" s="1">
        <v>0.85</v>
      </c>
      <c r="C706" s="1">
        <v>0.43999999999999995</v>
      </c>
      <c r="D706" s="1">
        <v>0.94</v>
      </c>
      <c r="E706" s="1">
        <v>0.61</v>
      </c>
      <c r="F706" s="1">
        <v>0.26</v>
      </c>
      <c r="G706" s="1">
        <f t="shared" si="84"/>
        <v>0.26</v>
      </c>
      <c r="H706" s="1">
        <v>0.16</v>
      </c>
      <c r="I706" s="1">
        <f t="shared" si="85"/>
        <v>0.16</v>
      </c>
      <c r="T706" t="s">
        <v>100</v>
      </c>
      <c r="U706">
        <v>0.85</v>
      </c>
      <c r="V706">
        <v>0.43999999999999995</v>
      </c>
      <c r="W706">
        <v>0.94</v>
      </c>
      <c r="X706">
        <v>0.61</v>
      </c>
      <c r="Y706">
        <v>0.26</v>
      </c>
      <c r="Z706">
        <v>0.26</v>
      </c>
      <c r="AA706">
        <v>0.84</v>
      </c>
      <c r="AB706">
        <f t="shared" si="86"/>
        <v>0.26</v>
      </c>
    </row>
    <row r="707" spans="1:32">
      <c r="A707" t="s">
        <v>102</v>
      </c>
      <c r="B707" s="1">
        <v>0.16000000000000003</v>
      </c>
      <c r="C707" s="1">
        <v>0.62</v>
      </c>
      <c r="D707" s="1">
        <v>0.19999999999999996</v>
      </c>
      <c r="E707" s="1">
        <v>0.38</v>
      </c>
      <c r="F707" s="1">
        <v>0.72</v>
      </c>
      <c r="G707" s="1">
        <f t="shared" si="84"/>
        <v>0.16000000000000003</v>
      </c>
      <c r="H707" s="1">
        <v>0.89</v>
      </c>
      <c r="I707" s="1">
        <f t="shared" si="85"/>
        <v>0.16000000000000003</v>
      </c>
      <c r="T707" t="s">
        <v>102</v>
      </c>
      <c r="U707">
        <v>0.16000000000000003</v>
      </c>
      <c r="V707">
        <v>0.62</v>
      </c>
      <c r="W707">
        <v>0.19999999999999996</v>
      </c>
      <c r="X707">
        <v>0.38</v>
      </c>
      <c r="Y707">
        <v>0.72</v>
      </c>
      <c r="Z707">
        <v>0.16000000000000003</v>
      </c>
      <c r="AA707">
        <v>0.10999999999999999</v>
      </c>
      <c r="AB707">
        <f t="shared" si="86"/>
        <v>0.10999999999999999</v>
      </c>
    </row>
    <row r="708" spans="1:32">
      <c r="A708" t="s">
        <v>151</v>
      </c>
      <c r="B708" s="1">
        <v>6.9999999999999951E-2</v>
      </c>
      <c r="C708" s="1">
        <v>4.0000000000000036E-2</v>
      </c>
      <c r="D708" s="1">
        <v>0.19999999999999996</v>
      </c>
      <c r="E708" s="1">
        <v>3.0000000000000027E-2</v>
      </c>
      <c r="F708" s="1">
        <v>0.84</v>
      </c>
      <c r="G708" s="1">
        <f t="shared" si="84"/>
        <v>3.0000000000000027E-2</v>
      </c>
      <c r="H708" s="1">
        <v>0.89</v>
      </c>
      <c r="I708" s="1">
        <f t="shared" si="85"/>
        <v>3.0000000000000027E-2</v>
      </c>
      <c r="T708" t="s">
        <v>151</v>
      </c>
      <c r="U708">
        <v>6.9999999999999951E-2</v>
      </c>
      <c r="V708">
        <v>4.0000000000000036E-2</v>
      </c>
      <c r="W708">
        <v>0.19999999999999996</v>
      </c>
      <c r="X708">
        <v>3.0000000000000027E-2</v>
      </c>
      <c r="Y708">
        <v>0.84</v>
      </c>
      <c r="Z708">
        <v>3.0000000000000027E-2</v>
      </c>
      <c r="AA708">
        <v>0.10999999999999999</v>
      </c>
      <c r="AB708">
        <f t="shared" si="86"/>
        <v>3.0000000000000027E-2</v>
      </c>
    </row>
    <row r="709" spans="1:32">
      <c r="B709" s="1"/>
      <c r="C709" s="1"/>
      <c r="D709" s="1"/>
      <c r="E709" s="1"/>
      <c r="F709" s="1"/>
      <c r="G709" s="1">
        <f>SUM(G691:G708)</f>
        <v>3.62</v>
      </c>
      <c r="H709" s="1" t="s">
        <v>71</v>
      </c>
      <c r="I709" s="1">
        <f>SUM(I691:I708)</f>
        <v>2.4000000000000004</v>
      </c>
      <c r="J709" s="45">
        <f>+I709/G709</f>
        <v>0.66298342541436472</v>
      </c>
      <c r="K709" s="44" t="s">
        <v>242</v>
      </c>
      <c r="Z709">
        <v>3.62</v>
      </c>
      <c r="AA709" t="s">
        <v>263</v>
      </c>
      <c r="AB709">
        <f>SUM(AB691:AB708)</f>
        <v>3.4399999999999995</v>
      </c>
      <c r="AC709" s="44">
        <f>+AB709/Z709</f>
        <v>0.95027624309392245</v>
      </c>
      <c r="AD709" s="44" t="s">
        <v>275</v>
      </c>
      <c r="AF709">
        <v>0.9504132231404957</v>
      </c>
    </row>
    <row r="712" spans="1:32">
      <c r="A712" t="s">
        <v>147</v>
      </c>
      <c r="T712" t="s">
        <v>181</v>
      </c>
    </row>
    <row r="713" spans="1:32">
      <c r="A713" t="s">
        <v>78</v>
      </c>
      <c r="B713" t="s">
        <v>228</v>
      </c>
      <c r="C713" t="s">
        <v>230</v>
      </c>
      <c r="D713" t="s">
        <v>223</v>
      </c>
      <c r="E713" t="s">
        <v>232</v>
      </c>
      <c r="F713" t="s">
        <v>234</v>
      </c>
      <c r="G713" t="s">
        <v>143</v>
      </c>
      <c r="H713" t="s">
        <v>224</v>
      </c>
      <c r="I713" t="s">
        <v>238</v>
      </c>
      <c r="T713" t="s">
        <v>78</v>
      </c>
      <c r="U713" t="s">
        <v>228</v>
      </c>
      <c r="V713" t="s">
        <v>230</v>
      </c>
      <c r="W713" t="s">
        <v>223</v>
      </c>
      <c r="X713" t="s">
        <v>232</v>
      </c>
      <c r="Y713" t="s">
        <v>234</v>
      </c>
      <c r="Z713" t="s">
        <v>177</v>
      </c>
      <c r="AA713" t="s">
        <v>236</v>
      </c>
      <c r="AB713" t="s">
        <v>238</v>
      </c>
    </row>
    <row r="714" spans="1:32">
      <c r="A714" t="s">
        <v>80</v>
      </c>
      <c r="B714" s="1">
        <v>0.38</v>
      </c>
      <c r="C714" s="1">
        <v>0.64</v>
      </c>
      <c r="D714" s="1">
        <v>0.22999999999999998</v>
      </c>
      <c r="E714" s="1">
        <v>0.33999999999999997</v>
      </c>
      <c r="F714" s="1">
        <v>0.59</v>
      </c>
      <c r="G714" s="1">
        <f t="shared" ref="G714:G731" si="87">MIN(B714:F714)</f>
        <v>0.22999999999999998</v>
      </c>
      <c r="H714" s="1">
        <v>0.13</v>
      </c>
      <c r="I714" s="1">
        <f t="shared" ref="I714:I731" si="88">MIN(G714:H714)</f>
        <v>0.13</v>
      </c>
      <c r="T714" t="s">
        <v>80</v>
      </c>
      <c r="U714">
        <v>0.38</v>
      </c>
      <c r="V714">
        <v>0.64</v>
      </c>
      <c r="W714">
        <v>0.22999999999999998</v>
      </c>
      <c r="X714">
        <v>0.33999999999999997</v>
      </c>
      <c r="Y714">
        <v>0.59</v>
      </c>
      <c r="Z714">
        <v>0.22999999999999998</v>
      </c>
      <c r="AA714">
        <v>0.87</v>
      </c>
      <c r="AB714">
        <f t="shared" ref="AB714:AB731" si="89">MIN(Z714:AA714)</f>
        <v>0.22999999999999998</v>
      </c>
    </row>
    <row r="715" spans="1:32">
      <c r="A715" t="s">
        <v>82</v>
      </c>
      <c r="B715" s="1">
        <v>4.0000000000000036E-2</v>
      </c>
      <c r="C715" s="1">
        <v>0.14000000000000001</v>
      </c>
      <c r="D715" s="1">
        <v>0.30000000000000004</v>
      </c>
      <c r="E715" s="1">
        <v>4.0000000000000036E-2</v>
      </c>
      <c r="F715" s="1">
        <v>0.16000000000000003</v>
      </c>
      <c r="G715" s="1">
        <f t="shared" si="87"/>
        <v>4.0000000000000036E-2</v>
      </c>
      <c r="H715" s="1">
        <v>0.89</v>
      </c>
      <c r="I715" s="1">
        <f t="shared" si="88"/>
        <v>4.0000000000000036E-2</v>
      </c>
      <c r="T715" t="s">
        <v>82</v>
      </c>
      <c r="U715">
        <v>4.0000000000000036E-2</v>
      </c>
      <c r="V715">
        <v>0.14000000000000001</v>
      </c>
      <c r="W715">
        <v>0.30000000000000004</v>
      </c>
      <c r="X715">
        <v>4.0000000000000036E-2</v>
      </c>
      <c r="Y715">
        <v>0.16000000000000003</v>
      </c>
      <c r="Z715">
        <v>4.0000000000000036E-2</v>
      </c>
      <c r="AA715">
        <v>0.10999999999999999</v>
      </c>
      <c r="AB715">
        <f t="shared" si="89"/>
        <v>4.0000000000000036E-2</v>
      </c>
    </row>
    <row r="716" spans="1:32">
      <c r="A716" t="s">
        <v>57</v>
      </c>
      <c r="B716" s="1">
        <v>0.58000000000000007</v>
      </c>
      <c r="C716" s="1">
        <v>6.0000000000000053E-2</v>
      </c>
      <c r="D716" s="1">
        <v>0.27</v>
      </c>
      <c r="E716" s="1">
        <v>0.22999999999999998</v>
      </c>
      <c r="F716" s="1">
        <v>0.28000000000000003</v>
      </c>
      <c r="G716" s="1">
        <f t="shared" si="87"/>
        <v>6.0000000000000053E-2</v>
      </c>
      <c r="H716" s="1">
        <v>0.81</v>
      </c>
      <c r="I716" s="1">
        <f t="shared" si="88"/>
        <v>6.0000000000000053E-2</v>
      </c>
      <c r="T716" t="s">
        <v>57</v>
      </c>
      <c r="U716">
        <v>0.58000000000000007</v>
      </c>
      <c r="V716">
        <v>6.0000000000000053E-2</v>
      </c>
      <c r="W716">
        <v>0.27</v>
      </c>
      <c r="X716">
        <v>0.22999999999999998</v>
      </c>
      <c r="Y716">
        <v>0.28000000000000003</v>
      </c>
      <c r="Z716">
        <v>6.0000000000000053E-2</v>
      </c>
      <c r="AA716">
        <v>0.18999999999999995</v>
      </c>
      <c r="AB716">
        <f t="shared" si="89"/>
        <v>6.0000000000000053E-2</v>
      </c>
    </row>
    <row r="717" spans="1:32">
      <c r="A717" t="s">
        <v>58</v>
      </c>
      <c r="B717" s="1">
        <v>0.75</v>
      </c>
      <c r="C717" s="1">
        <v>0.73</v>
      </c>
      <c r="D717" s="1">
        <v>0.29000000000000004</v>
      </c>
      <c r="E717" s="1">
        <v>0.9</v>
      </c>
      <c r="F717" s="1">
        <v>0.28000000000000003</v>
      </c>
      <c r="G717" s="1">
        <f t="shared" si="87"/>
        <v>0.28000000000000003</v>
      </c>
      <c r="H717" s="1">
        <v>0.23</v>
      </c>
      <c r="I717" s="1">
        <f t="shared" si="88"/>
        <v>0.23</v>
      </c>
      <c r="T717" t="s">
        <v>58</v>
      </c>
      <c r="U717">
        <v>0.75</v>
      </c>
      <c r="V717">
        <v>0.73</v>
      </c>
      <c r="W717">
        <v>0.29000000000000004</v>
      </c>
      <c r="X717">
        <v>0.9</v>
      </c>
      <c r="Y717">
        <v>0.28000000000000003</v>
      </c>
      <c r="Z717">
        <v>0.28000000000000003</v>
      </c>
      <c r="AA717">
        <v>0.77</v>
      </c>
      <c r="AB717">
        <f t="shared" si="89"/>
        <v>0.28000000000000003</v>
      </c>
    </row>
    <row r="718" spans="1:32">
      <c r="A718" t="s">
        <v>59</v>
      </c>
      <c r="B718" s="1">
        <v>0.58000000000000007</v>
      </c>
      <c r="C718" s="1">
        <v>0.83</v>
      </c>
      <c r="D718" s="1">
        <v>0.21999999999999997</v>
      </c>
      <c r="E718" s="1">
        <v>0.72</v>
      </c>
      <c r="F718" s="1">
        <v>0.51</v>
      </c>
      <c r="G718" s="1">
        <f t="shared" si="87"/>
        <v>0.21999999999999997</v>
      </c>
      <c r="H718" s="1">
        <v>0.69</v>
      </c>
      <c r="I718" s="1">
        <f t="shared" si="88"/>
        <v>0.21999999999999997</v>
      </c>
      <c r="T718" t="s">
        <v>59</v>
      </c>
      <c r="U718">
        <v>0.58000000000000007</v>
      </c>
      <c r="V718">
        <v>0.83</v>
      </c>
      <c r="W718">
        <v>0.21999999999999997</v>
      </c>
      <c r="X718">
        <v>0.72</v>
      </c>
      <c r="Y718">
        <v>0.51</v>
      </c>
      <c r="Z718">
        <v>0.21999999999999997</v>
      </c>
      <c r="AA718">
        <v>0.31000000000000005</v>
      </c>
      <c r="AB718">
        <f t="shared" si="89"/>
        <v>0.21999999999999997</v>
      </c>
    </row>
    <row r="719" spans="1:32">
      <c r="A719" t="s">
        <v>60</v>
      </c>
      <c r="B719" s="1">
        <v>9.9999999999999978E-2</v>
      </c>
      <c r="C719" s="1">
        <v>0.84</v>
      </c>
      <c r="D719" s="1">
        <v>0.26</v>
      </c>
      <c r="E719" s="1">
        <v>0.30000000000000004</v>
      </c>
      <c r="F719" s="1">
        <v>0.21999999999999997</v>
      </c>
      <c r="G719" s="1">
        <f t="shared" si="87"/>
        <v>9.9999999999999978E-2</v>
      </c>
      <c r="H719" s="1">
        <v>0.89</v>
      </c>
      <c r="I719" s="1">
        <f t="shared" si="88"/>
        <v>9.9999999999999978E-2</v>
      </c>
      <c r="T719" t="s">
        <v>60</v>
      </c>
      <c r="U719">
        <v>9.9999999999999978E-2</v>
      </c>
      <c r="V719">
        <v>0.84</v>
      </c>
      <c r="W719">
        <v>0.26</v>
      </c>
      <c r="X719">
        <v>0.30000000000000004</v>
      </c>
      <c r="Y719">
        <v>0.21999999999999997</v>
      </c>
      <c r="Z719">
        <v>9.9999999999999978E-2</v>
      </c>
      <c r="AA719">
        <v>0.10999999999999999</v>
      </c>
      <c r="AB719">
        <f t="shared" si="89"/>
        <v>9.9999999999999978E-2</v>
      </c>
    </row>
    <row r="720" spans="1:32">
      <c r="A720" t="s">
        <v>153</v>
      </c>
      <c r="B720" s="1">
        <v>0.28000000000000003</v>
      </c>
      <c r="C720" s="1">
        <v>0.18999999999999995</v>
      </c>
      <c r="D720" s="1">
        <v>0.22999999999999998</v>
      </c>
      <c r="E720" s="1">
        <v>0.16000000000000003</v>
      </c>
      <c r="F720" s="1">
        <v>0.67</v>
      </c>
      <c r="G720" s="1">
        <f t="shared" si="87"/>
        <v>0.16000000000000003</v>
      </c>
      <c r="H720" s="1">
        <v>0.13</v>
      </c>
      <c r="I720" s="1">
        <f t="shared" si="88"/>
        <v>0.13</v>
      </c>
      <c r="T720" t="s">
        <v>153</v>
      </c>
      <c r="U720">
        <v>0.28000000000000003</v>
      </c>
      <c r="V720">
        <v>0.18999999999999995</v>
      </c>
      <c r="W720">
        <v>0.22999999999999998</v>
      </c>
      <c r="X720">
        <v>0.16000000000000003</v>
      </c>
      <c r="Y720">
        <v>0.67</v>
      </c>
      <c r="Z720">
        <v>0.16000000000000003</v>
      </c>
      <c r="AA720">
        <v>0.87</v>
      </c>
      <c r="AB720">
        <f t="shared" si="89"/>
        <v>0.16000000000000003</v>
      </c>
    </row>
    <row r="721" spans="1:32">
      <c r="A721" t="s">
        <v>62</v>
      </c>
      <c r="B721" s="1">
        <v>0.83</v>
      </c>
      <c r="C721" s="1">
        <v>0.67999999999999994</v>
      </c>
      <c r="D721" s="1">
        <v>0.91</v>
      </c>
      <c r="E721" s="1">
        <v>0.52</v>
      </c>
      <c r="F721" s="1">
        <v>0.59</v>
      </c>
      <c r="G721" s="37">
        <f t="shared" si="87"/>
        <v>0.52</v>
      </c>
      <c r="H721" s="1">
        <v>0.16</v>
      </c>
      <c r="I721" s="1">
        <f t="shared" si="88"/>
        <v>0.16</v>
      </c>
      <c r="T721" t="s">
        <v>62</v>
      </c>
      <c r="U721">
        <v>0.83</v>
      </c>
      <c r="V721">
        <v>0.67999999999999994</v>
      </c>
      <c r="W721">
        <v>0.91</v>
      </c>
      <c r="X721">
        <v>0.52</v>
      </c>
      <c r="Y721">
        <v>0.59</v>
      </c>
      <c r="Z721">
        <v>0.52</v>
      </c>
      <c r="AA721">
        <v>0.84</v>
      </c>
      <c r="AB721">
        <f t="shared" si="89"/>
        <v>0.52</v>
      </c>
    </row>
    <row r="722" spans="1:32">
      <c r="A722" t="s">
        <v>63</v>
      </c>
      <c r="B722" s="1">
        <v>0.8</v>
      </c>
      <c r="C722" s="1">
        <v>0.58000000000000007</v>
      </c>
      <c r="D722" s="1">
        <v>0.49</v>
      </c>
      <c r="E722" s="1">
        <v>0.73</v>
      </c>
      <c r="F722" s="1">
        <v>0.8</v>
      </c>
      <c r="G722" s="1">
        <f t="shared" si="87"/>
        <v>0.49</v>
      </c>
      <c r="H722" s="1">
        <v>0.45</v>
      </c>
      <c r="I722" s="1">
        <f t="shared" si="88"/>
        <v>0.45</v>
      </c>
      <c r="T722" t="s">
        <v>63</v>
      </c>
      <c r="U722">
        <v>0.8</v>
      </c>
      <c r="V722">
        <v>0.58000000000000007</v>
      </c>
      <c r="W722">
        <v>0.49</v>
      </c>
      <c r="X722">
        <v>0.73</v>
      </c>
      <c r="Y722">
        <v>0.8</v>
      </c>
      <c r="Z722">
        <v>0.49</v>
      </c>
      <c r="AA722">
        <v>0.55000000000000004</v>
      </c>
      <c r="AB722">
        <f t="shared" si="89"/>
        <v>0.49</v>
      </c>
    </row>
    <row r="723" spans="1:32">
      <c r="A723" t="s">
        <v>64</v>
      </c>
      <c r="B723" s="1">
        <v>0.47</v>
      </c>
      <c r="C723" s="1">
        <v>0.79</v>
      </c>
      <c r="D723" s="1">
        <v>0.29000000000000004</v>
      </c>
      <c r="E723" s="1">
        <v>0.89</v>
      </c>
      <c r="F723" s="1">
        <v>0.21999999999999997</v>
      </c>
      <c r="G723" s="1">
        <f t="shared" si="87"/>
        <v>0.21999999999999997</v>
      </c>
      <c r="H723" s="1">
        <v>0.84</v>
      </c>
      <c r="I723" s="1">
        <f t="shared" si="88"/>
        <v>0.21999999999999997</v>
      </c>
      <c r="T723" t="s">
        <v>64</v>
      </c>
      <c r="U723">
        <v>0.47</v>
      </c>
      <c r="V723">
        <v>0.79</v>
      </c>
      <c r="W723">
        <v>0.29000000000000004</v>
      </c>
      <c r="X723">
        <v>0.89</v>
      </c>
      <c r="Y723">
        <v>0.21999999999999997</v>
      </c>
      <c r="Z723">
        <v>0.21999999999999997</v>
      </c>
      <c r="AA723">
        <v>0.16000000000000003</v>
      </c>
      <c r="AB723">
        <f t="shared" si="89"/>
        <v>0.16000000000000003</v>
      </c>
    </row>
    <row r="724" spans="1:32">
      <c r="A724" t="s">
        <v>65</v>
      </c>
      <c r="B724" s="1">
        <v>0.67999999999999994</v>
      </c>
      <c r="C724" s="1">
        <v>0.66999999999999993</v>
      </c>
      <c r="D724" s="1">
        <v>0.75</v>
      </c>
      <c r="E724" s="1">
        <v>0.47</v>
      </c>
      <c r="F724" s="1">
        <v>0.51</v>
      </c>
      <c r="G724" s="1">
        <f t="shared" si="87"/>
        <v>0.47</v>
      </c>
      <c r="H724" s="1">
        <v>0.13</v>
      </c>
      <c r="I724" s="1">
        <f t="shared" si="88"/>
        <v>0.13</v>
      </c>
      <c r="T724" t="s">
        <v>65</v>
      </c>
      <c r="U724">
        <v>0.67999999999999994</v>
      </c>
      <c r="V724">
        <v>0.66999999999999993</v>
      </c>
      <c r="W724">
        <v>0.75</v>
      </c>
      <c r="X724">
        <v>0.47</v>
      </c>
      <c r="Y724">
        <v>0.51</v>
      </c>
      <c r="Z724">
        <v>0.47</v>
      </c>
      <c r="AA724">
        <v>0.87</v>
      </c>
      <c r="AB724">
        <f t="shared" si="89"/>
        <v>0.47</v>
      </c>
    </row>
    <row r="725" spans="1:32">
      <c r="A725" t="s">
        <v>66</v>
      </c>
      <c r="B725" s="1">
        <v>7.999999999999996E-2</v>
      </c>
      <c r="C725" s="1">
        <v>2.0000000000000018E-2</v>
      </c>
      <c r="D725" s="1">
        <v>0.19999999999999996</v>
      </c>
      <c r="E725" s="1">
        <v>0.18000000000000005</v>
      </c>
      <c r="F725" s="1">
        <v>7.999999999999996E-2</v>
      </c>
      <c r="G725" s="1">
        <f t="shared" si="87"/>
        <v>2.0000000000000018E-2</v>
      </c>
      <c r="H725" s="1">
        <v>0.89</v>
      </c>
      <c r="I725" s="1">
        <f t="shared" si="88"/>
        <v>2.0000000000000018E-2</v>
      </c>
      <c r="T725" t="s">
        <v>66</v>
      </c>
      <c r="U725">
        <v>7.999999999999996E-2</v>
      </c>
      <c r="V725">
        <v>2.0000000000000018E-2</v>
      </c>
      <c r="W725">
        <v>0.19999999999999996</v>
      </c>
      <c r="X725">
        <v>0.18000000000000005</v>
      </c>
      <c r="Y725">
        <v>7.999999999999996E-2</v>
      </c>
      <c r="Z725">
        <v>2.0000000000000018E-2</v>
      </c>
      <c r="AA725">
        <v>0.10999999999999999</v>
      </c>
      <c r="AB725">
        <f t="shared" si="89"/>
        <v>2.0000000000000018E-2</v>
      </c>
    </row>
    <row r="726" spans="1:32">
      <c r="A726" t="s">
        <v>94</v>
      </c>
      <c r="B726" s="1">
        <v>0.87</v>
      </c>
      <c r="C726" s="1">
        <v>0.56000000000000005</v>
      </c>
      <c r="D726" s="1">
        <v>0.65999999999999992</v>
      </c>
      <c r="E726" s="1">
        <v>0.94</v>
      </c>
      <c r="F726" s="1">
        <v>0.99</v>
      </c>
      <c r="G726" s="37">
        <f t="shared" si="87"/>
        <v>0.56000000000000005</v>
      </c>
      <c r="H726" s="1">
        <v>0.23</v>
      </c>
      <c r="I726" s="1">
        <f t="shared" si="88"/>
        <v>0.23</v>
      </c>
      <c r="T726" t="s">
        <v>94</v>
      </c>
      <c r="U726">
        <v>0.87</v>
      </c>
      <c r="V726">
        <v>0.56000000000000005</v>
      </c>
      <c r="W726">
        <v>0.65999999999999992</v>
      </c>
      <c r="X726">
        <v>0.94</v>
      </c>
      <c r="Y726">
        <v>0.99</v>
      </c>
      <c r="Z726">
        <v>0.56000000000000005</v>
      </c>
      <c r="AA726">
        <v>0.77</v>
      </c>
      <c r="AB726">
        <f t="shared" si="89"/>
        <v>0.56000000000000005</v>
      </c>
    </row>
    <row r="727" spans="1:32">
      <c r="A727" t="s">
        <v>96</v>
      </c>
      <c r="B727" s="1">
        <v>0.89</v>
      </c>
      <c r="C727" s="1">
        <v>0.9</v>
      </c>
      <c r="D727" s="1">
        <v>0.99</v>
      </c>
      <c r="E727" s="1">
        <v>0.69</v>
      </c>
      <c r="F727" s="1">
        <v>0.98</v>
      </c>
      <c r="G727" s="37">
        <f t="shared" si="87"/>
        <v>0.69</v>
      </c>
      <c r="H727" s="1">
        <v>0.13</v>
      </c>
      <c r="I727" s="1">
        <f t="shared" si="88"/>
        <v>0.13</v>
      </c>
      <c r="T727" t="s">
        <v>96</v>
      </c>
      <c r="U727">
        <v>0.89</v>
      </c>
      <c r="V727">
        <v>0.9</v>
      </c>
      <c r="W727">
        <v>0.99</v>
      </c>
      <c r="X727">
        <v>0.69</v>
      </c>
      <c r="Y727">
        <v>0.98</v>
      </c>
      <c r="Z727">
        <v>0.69</v>
      </c>
      <c r="AA727">
        <v>0.87</v>
      </c>
      <c r="AB727">
        <f t="shared" si="89"/>
        <v>0.69</v>
      </c>
    </row>
    <row r="728" spans="1:32">
      <c r="A728" t="s">
        <v>98</v>
      </c>
      <c r="B728" s="1">
        <v>0.88</v>
      </c>
      <c r="C728" s="1">
        <v>0.83</v>
      </c>
      <c r="D728" s="1">
        <v>0.89</v>
      </c>
      <c r="E728" s="1">
        <v>0.92999999999999994</v>
      </c>
      <c r="F728" s="1">
        <v>0.35</v>
      </c>
      <c r="G728" s="1">
        <f t="shared" si="87"/>
        <v>0.35</v>
      </c>
      <c r="H728" s="1">
        <v>0.31</v>
      </c>
      <c r="I728" s="1">
        <f t="shared" si="88"/>
        <v>0.31</v>
      </c>
      <c r="T728" t="s">
        <v>98</v>
      </c>
      <c r="U728">
        <v>0.88</v>
      </c>
      <c r="V728">
        <v>0.83</v>
      </c>
      <c r="W728">
        <v>0.89</v>
      </c>
      <c r="X728">
        <v>0.92999999999999994</v>
      </c>
      <c r="Y728">
        <v>0.35</v>
      </c>
      <c r="Z728">
        <v>0.35</v>
      </c>
      <c r="AA728">
        <v>0.69</v>
      </c>
      <c r="AB728">
        <f t="shared" si="89"/>
        <v>0.35</v>
      </c>
    </row>
    <row r="729" spans="1:32">
      <c r="A729" t="s">
        <v>100</v>
      </c>
      <c r="B729" s="1">
        <v>0.85</v>
      </c>
      <c r="C729" s="1">
        <v>0.43999999999999995</v>
      </c>
      <c r="D729" s="1">
        <v>0.94</v>
      </c>
      <c r="E729" s="1">
        <v>0.61</v>
      </c>
      <c r="F729" s="1">
        <v>0.74</v>
      </c>
      <c r="G729" s="1">
        <f t="shared" si="87"/>
        <v>0.43999999999999995</v>
      </c>
      <c r="H729" s="1">
        <v>0.16</v>
      </c>
      <c r="I729" s="1">
        <f t="shared" si="88"/>
        <v>0.16</v>
      </c>
      <c r="T729" t="s">
        <v>100</v>
      </c>
      <c r="U729">
        <v>0.85</v>
      </c>
      <c r="V729">
        <v>0.43999999999999995</v>
      </c>
      <c r="W729">
        <v>0.94</v>
      </c>
      <c r="X729">
        <v>0.61</v>
      </c>
      <c r="Y729">
        <v>0.74</v>
      </c>
      <c r="Z729">
        <v>0.43999999999999995</v>
      </c>
      <c r="AA729">
        <v>0.84</v>
      </c>
      <c r="AB729">
        <f t="shared" si="89"/>
        <v>0.43999999999999995</v>
      </c>
    </row>
    <row r="730" spans="1:32">
      <c r="A730" t="s">
        <v>102</v>
      </c>
      <c r="B730" s="1">
        <v>0.16000000000000003</v>
      </c>
      <c r="C730" s="1">
        <v>0.62</v>
      </c>
      <c r="D730" s="1">
        <v>0.19999999999999996</v>
      </c>
      <c r="E730" s="1">
        <v>0.38</v>
      </c>
      <c r="F730" s="1">
        <v>0.28000000000000003</v>
      </c>
      <c r="G730" s="1">
        <f t="shared" si="87"/>
        <v>0.16000000000000003</v>
      </c>
      <c r="H730" s="1">
        <v>0.89</v>
      </c>
      <c r="I730" s="1">
        <f t="shared" si="88"/>
        <v>0.16000000000000003</v>
      </c>
      <c r="T730" t="s">
        <v>102</v>
      </c>
      <c r="U730">
        <v>0.16000000000000003</v>
      </c>
      <c r="V730">
        <v>0.62</v>
      </c>
      <c r="W730">
        <v>0.19999999999999996</v>
      </c>
      <c r="X730">
        <v>0.38</v>
      </c>
      <c r="Y730">
        <v>0.28000000000000003</v>
      </c>
      <c r="Z730">
        <v>0.16000000000000003</v>
      </c>
      <c r="AA730">
        <v>0.10999999999999999</v>
      </c>
      <c r="AB730">
        <f t="shared" si="89"/>
        <v>0.10999999999999999</v>
      </c>
    </row>
    <row r="731" spans="1:32">
      <c r="A731" t="s">
        <v>151</v>
      </c>
      <c r="B731" s="1">
        <v>6.9999999999999951E-2</v>
      </c>
      <c r="C731" s="1">
        <v>4.0000000000000036E-2</v>
      </c>
      <c r="D731" s="1">
        <v>0.19999999999999996</v>
      </c>
      <c r="E731" s="1">
        <v>3.0000000000000027E-2</v>
      </c>
      <c r="F731" s="1">
        <v>0.16000000000000003</v>
      </c>
      <c r="G731" s="1">
        <f t="shared" si="87"/>
        <v>3.0000000000000027E-2</v>
      </c>
      <c r="H731" s="1">
        <v>0.89</v>
      </c>
      <c r="I731" s="1">
        <f t="shared" si="88"/>
        <v>3.0000000000000027E-2</v>
      </c>
      <c r="T731" t="s">
        <v>151</v>
      </c>
      <c r="U731">
        <v>6.9999999999999951E-2</v>
      </c>
      <c r="V731">
        <v>4.0000000000000036E-2</v>
      </c>
      <c r="W731">
        <v>0.19999999999999996</v>
      </c>
      <c r="X731">
        <v>3.0000000000000027E-2</v>
      </c>
      <c r="Y731">
        <v>0.16000000000000003</v>
      </c>
      <c r="Z731">
        <v>3.0000000000000027E-2</v>
      </c>
      <c r="AA731">
        <v>0.10999999999999999</v>
      </c>
      <c r="AB731">
        <f t="shared" si="89"/>
        <v>3.0000000000000027E-2</v>
      </c>
    </row>
    <row r="732" spans="1:32">
      <c r="B732" s="1"/>
      <c r="C732" s="1"/>
      <c r="D732" s="1"/>
      <c r="E732" s="1"/>
      <c r="F732" s="1"/>
      <c r="G732" s="1">
        <f>SUM(G714:G731)</f>
        <v>5.04</v>
      </c>
      <c r="H732" s="1" t="s">
        <v>71</v>
      </c>
      <c r="I732" s="1">
        <f>SUM(I714:I731)</f>
        <v>2.91</v>
      </c>
      <c r="J732" s="55">
        <f>+I732/G732</f>
        <v>0.57738095238095244</v>
      </c>
      <c r="K732" s="46" t="s">
        <v>589</v>
      </c>
      <c r="L732" s="46"/>
      <c r="Z732">
        <v>5.04</v>
      </c>
      <c r="AA732" t="s">
        <v>263</v>
      </c>
      <c r="AB732">
        <f>SUM(AB714:AB731)</f>
        <v>4.93</v>
      </c>
      <c r="AC732" s="44">
        <f>+AB732/Z732</f>
        <v>0.97817460317460314</v>
      </c>
      <c r="AD732" s="44" t="s">
        <v>276</v>
      </c>
      <c r="AE732" s="46"/>
      <c r="AF732">
        <v>0.97830374753451665</v>
      </c>
    </row>
    <row r="735" spans="1:32">
      <c r="C735" t="s">
        <v>48</v>
      </c>
      <c r="D735" t="s">
        <v>52</v>
      </c>
      <c r="E735" t="s">
        <v>56</v>
      </c>
      <c r="F735" t="s">
        <v>68</v>
      </c>
      <c r="G735" t="s">
        <v>69</v>
      </c>
      <c r="H735" t="s">
        <v>53</v>
      </c>
      <c r="Q735" t="s">
        <v>48</v>
      </c>
      <c r="R735" t="s">
        <v>51</v>
      </c>
      <c r="S735" t="s">
        <v>54</v>
      </c>
      <c r="T735" t="s">
        <v>67</v>
      </c>
      <c r="U735" t="s">
        <v>50</v>
      </c>
      <c r="V735" t="s">
        <v>53</v>
      </c>
    </row>
    <row r="736" spans="1:32">
      <c r="B736" t="s">
        <v>114</v>
      </c>
      <c r="C736">
        <v>1</v>
      </c>
      <c r="D736">
        <v>1</v>
      </c>
      <c r="E736">
        <v>1</v>
      </c>
      <c r="F736">
        <v>1</v>
      </c>
      <c r="G736">
        <v>1</v>
      </c>
      <c r="H736" s="17">
        <v>0.89043824701195218</v>
      </c>
      <c r="I736" s="62" t="s">
        <v>585</v>
      </c>
      <c r="J736" s="17"/>
      <c r="K736" s="17"/>
      <c r="P736" t="s">
        <v>113</v>
      </c>
      <c r="Q736">
        <v>1</v>
      </c>
      <c r="R736">
        <v>1</v>
      </c>
      <c r="S736">
        <v>1</v>
      </c>
      <c r="T736">
        <v>1</v>
      </c>
      <c r="U736">
        <v>1</v>
      </c>
      <c r="V736" s="36">
        <v>0.49800796812749015</v>
      </c>
      <c r="W736" s="62" t="s">
        <v>585</v>
      </c>
    </row>
    <row r="737" spans="2:23">
      <c r="B737" t="s">
        <v>115</v>
      </c>
      <c r="C737">
        <v>1</v>
      </c>
      <c r="D737">
        <v>1</v>
      </c>
      <c r="E737">
        <v>1</v>
      </c>
      <c r="F737">
        <v>1</v>
      </c>
      <c r="G737">
        <v>0</v>
      </c>
      <c r="H737" s="44">
        <v>0.72782874617737037</v>
      </c>
      <c r="I737" s="44" t="s">
        <v>265</v>
      </c>
      <c r="P737" t="s">
        <v>152</v>
      </c>
      <c r="Q737">
        <v>1</v>
      </c>
      <c r="R737">
        <v>1</v>
      </c>
      <c r="S737">
        <v>1</v>
      </c>
      <c r="T737">
        <v>1</v>
      </c>
      <c r="U737">
        <v>0</v>
      </c>
      <c r="V737" s="36">
        <v>0.874617737003058</v>
      </c>
      <c r="W737" s="44" t="s">
        <v>265</v>
      </c>
    </row>
    <row r="738" spans="2:23">
      <c r="B738" t="s">
        <v>116</v>
      </c>
      <c r="C738">
        <v>1</v>
      </c>
      <c r="D738">
        <v>1</v>
      </c>
      <c r="E738">
        <v>1</v>
      </c>
      <c r="F738">
        <v>0</v>
      </c>
      <c r="G738">
        <v>1</v>
      </c>
      <c r="H738">
        <v>0.86805555555555558</v>
      </c>
      <c r="I738" t="s">
        <v>226</v>
      </c>
      <c r="P738" t="s">
        <v>154</v>
      </c>
      <c r="Q738">
        <v>1</v>
      </c>
      <c r="R738">
        <v>1</v>
      </c>
      <c r="S738">
        <v>1</v>
      </c>
      <c r="T738">
        <v>0</v>
      </c>
      <c r="U738">
        <v>1</v>
      </c>
      <c r="V738" s="36">
        <v>0.83333333333333315</v>
      </c>
      <c r="W738" t="s">
        <v>226</v>
      </c>
    </row>
    <row r="739" spans="2:23">
      <c r="B739" t="s">
        <v>117</v>
      </c>
      <c r="C739">
        <v>1</v>
      </c>
      <c r="D739">
        <v>1</v>
      </c>
      <c r="E739">
        <v>1</v>
      </c>
      <c r="F739">
        <v>0</v>
      </c>
      <c r="G739">
        <v>0</v>
      </c>
      <c r="H739">
        <v>0.86428571428571466</v>
      </c>
      <c r="I739" t="s">
        <v>226</v>
      </c>
      <c r="P739" t="s">
        <v>155</v>
      </c>
      <c r="Q739">
        <v>1</v>
      </c>
      <c r="R739">
        <v>1</v>
      </c>
      <c r="S739">
        <v>1</v>
      </c>
      <c r="T739">
        <v>0</v>
      </c>
      <c r="U739">
        <v>0</v>
      </c>
      <c r="V739" s="36">
        <v>0.88928571428571446</v>
      </c>
      <c r="W739" t="s">
        <v>226</v>
      </c>
    </row>
    <row r="740" spans="2:23">
      <c r="B740" t="s">
        <v>118</v>
      </c>
      <c r="C740">
        <v>1</v>
      </c>
      <c r="D740">
        <v>1</v>
      </c>
      <c r="E740">
        <v>0</v>
      </c>
      <c r="F740">
        <v>1</v>
      </c>
      <c r="G740">
        <v>1</v>
      </c>
      <c r="H740">
        <v>0.87138263665594873</v>
      </c>
      <c r="I740" t="s">
        <v>586</v>
      </c>
      <c r="P740" t="s">
        <v>156</v>
      </c>
      <c r="Q740">
        <v>1</v>
      </c>
      <c r="R740">
        <v>1</v>
      </c>
      <c r="S740">
        <v>0</v>
      </c>
      <c r="T740">
        <v>1</v>
      </c>
      <c r="U740">
        <v>1</v>
      </c>
      <c r="V740" s="36">
        <v>0.81028938906752401</v>
      </c>
      <c r="W740" t="s">
        <v>586</v>
      </c>
    </row>
    <row r="741" spans="2:23">
      <c r="B741" t="s">
        <v>119</v>
      </c>
      <c r="C741">
        <v>1</v>
      </c>
      <c r="D741">
        <v>1</v>
      </c>
      <c r="E741">
        <v>0</v>
      </c>
      <c r="F741">
        <v>1</v>
      </c>
      <c r="G741">
        <v>0</v>
      </c>
      <c r="H741">
        <v>0.86394557823129237</v>
      </c>
      <c r="I741" t="s">
        <v>226</v>
      </c>
      <c r="J741" s="16"/>
      <c r="P741" t="s">
        <v>157</v>
      </c>
      <c r="Q741">
        <v>1</v>
      </c>
      <c r="R741">
        <v>1</v>
      </c>
      <c r="S741">
        <v>0</v>
      </c>
      <c r="T741">
        <v>1</v>
      </c>
      <c r="U741">
        <v>0</v>
      </c>
      <c r="V741" s="36">
        <v>0.89115646258503378</v>
      </c>
      <c r="W741" t="s">
        <v>226</v>
      </c>
    </row>
    <row r="742" spans="2:23">
      <c r="B742" t="s">
        <v>120</v>
      </c>
      <c r="C742">
        <v>1</v>
      </c>
      <c r="D742">
        <v>1</v>
      </c>
      <c r="E742">
        <v>0</v>
      </c>
      <c r="F742">
        <v>0</v>
      </c>
      <c r="G742">
        <v>1</v>
      </c>
      <c r="H742">
        <v>0.86524822695035464</v>
      </c>
      <c r="I742" t="s">
        <v>226</v>
      </c>
      <c r="P742" t="s">
        <v>158</v>
      </c>
      <c r="Q742">
        <v>1</v>
      </c>
      <c r="R742">
        <v>1</v>
      </c>
      <c r="S742">
        <v>0</v>
      </c>
      <c r="T742">
        <v>0</v>
      </c>
      <c r="U742">
        <v>1</v>
      </c>
      <c r="V742" s="36">
        <v>0.86524822695035464</v>
      </c>
      <c r="W742" t="s">
        <v>226</v>
      </c>
    </row>
    <row r="743" spans="2:23">
      <c r="B743" t="s">
        <v>121</v>
      </c>
      <c r="C743">
        <v>1</v>
      </c>
      <c r="D743">
        <v>1</v>
      </c>
      <c r="E743">
        <v>0</v>
      </c>
      <c r="F743">
        <v>0</v>
      </c>
      <c r="G743">
        <v>0</v>
      </c>
      <c r="H743">
        <v>0.86281588447653434</v>
      </c>
      <c r="I743" t="s">
        <v>226</v>
      </c>
      <c r="J743" s="36"/>
      <c r="P743" t="s">
        <v>159</v>
      </c>
      <c r="Q743">
        <v>1</v>
      </c>
      <c r="R743">
        <v>1</v>
      </c>
      <c r="S743">
        <v>0</v>
      </c>
      <c r="T743">
        <v>0</v>
      </c>
      <c r="U743">
        <v>0</v>
      </c>
      <c r="V743" s="36">
        <v>0.86281588447653434</v>
      </c>
      <c r="W743" t="s">
        <v>226</v>
      </c>
    </row>
    <row r="744" spans="2:23">
      <c r="B744" t="s">
        <v>123</v>
      </c>
      <c r="C744">
        <v>1</v>
      </c>
      <c r="D744">
        <v>0</v>
      </c>
      <c r="E744">
        <v>1</v>
      </c>
      <c r="F744">
        <v>1</v>
      </c>
      <c r="G744">
        <v>1</v>
      </c>
      <c r="H744" s="18">
        <v>0.86309523809523836</v>
      </c>
      <c r="I744" s="18" t="s">
        <v>266</v>
      </c>
      <c r="J744" s="17"/>
      <c r="P744" t="s">
        <v>122</v>
      </c>
      <c r="Q744">
        <v>1</v>
      </c>
      <c r="R744">
        <v>0</v>
      </c>
      <c r="S744">
        <v>1</v>
      </c>
      <c r="T744">
        <v>1</v>
      </c>
      <c r="U744">
        <v>1</v>
      </c>
      <c r="V744" s="36">
        <v>0.66369047619047628</v>
      </c>
      <c r="W744" s="18" t="s">
        <v>266</v>
      </c>
    </row>
    <row r="745" spans="2:23">
      <c r="B745" t="s">
        <v>124</v>
      </c>
      <c r="C745">
        <v>1</v>
      </c>
      <c r="D745">
        <v>0</v>
      </c>
      <c r="E745">
        <v>1</v>
      </c>
      <c r="F745">
        <v>1</v>
      </c>
      <c r="G745">
        <v>0</v>
      </c>
      <c r="H745" s="44">
        <v>0.76895306859205814</v>
      </c>
      <c r="I745" s="44" t="s">
        <v>268</v>
      </c>
      <c r="P745" t="s">
        <v>160</v>
      </c>
      <c r="Q745">
        <v>1</v>
      </c>
      <c r="R745">
        <v>0</v>
      </c>
      <c r="S745">
        <v>1</v>
      </c>
      <c r="T745">
        <v>1</v>
      </c>
      <c r="U745">
        <v>0</v>
      </c>
      <c r="V745" s="36">
        <v>0.88808664259927794</v>
      </c>
      <c r="W745" s="44" t="s">
        <v>268</v>
      </c>
    </row>
    <row r="746" spans="2:23">
      <c r="B746" t="s">
        <v>126</v>
      </c>
      <c r="C746">
        <v>1</v>
      </c>
      <c r="D746">
        <v>0</v>
      </c>
      <c r="E746">
        <v>1</v>
      </c>
      <c r="F746">
        <v>0</v>
      </c>
      <c r="G746">
        <v>1</v>
      </c>
      <c r="H746" s="18">
        <v>0.88343558282208567</v>
      </c>
      <c r="I746" s="18" t="s">
        <v>269</v>
      </c>
      <c r="P746" t="s">
        <v>125</v>
      </c>
      <c r="Q746">
        <v>1</v>
      </c>
      <c r="R746">
        <v>0</v>
      </c>
      <c r="S746">
        <v>1</v>
      </c>
      <c r="T746">
        <v>0</v>
      </c>
      <c r="U746">
        <v>1</v>
      </c>
      <c r="V746" s="36">
        <v>0.71165644171779108</v>
      </c>
      <c r="W746" s="18" t="s">
        <v>269</v>
      </c>
    </row>
    <row r="747" spans="2:23">
      <c r="B747" t="s">
        <v>127</v>
      </c>
      <c r="C747">
        <v>1</v>
      </c>
      <c r="D747">
        <v>0</v>
      </c>
      <c r="E747">
        <v>1</v>
      </c>
      <c r="F747">
        <v>0</v>
      </c>
      <c r="G747">
        <v>0</v>
      </c>
      <c r="H747">
        <v>0.86851211072664358</v>
      </c>
      <c r="I747" t="s">
        <v>226</v>
      </c>
      <c r="P747" t="s">
        <v>161</v>
      </c>
      <c r="Q747">
        <v>1</v>
      </c>
      <c r="R747">
        <v>0</v>
      </c>
      <c r="S747">
        <v>1</v>
      </c>
      <c r="T747">
        <v>0</v>
      </c>
      <c r="U747">
        <v>0</v>
      </c>
      <c r="V747" s="36">
        <v>0.84429065743944631</v>
      </c>
      <c r="W747" t="s">
        <v>226</v>
      </c>
    </row>
    <row r="748" spans="2:23">
      <c r="B748" t="s">
        <v>128</v>
      </c>
      <c r="C748">
        <v>1</v>
      </c>
      <c r="D748">
        <v>0</v>
      </c>
      <c r="E748">
        <v>0</v>
      </c>
      <c r="F748">
        <v>1</v>
      </c>
      <c r="G748">
        <v>1</v>
      </c>
      <c r="H748">
        <v>0.85657370517928311</v>
      </c>
      <c r="I748" t="s">
        <v>586</v>
      </c>
      <c r="P748" t="s">
        <v>162</v>
      </c>
      <c r="Q748">
        <v>1</v>
      </c>
      <c r="R748">
        <v>0</v>
      </c>
      <c r="S748">
        <v>0</v>
      </c>
      <c r="T748">
        <v>1</v>
      </c>
      <c r="U748">
        <v>1</v>
      </c>
      <c r="V748" s="36">
        <v>0.89243027888446236</v>
      </c>
      <c r="W748" t="s">
        <v>586</v>
      </c>
    </row>
    <row r="749" spans="2:23">
      <c r="B749" t="s">
        <v>129</v>
      </c>
      <c r="C749">
        <v>1</v>
      </c>
      <c r="D749">
        <v>0</v>
      </c>
      <c r="E749">
        <v>0</v>
      </c>
      <c r="F749">
        <v>1</v>
      </c>
      <c r="G749">
        <v>0</v>
      </c>
      <c r="H749">
        <v>0.86206896551724155</v>
      </c>
      <c r="I749" t="s">
        <v>586</v>
      </c>
      <c r="P749" t="s">
        <v>163</v>
      </c>
      <c r="Q749">
        <v>1</v>
      </c>
      <c r="R749">
        <v>0</v>
      </c>
      <c r="S749">
        <v>0</v>
      </c>
      <c r="T749">
        <v>1</v>
      </c>
      <c r="U749">
        <v>0</v>
      </c>
      <c r="V749" s="36">
        <v>0.91187739463601547</v>
      </c>
      <c r="W749" t="s">
        <v>586</v>
      </c>
    </row>
    <row r="750" spans="2:23">
      <c r="B750" t="s">
        <v>130</v>
      </c>
      <c r="C750">
        <v>1</v>
      </c>
      <c r="D750">
        <v>0</v>
      </c>
      <c r="E750">
        <v>0</v>
      </c>
      <c r="F750">
        <v>0</v>
      </c>
      <c r="G750">
        <v>1</v>
      </c>
      <c r="H750">
        <v>0.87272727272727257</v>
      </c>
      <c r="I750" t="s">
        <v>586</v>
      </c>
      <c r="P750" t="s">
        <v>164</v>
      </c>
      <c r="Q750">
        <v>1</v>
      </c>
      <c r="R750">
        <v>0</v>
      </c>
      <c r="S750">
        <v>0</v>
      </c>
      <c r="T750">
        <v>0</v>
      </c>
      <c r="U750">
        <v>1</v>
      </c>
      <c r="V750" s="36">
        <v>0.86545454545454514</v>
      </c>
      <c r="W750" t="s">
        <v>586</v>
      </c>
    </row>
    <row r="751" spans="2:23">
      <c r="B751" t="s">
        <v>131</v>
      </c>
      <c r="C751">
        <v>1</v>
      </c>
      <c r="D751">
        <v>0</v>
      </c>
      <c r="E751">
        <v>0</v>
      </c>
      <c r="F751">
        <v>0</v>
      </c>
      <c r="G751">
        <v>0</v>
      </c>
      <c r="H751">
        <v>0.87719298245614041</v>
      </c>
      <c r="I751" t="s">
        <v>226</v>
      </c>
      <c r="P751" t="s">
        <v>165</v>
      </c>
      <c r="Q751">
        <v>1</v>
      </c>
      <c r="R751">
        <v>0</v>
      </c>
      <c r="S751">
        <v>0</v>
      </c>
      <c r="T751">
        <v>0</v>
      </c>
      <c r="U751">
        <v>0</v>
      </c>
      <c r="V751" s="36">
        <v>0.90877192982456145</v>
      </c>
      <c r="W751" t="s">
        <v>226</v>
      </c>
    </row>
    <row r="752" spans="2:23">
      <c r="B752" t="s">
        <v>132</v>
      </c>
      <c r="C752">
        <v>0</v>
      </c>
      <c r="D752">
        <v>1</v>
      </c>
      <c r="E752">
        <v>1</v>
      </c>
      <c r="F752">
        <v>1</v>
      </c>
      <c r="G752">
        <v>1</v>
      </c>
      <c r="H752" s="18">
        <v>0.81751824817518259</v>
      </c>
      <c r="I752" s="18" t="s">
        <v>270</v>
      </c>
      <c r="P752" t="s">
        <v>166</v>
      </c>
      <c r="Q752">
        <v>0</v>
      </c>
      <c r="R752">
        <v>1</v>
      </c>
      <c r="S752">
        <v>1</v>
      </c>
      <c r="T752">
        <v>1</v>
      </c>
      <c r="U752">
        <v>1</v>
      </c>
      <c r="V752" s="36">
        <v>0.83941605839416056</v>
      </c>
      <c r="W752" s="18" t="s">
        <v>270</v>
      </c>
    </row>
    <row r="753" spans="2:23">
      <c r="B753" t="s">
        <v>133</v>
      </c>
      <c r="C753">
        <v>0</v>
      </c>
      <c r="D753">
        <v>1</v>
      </c>
      <c r="E753">
        <v>1</v>
      </c>
      <c r="F753">
        <v>1</v>
      </c>
      <c r="G753">
        <v>0</v>
      </c>
      <c r="H753">
        <v>0.80468750000000022</v>
      </c>
      <c r="I753" t="s">
        <v>226</v>
      </c>
      <c r="P753" t="s">
        <v>167</v>
      </c>
      <c r="Q753">
        <v>0</v>
      </c>
      <c r="R753">
        <v>1</v>
      </c>
      <c r="S753">
        <v>1</v>
      </c>
      <c r="T753">
        <v>1</v>
      </c>
      <c r="U753">
        <v>0</v>
      </c>
      <c r="V753" s="36">
        <v>0.94531249999999978</v>
      </c>
      <c r="W753" t="s">
        <v>226</v>
      </c>
    </row>
    <row r="754" spans="2:23">
      <c r="B754" t="s">
        <v>134</v>
      </c>
      <c r="C754">
        <v>0</v>
      </c>
      <c r="D754">
        <v>1</v>
      </c>
      <c r="E754">
        <v>1</v>
      </c>
      <c r="F754">
        <v>0</v>
      </c>
      <c r="G754">
        <v>1</v>
      </c>
      <c r="H754">
        <v>0.84126984126984117</v>
      </c>
      <c r="I754" t="s">
        <v>226</v>
      </c>
      <c r="P754" t="s">
        <v>168</v>
      </c>
      <c r="Q754">
        <v>0</v>
      </c>
      <c r="R754">
        <v>1</v>
      </c>
      <c r="S754">
        <v>1</v>
      </c>
      <c r="T754">
        <v>0</v>
      </c>
      <c r="U754">
        <v>1</v>
      </c>
      <c r="V754" s="36">
        <v>0.9444444444444442</v>
      </c>
      <c r="W754" t="s">
        <v>226</v>
      </c>
    </row>
    <row r="755" spans="2:23">
      <c r="B755" t="s">
        <v>135</v>
      </c>
      <c r="C755">
        <v>0</v>
      </c>
      <c r="D755">
        <v>1</v>
      </c>
      <c r="E755">
        <v>1</v>
      </c>
      <c r="F755">
        <v>0</v>
      </c>
      <c r="G755">
        <v>0</v>
      </c>
      <c r="H755">
        <v>0.83387622149837115</v>
      </c>
      <c r="I755" t="s">
        <v>226</v>
      </c>
      <c r="P755" t="s">
        <v>169</v>
      </c>
      <c r="Q755">
        <v>0</v>
      </c>
      <c r="R755">
        <v>1</v>
      </c>
      <c r="S755">
        <v>1</v>
      </c>
      <c r="T755">
        <v>0</v>
      </c>
      <c r="U755">
        <v>0</v>
      </c>
      <c r="V755" s="36">
        <v>0.95439739413680769</v>
      </c>
      <c r="W755" t="s">
        <v>226</v>
      </c>
    </row>
    <row r="756" spans="2:23">
      <c r="B756" t="s">
        <v>136</v>
      </c>
      <c r="C756">
        <v>0</v>
      </c>
      <c r="D756">
        <v>1</v>
      </c>
      <c r="E756">
        <v>0</v>
      </c>
      <c r="F756">
        <v>1</v>
      </c>
      <c r="G756">
        <v>1</v>
      </c>
      <c r="H756">
        <v>0.76173285198555951</v>
      </c>
      <c r="I756" t="s">
        <v>586</v>
      </c>
      <c r="P756" t="s">
        <v>170</v>
      </c>
      <c r="Q756">
        <v>0</v>
      </c>
      <c r="R756">
        <v>1</v>
      </c>
      <c r="S756">
        <v>0</v>
      </c>
      <c r="T756">
        <v>1</v>
      </c>
      <c r="U756">
        <v>1</v>
      </c>
      <c r="V756" s="36">
        <v>0.95306859205776162</v>
      </c>
      <c r="W756" t="s">
        <v>586</v>
      </c>
    </row>
    <row r="757" spans="2:23">
      <c r="B757" t="s">
        <v>137</v>
      </c>
      <c r="C757">
        <v>0</v>
      </c>
      <c r="D757">
        <v>1</v>
      </c>
      <c r="E757">
        <v>0</v>
      </c>
      <c r="F757">
        <v>1</v>
      </c>
      <c r="G757">
        <v>0</v>
      </c>
      <c r="H757">
        <v>0.74516129032258072</v>
      </c>
      <c r="I757" t="s">
        <v>586</v>
      </c>
      <c r="P757" t="s">
        <v>171</v>
      </c>
      <c r="Q757">
        <v>0</v>
      </c>
      <c r="R757">
        <v>1</v>
      </c>
      <c r="S757">
        <v>0</v>
      </c>
      <c r="T757">
        <v>1</v>
      </c>
      <c r="U757">
        <v>0</v>
      </c>
      <c r="V757" s="36">
        <v>0.95806451612903221</v>
      </c>
      <c r="W757" t="s">
        <v>586</v>
      </c>
    </row>
    <row r="758" spans="2:23">
      <c r="B758" t="s">
        <v>138</v>
      </c>
      <c r="C758">
        <v>0</v>
      </c>
      <c r="D758">
        <v>1</v>
      </c>
      <c r="E758">
        <v>0</v>
      </c>
      <c r="F758">
        <v>0</v>
      </c>
      <c r="G758">
        <v>1</v>
      </c>
      <c r="H758">
        <v>0.78929765886287606</v>
      </c>
      <c r="I758" t="s">
        <v>586</v>
      </c>
      <c r="P758" t="s">
        <v>172</v>
      </c>
      <c r="Q758">
        <v>0</v>
      </c>
      <c r="R758">
        <v>1</v>
      </c>
      <c r="S758">
        <v>0</v>
      </c>
      <c r="T758">
        <v>0</v>
      </c>
      <c r="U758">
        <v>1</v>
      </c>
      <c r="V758" s="36">
        <v>0.95317725752508342</v>
      </c>
      <c r="W758" t="s">
        <v>586</v>
      </c>
    </row>
    <row r="759" spans="2:23">
      <c r="B759" t="s">
        <v>139</v>
      </c>
      <c r="C759">
        <v>0</v>
      </c>
      <c r="D759">
        <v>1</v>
      </c>
      <c r="E759">
        <v>0</v>
      </c>
      <c r="F759">
        <v>0</v>
      </c>
      <c r="G759">
        <v>0</v>
      </c>
      <c r="H759" s="44">
        <v>0.71641791044776104</v>
      </c>
      <c r="I759" s="44" t="s">
        <v>583</v>
      </c>
      <c r="P759" t="s">
        <v>173</v>
      </c>
      <c r="Q759">
        <v>0</v>
      </c>
      <c r="R759">
        <v>1</v>
      </c>
      <c r="S759">
        <v>0</v>
      </c>
      <c r="T759">
        <v>0</v>
      </c>
      <c r="U759">
        <v>0</v>
      </c>
      <c r="V759" s="36">
        <v>0.96517412935323366</v>
      </c>
      <c r="W759" s="44" t="s">
        <v>583</v>
      </c>
    </row>
    <row r="760" spans="2:23">
      <c r="B760" t="s">
        <v>140</v>
      </c>
      <c r="C760">
        <v>0</v>
      </c>
      <c r="D760">
        <v>0</v>
      </c>
      <c r="E760">
        <v>1</v>
      </c>
      <c r="F760">
        <v>1</v>
      </c>
      <c r="G760">
        <v>1</v>
      </c>
      <c r="H760">
        <v>0.8018433179723502</v>
      </c>
      <c r="I760" t="s">
        <v>226</v>
      </c>
      <c r="P760" t="s">
        <v>174</v>
      </c>
      <c r="Q760">
        <v>0</v>
      </c>
      <c r="R760">
        <v>0</v>
      </c>
      <c r="S760">
        <v>1</v>
      </c>
      <c r="T760">
        <v>1</v>
      </c>
      <c r="U760">
        <v>1</v>
      </c>
      <c r="V760" s="36">
        <v>0.976958525345622</v>
      </c>
      <c r="W760" t="s">
        <v>226</v>
      </c>
    </row>
    <row r="761" spans="2:23">
      <c r="B761" t="s">
        <v>141</v>
      </c>
      <c r="C761">
        <v>0</v>
      </c>
      <c r="D761">
        <v>0</v>
      </c>
      <c r="E761">
        <v>1</v>
      </c>
      <c r="F761">
        <v>1</v>
      </c>
      <c r="G761">
        <v>0</v>
      </c>
      <c r="H761">
        <v>0.81222707423580798</v>
      </c>
      <c r="I761" t="s">
        <v>226</v>
      </c>
      <c r="P761" t="s">
        <v>175</v>
      </c>
      <c r="Q761">
        <v>0</v>
      </c>
      <c r="R761">
        <v>0</v>
      </c>
      <c r="S761">
        <v>1</v>
      </c>
      <c r="T761">
        <v>1</v>
      </c>
      <c r="U761">
        <v>0</v>
      </c>
      <c r="V761" s="36">
        <v>0.97816593886462866</v>
      </c>
      <c r="W761" t="s">
        <v>226</v>
      </c>
    </row>
    <row r="762" spans="2:23">
      <c r="B762" t="s">
        <v>142</v>
      </c>
      <c r="C762">
        <v>0</v>
      </c>
      <c r="D762">
        <v>0</v>
      </c>
      <c r="E762">
        <v>1</v>
      </c>
      <c r="F762">
        <v>0</v>
      </c>
      <c r="G762">
        <v>1</v>
      </c>
      <c r="H762" s="44">
        <v>0.74622356495468289</v>
      </c>
      <c r="I762" s="44" t="s">
        <v>272</v>
      </c>
      <c r="P762" t="s">
        <v>176</v>
      </c>
      <c r="Q762">
        <v>0</v>
      </c>
      <c r="R762">
        <v>0</v>
      </c>
      <c r="S762">
        <v>1</v>
      </c>
      <c r="T762">
        <v>0</v>
      </c>
      <c r="U762">
        <v>1</v>
      </c>
      <c r="V762" s="36">
        <v>0.83685800604229577</v>
      </c>
      <c r="W762" s="44" t="s">
        <v>272</v>
      </c>
    </row>
    <row r="763" spans="2:23">
      <c r="B763" t="s">
        <v>143</v>
      </c>
      <c r="C763">
        <v>0</v>
      </c>
      <c r="D763">
        <v>0</v>
      </c>
      <c r="E763">
        <v>1</v>
      </c>
      <c r="F763">
        <v>0</v>
      </c>
      <c r="G763">
        <v>0</v>
      </c>
      <c r="H763" s="18">
        <v>0.82370820668693012</v>
      </c>
      <c r="I763" s="18" t="s">
        <v>588</v>
      </c>
      <c r="P763" t="s">
        <v>177</v>
      </c>
      <c r="Q763">
        <v>0</v>
      </c>
      <c r="R763">
        <v>0</v>
      </c>
      <c r="S763">
        <v>1</v>
      </c>
      <c r="T763">
        <v>0</v>
      </c>
      <c r="U763">
        <v>0</v>
      </c>
      <c r="V763" s="36">
        <v>0.90577507598784202</v>
      </c>
      <c r="W763" s="18" t="s">
        <v>588</v>
      </c>
    </row>
    <row r="764" spans="2:23">
      <c r="B764" t="s">
        <v>144</v>
      </c>
      <c r="C764">
        <v>0</v>
      </c>
      <c r="D764">
        <v>0</v>
      </c>
      <c r="E764">
        <v>0</v>
      </c>
      <c r="F764">
        <v>1</v>
      </c>
      <c r="G764">
        <v>1</v>
      </c>
      <c r="H764">
        <v>0.68131868131868134</v>
      </c>
      <c r="I764" t="s">
        <v>226</v>
      </c>
      <c r="P764" t="s">
        <v>178</v>
      </c>
      <c r="Q764">
        <v>0</v>
      </c>
      <c r="R764">
        <v>0</v>
      </c>
      <c r="S764">
        <v>0</v>
      </c>
      <c r="T764">
        <v>1</v>
      </c>
      <c r="U764">
        <v>1</v>
      </c>
      <c r="V764" s="36">
        <v>0.98168498168498164</v>
      </c>
      <c r="W764" t="s">
        <v>226</v>
      </c>
    </row>
    <row r="765" spans="2:23">
      <c r="B765" t="s">
        <v>145</v>
      </c>
      <c r="C765">
        <v>0</v>
      </c>
      <c r="D765">
        <v>0</v>
      </c>
      <c r="E765">
        <v>0</v>
      </c>
      <c r="F765">
        <v>1</v>
      </c>
      <c r="G765">
        <v>0</v>
      </c>
      <c r="H765" s="44">
        <v>0.62202380952380953</v>
      </c>
      <c r="I765" s="44" t="s">
        <v>274</v>
      </c>
      <c r="J765" s="15"/>
      <c r="P765" t="s">
        <v>179</v>
      </c>
      <c r="Q765">
        <v>0</v>
      </c>
      <c r="R765">
        <v>0</v>
      </c>
      <c r="S765">
        <v>0</v>
      </c>
      <c r="T765">
        <v>1</v>
      </c>
      <c r="U765">
        <v>0</v>
      </c>
      <c r="V765" s="36">
        <v>0.98511904761904756</v>
      </c>
      <c r="W765" s="44" t="s">
        <v>274</v>
      </c>
    </row>
    <row r="766" spans="2:23">
      <c r="B766" t="s">
        <v>146</v>
      </c>
      <c r="C766">
        <v>0</v>
      </c>
      <c r="D766">
        <v>0</v>
      </c>
      <c r="E766">
        <v>0</v>
      </c>
      <c r="F766">
        <v>0</v>
      </c>
      <c r="G766">
        <v>1</v>
      </c>
      <c r="H766" s="46">
        <v>0.66298342541436472</v>
      </c>
      <c r="I766" s="46" t="s">
        <v>275</v>
      </c>
      <c r="J766" s="15"/>
      <c r="P766" t="s">
        <v>180</v>
      </c>
      <c r="Q766">
        <v>0</v>
      </c>
      <c r="R766">
        <v>0</v>
      </c>
      <c r="S766">
        <v>0</v>
      </c>
      <c r="T766">
        <v>0</v>
      </c>
      <c r="U766">
        <v>1</v>
      </c>
      <c r="V766" s="36">
        <v>0.95027624309392245</v>
      </c>
      <c r="W766" s="46" t="s">
        <v>275</v>
      </c>
    </row>
    <row r="767" spans="2:23">
      <c r="B767" t="s">
        <v>147</v>
      </c>
      <c r="C767">
        <v>0</v>
      </c>
      <c r="D767">
        <v>0</v>
      </c>
      <c r="E767">
        <v>0</v>
      </c>
      <c r="F767">
        <v>0</v>
      </c>
      <c r="G767">
        <v>0</v>
      </c>
      <c r="H767" s="46">
        <v>0.57738095238095244</v>
      </c>
      <c r="I767" s="46" t="s">
        <v>589</v>
      </c>
      <c r="J767" s="15"/>
      <c r="P767" t="s">
        <v>181</v>
      </c>
      <c r="Q767">
        <v>0</v>
      </c>
      <c r="R767">
        <v>0</v>
      </c>
      <c r="S767">
        <v>0</v>
      </c>
      <c r="T767">
        <v>0</v>
      </c>
      <c r="U767">
        <v>0</v>
      </c>
      <c r="V767" s="36">
        <v>0.97817460317460314</v>
      </c>
      <c r="W767" s="46" t="s">
        <v>589</v>
      </c>
    </row>
    <row r="770" spans="2:23">
      <c r="C770" t="s">
        <v>48</v>
      </c>
      <c r="D770" t="s">
        <v>52</v>
      </c>
      <c r="E770" t="s">
        <v>56</v>
      </c>
      <c r="F770" t="s">
        <v>68</v>
      </c>
      <c r="G770" t="s">
        <v>69</v>
      </c>
      <c r="H770" t="s">
        <v>53</v>
      </c>
      <c r="Q770" t="s">
        <v>48</v>
      </c>
      <c r="R770" t="s">
        <v>51</v>
      </c>
      <c r="S770" t="s">
        <v>54</v>
      </c>
      <c r="T770" t="s">
        <v>67</v>
      </c>
      <c r="U770" t="s">
        <v>50</v>
      </c>
      <c r="V770" t="s">
        <v>53</v>
      </c>
    </row>
    <row r="771" spans="2:23">
      <c r="B771" t="s">
        <v>114</v>
      </c>
      <c r="C771">
        <v>1</v>
      </c>
      <c r="D771">
        <v>1</v>
      </c>
      <c r="E771">
        <v>1</v>
      </c>
      <c r="F771">
        <v>1</v>
      </c>
      <c r="G771">
        <v>1</v>
      </c>
      <c r="H771" s="17">
        <v>0.89043824701195218</v>
      </c>
      <c r="I771" s="62" t="s">
        <v>585</v>
      </c>
      <c r="J771" s="17"/>
      <c r="K771" s="17"/>
      <c r="P771" t="s">
        <v>179</v>
      </c>
      <c r="Q771">
        <v>0</v>
      </c>
      <c r="R771">
        <v>0</v>
      </c>
      <c r="S771">
        <v>0</v>
      </c>
      <c r="T771">
        <v>1</v>
      </c>
      <c r="U771">
        <v>0</v>
      </c>
      <c r="V771" s="36">
        <v>0.98511904761904756</v>
      </c>
      <c r="W771" s="44" t="s">
        <v>274</v>
      </c>
    </row>
    <row r="772" spans="2:23">
      <c r="B772" t="s">
        <v>126</v>
      </c>
      <c r="C772">
        <v>1</v>
      </c>
      <c r="D772">
        <v>0</v>
      </c>
      <c r="E772">
        <v>1</v>
      </c>
      <c r="F772">
        <v>0</v>
      </c>
      <c r="G772">
        <v>1</v>
      </c>
      <c r="H772" s="18">
        <v>0.88343558282208567</v>
      </c>
      <c r="I772" s="18" t="s">
        <v>269</v>
      </c>
      <c r="P772" t="s">
        <v>178</v>
      </c>
      <c r="Q772">
        <v>0</v>
      </c>
      <c r="R772">
        <v>0</v>
      </c>
      <c r="S772">
        <v>0</v>
      </c>
      <c r="T772">
        <v>1</v>
      </c>
      <c r="U772">
        <v>1</v>
      </c>
      <c r="V772" s="36">
        <v>0.98168498168498164</v>
      </c>
      <c r="W772" t="s">
        <v>226</v>
      </c>
    </row>
    <row r="773" spans="2:23">
      <c r="B773" t="s">
        <v>131</v>
      </c>
      <c r="C773">
        <v>1</v>
      </c>
      <c r="D773">
        <v>0</v>
      </c>
      <c r="E773">
        <v>0</v>
      </c>
      <c r="F773">
        <v>0</v>
      </c>
      <c r="G773">
        <v>0</v>
      </c>
      <c r="H773">
        <v>0.87719298245614041</v>
      </c>
      <c r="I773" t="s">
        <v>226</v>
      </c>
      <c r="P773" t="s">
        <v>181</v>
      </c>
      <c r="Q773">
        <v>0</v>
      </c>
      <c r="R773">
        <v>0</v>
      </c>
      <c r="S773">
        <v>0</v>
      </c>
      <c r="T773">
        <v>0</v>
      </c>
      <c r="U773">
        <v>0</v>
      </c>
      <c r="V773" s="36">
        <v>0.97817460317460314</v>
      </c>
      <c r="W773" s="46" t="s">
        <v>589</v>
      </c>
    </row>
    <row r="774" spans="2:23">
      <c r="B774" t="s">
        <v>130</v>
      </c>
      <c r="C774">
        <v>1</v>
      </c>
      <c r="D774">
        <v>0</v>
      </c>
      <c r="E774">
        <v>0</v>
      </c>
      <c r="F774">
        <v>0</v>
      </c>
      <c r="G774">
        <v>1</v>
      </c>
      <c r="H774">
        <v>0.87272727272727257</v>
      </c>
      <c r="I774" t="s">
        <v>586</v>
      </c>
      <c r="P774" t="s">
        <v>175</v>
      </c>
      <c r="Q774">
        <v>0</v>
      </c>
      <c r="R774">
        <v>0</v>
      </c>
      <c r="S774">
        <v>1</v>
      </c>
      <c r="T774">
        <v>1</v>
      </c>
      <c r="U774">
        <v>0</v>
      </c>
      <c r="V774" s="36">
        <v>0.97816593886462866</v>
      </c>
      <c r="W774" t="s">
        <v>226</v>
      </c>
    </row>
    <row r="775" spans="2:23">
      <c r="B775" t="s">
        <v>118</v>
      </c>
      <c r="C775">
        <v>1</v>
      </c>
      <c r="D775">
        <v>1</v>
      </c>
      <c r="E775">
        <v>0</v>
      </c>
      <c r="F775">
        <v>1</v>
      </c>
      <c r="G775">
        <v>1</v>
      </c>
      <c r="H775">
        <v>0.87138263665594873</v>
      </c>
      <c r="I775" t="s">
        <v>586</v>
      </c>
      <c r="P775" t="s">
        <v>174</v>
      </c>
      <c r="Q775">
        <v>0</v>
      </c>
      <c r="R775">
        <v>0</v>
      </c>
      <c r="S775">
        <v>1</v>
      </c>
      <c r="T775">
        <v>1</v>
      </c>
      <c r="U775">
        <v>1</v>
      </c>
      <c r="V775" s="36">
        <v>0.976958525345622</v>
      </c>
      <c r="W775" t="s">
        <v>226</v>
      </c>
    </row>
    <row r="776" spans="2:23">
      <c r="B776" t="s">
        <v>127</v>
      </c>
      <c r="C776">
        <v>1</v>
      </c>
      <c r="D776">
        <v>0</v>
      </c>
      <c r="E776">
        <v>1</v>
      </c>
      <c r="F776">
        <v>0</v>
      </c>
      <c r="G776">
        <v>0</v>
      </c>
      <c r="H776">
        <v>0.86851211072664358</v>
      </c>
      <c r="I776" t="s">
        <v>226</v>
      </c>
      <c r="P776" t="s">
        <v>173</v>
      </c>
      <c r="Q776">
        <v>0</v>
      </c>
      <c r="R776">
        <v>1</v>
      </c>
      <c r="S776">
        <v>0</v>
      </c>
      <c r="T776">
        <v>0</v>
      </c>
      <c r="U776">
        <v>0</v>
      </c>
      <c r="V776" s="36">
        <v>0.96517412935323366</v>
      </c>
      <c r="W776" s="44" t="s">
        <v>583</v>
      </c>
    </row>
    <row r="777" spans="2:23">
      <c r="B777" t="s">
        <v>116</v>
      </c>
      <c r="C777">
        <v>1</v>
      </c>
      <c r="D777">
        <v>1</v>
      </c>
      <c r="E777">
        <v>1</v>
      </c>
      <c r="F777">
        <v>0</v>
      </c>
      <c r="G777">
        <v>1</v>
      </c>
      <c r="H777">
        <v>0.86805555555555558</v>
      </c>
      <c r="I777" t="s">
        <v>226</v>
      </c>
      <c r="P777" t="s">
        <v>171</v>
      </c>
      <c r="Q777">
        <v>0</v>
      </c>
      <c r="R777">
        <v>1</v>
      </c>
      <c r="S777">
        <v>0</v>
      </c>
      <c r="T777">
        <v>1</v>
      </c>
      <c r="U777">
        <v>0</v>
      </c>
      <c r="V777" s="36">
        <v>0.95806451612903221</v>
      </c>
      <c r="W777" t="s">
        <v>586</v>
      </c>
    </row>
    <row r="778" spans="2:23">
      <c r="B778" t="s">
        <v>120</v>
      </c>
      <c r="C778">
        <v>1</v>
      </c>
      <c r="D778">
        <v>1</v>
      </c>
      <c r="E778">
        <v>0</v>
      </c>
      <c r="F778">
        <v>0</v>
      </c>
      <c r="G778">
        <v>1</v>
      </c>
      <c r="H778">
        <v>0.86524822695035464</v>
      </c>
      <c r="I778" t="s">
        <v>226</v>
      </c>
      <c r="P778" t="s">
        <v>169</v>
      </c>
      <c r="Q778">
        <v>0</v>
      </c>
      <c r="R778">
        <v>1</v>
      </c>
      <c r="S778">
        <v>1</v>
      </c>
      <c r="T778">
        <v>0</v>
      </c>
      <c r="U778">
        <v>0</v>
      </c>
      <c r="V778" s="36">
        <v>0.95439739413680769</v>
      </c>
      <c r="W778" t="s">
        <v>226</v>
      </c>
    </row>
    <row r="779" spans="2:23">
      <c r="B779" t="s">
        <v>117</v>
      </c>
      <c r="C779">
        <v>1</v>
      </c>
      <c r="D779">
        <v>1</v>
      </c>
      <c r="E779">
        <v>1</v>
      </c>
      <c r="F779">
        <v>0</v>
      </c>
      <c r="G779">
        <v>0</v>
      </c>
      <c r="H779">
        <v>0.86428571428571466</v>
      </c>
      <c r="I779" t="s">
        <v>226</v>
      </c>
      <c r="P779" t="s">
        <v>172</v>
      </c>
      <c r="Q779">
        <v>0</v>
      </c>
      <c r="R779">
        <v>1</v>
      </c>
      <c r="S779">
        <v>0</v>
      </c>
      <c r="T779">
        <v>0</v>
      </c>
      <c r="U779">
        <v>1</v>
      </c>
      <c r="V779" s="36">
        <v>0.95317725752508342</v>
      </c>
      <c r="W779" t="s">
        <v>586</v>
      </c>
    </row>
    <row r="780" spans="2:23">
      <c r="B780" t="s">
        <v>119</v>
      </c>
      <c r="C780">
        <v>1</v>
      </c>
      <c r="D780">
        <v>1</v>
      </c>
      <c r="E780">
        <v>0</v>
      </c>
      <c r="F780">
        <v>1</v>
      </c>
      <c r="G780">
        <v>0</v>
      </c>
      <c r="H780">
        <v>0.86394557823129237</v>
      </c>
      <c r="I780" t="s">
        <v>226</v>
      </c>
      <c r="J780" s="16"/>
      <c r="P780" t="s">
        <v>170</v>
      </c>
      <c r="Q780">
        <v>0</v>
      </c>
      <c r="R780">
        <v>1</v>
      </c>
      <c r="S780">
        <v>0</v>
      </c>
      <c r="T780">
        <v>1</v>
      </c>
      <c r="U780">
        <v>1</v>
      </c>
      <c r="V780" s="36">
        <v>0.95306859205776162</v>
      </c>
      <c r="W780" t="s">
        <v>586</v>
      </c>
    </row>
    <row r="781" spans="2:23">
      <c r="B781" t="s">
        <v>123</v>
      </c>
      <c r="C781">
        <v>1</v>
      </c>
      <c r="D781">
        <v>0</v>
      </c>
      <c r="E781">
        <v>1</v>
      </c>
      <c r="F781">
        <v>1</v>
      </c>
      <c r="G781">
        <v>1</v>
      </c>
      <c r="H781" s="18">
        <v>0.86309523809523836</v>
      </c>
      <c r="I781" s="18" t="s">
        <v>266</v>
      </c>
      <c r="J781" s="17"/>
      <c r="P781" t="s">
        <v>180</v>
      </c>
      <c r="Q781">
        <v>0</v>
      </c>
      <c r="R781">
        <v>0</v>
      </c>
      <c r="S781">
        <v>0</v>
      </c>
      <c r="T781">
        <v>0</v>
      </c>
      <c r="U781">
        <v>1</v>
      </c>
      <c r="V781" s="36">
        <v>0.95027624309392245</v>
      </c>
      <c r="W781" s="46" t="s">
        <v>275</v>
      </c>
    </row>
    <row r="782" spans="2:23">
      <c r="B782" t="s">
        <v>121</v>
      </c>
      <c r="C782">
        <v>1</v>
      </c>
      <c r="D782">
        <v>1</v>
      </c>
      <c r="E782">
        <v>0</v>
      </c>
      <c r="F782">
        <v>0</v>
      </c>
      <c r="G782">
        <v>0</v>
      </c>
      <c r="H782">
        <v>0.86281588447653434</v>
      </c>
      <c r="I782" t="s">
        <v>226</v>
      </c>
      <c r="J782" s="36"/>
      <c r="P782" t="s">
        <v>167</v>
      </c>
      <c r="Q782">
        <v>0</v>
      </c>
      <c r="R782">
        <v>1</v>
      </c>
      <c r="S782">
        <v>1</v>
      </c>
      <c r="T782">
        <v>1</v>
      </c>
      <c r="U782">
        <v>0</v>
      </c>
      <c r="V782" s="36">
        <v>0.94531249999999978</v>
      </c>
      <c r="W782" t="s">
        <v>226</v>
      </c>
    </row>
    <row r="783" spans="2:23">
      <c r="B783" t="s">
        <v>129</v>
      </c>
      <c r="C783">
        <v>1</v>
      </c>
      <c r="D783">
        <v>0</v>
      </c>
      <c r="E783">
        <v>0</v>
      </c>
      <c r="F783">
        <v>1</v>
      </c>
      <c r="G783">
        <v>0</v>
      </c>
      <c r="H783">
        <v>0.86206896551724155</v>
      </c>
      <c r="I783" t="s">
        <v>586</v>
      </c>
      <c r="P783" t="s">
        <v>168</v>
      </c>
      <c r="Q783">
        <v>0</v>
      </c>
      <c r="R783">
        <v>1</v>
      </c>
      <c r="S783">
        <v>1</v>
      </c>
      <c r="T783">
        <v>0</v>
      </c>
      <c r="U783">
        <v>1</v>
      </c>
      <c r="V783" s="36">
        <v>0.9444444444444442</v>
      </c>
      <c r="W783" t="s">
        <v>226</v>
      </c>
    </row>
    <row r="784" spans="2:23">
      <c r="B784" t="s">
        <v>128</v>
      </c>
      <c r="C784">
        <v>1</v>
      </c>
      <c r="D784">
        <v>0</v>
      </c>
      <c r="E784">
        <v>0</v>
      </c>
      <c r="F784">
        <v>1</v>
      </c>
      <c r="G784">
        <v>1</v>
      </c>
      <c r="H784">
        <v>0.85657370517928311</v>
      </c>
      <c r="I784" t="s">
        <v>586</v>
      </c>
      <c r="P784" t="s">
        <v>163</v>
      </c>
      <c r="Q784">
        <v>1</v>
      </c>
      <c r="R784">
        <v>0</v>
      </c>
      <c r="S784">
        <v>0</v>
      </c>
      <c r="T784">
        <v>1</v>
      </c>
      <c r="U784">
        <v>0</v>
      </c>
      <c r="V784" s="36">
        <v>0.91187739463601547</v>
      </c>
      <c r="W784" t="s">
        <v>586</v>
      </c>
    </row>
    <row r="785" spans="2:23">
      <c r="B785" t="s">
        <v>134</v>
      </c>
      <c r="C785">
        <v>0</v>
      </c>
      <c r="D785">
        <v>1</v>
      </c>
      <c r="E785">
        <v>1</v>
      </c>
      <c r="F785">
        <v>0</v>
      </c>
      <c r="G785">
        <v>1</v>
      </c>
      <c r="H785">
        <v>0.84126984126984117</v>
      </c>
      <c r="I785" t="s">
        <v>226</v>
      </c>
      <c r="P785" t="s">
        <v>165</v>
      </c>
      <c r="Q785">
        <v>1</v>
      </c>
      <c r="R785">
        <v>0</v>
      </c>
      <c r="S785">
        <v>0</v>
      </c>
      <c r="T785">
        <v>0</v>
      </c>
      <c r="U785">
        <v>0</v>
      </c>
      <c r="V785" s="36">
        <v>0.90877192982456145</v>
      </c>
      <c r="W785" t="s">
        <v>226</v>
      </c>
    </row>
    <row r="786" spans="2:23">
      <c r="B786" t="s">
        <v>135</v>
      </c>
      <c r="C786">
        <v>0</v>
      </c>
      <c r="D786">
        <v>1</v>
      </c>
      <c r="E786">
        <v>1</v>
      </c>
      <c r="F786">
        <v>0</v>
      </c>
      <c r="G786">
        <v>0</v>
      </c>
      <c r="H786">
        <v>0.83387622149837115</v>
      </c>
      <c r="I786" t="s">
        <v>226</v>
      </c>
      <c r="P786" t="s">
        <v>177</v>
      </c>
      <c r="Q786">
        <v>0</v>
      </c>
      <c r="R786">
        <v>0</v>
      </c>
      <c r="S786">
        <v>1</v>
      </c>
      <c r="T786">
        <v>0</v>
      </c>
      <c r="U786">
        <v>0</v>
      </c>
      <c r="V786" s="36">
        <v>0.90577507598784202</v>
      </c>
      <c r="W786" s="18" t="s">
        <v>588</v>
      </c>
    </row>
    <row r="787" spans="2:23">
      <c r="B787" t="s">
        <v>143</v>
      </c>
      <c r="C787">
        <v>0</v>
      </c>
      <c r="D787">
        <v>0</v>
      </c>
      <c r="E787">
        <v>1</v>
      </c>
      <c r="F787">
        <v>0</v>
      </c>
      <c r="G787">
        <v>0</v>
      </c>
      <c r="H787" s="18">
        <v>0.82370820668693012</v>
      </c>
      <c r="I787" s="18" t="s">
        <v>588</v>
      </c>
      <c r="P787" t="s">
        <v>162</v>
      </c>
      <c r="Q787">
        <v>1</v>
      </c>
      <c r="R787">
        <v>0</v>
      </c>
      <c r="S787">
        <v>0</v>
      </c>
      <c r="T787">
        <v>1</v>
      </c>
      <c r="U787">
        <v>1</v>
      </c>
      <c r="V787" s="36">
        <v>0.89243027888446236</v>
      </c>
      <c r="W787" t="s">
        <v>586</v>
      </c>
    </row>
    <row r="788" spans="2:23">
      <c r="B788" t="s">
        <v>132</v>
      </c>
      <c r="C788">
        <v>0</v>
      </c>
      <c r="D788">
        <v>1</v>
      </c>
      <c r="E788">
        <v>1</v>
      </c>
      <c r="F788">
        <v>1</v>
      </c>
      <c r="G788">
        <v>1</v>
      </c>
      <c r="H788" s="18">
        <v>0.81751824817518259</v>
      </c>
      <c r="I788" s="18" t="s">
        <v>270</v>
      </c>
      <c r="P788" t="s">
        <v>157</v>
      </c>
      <c r="Q788">
        <v>1</v>
      </c>
      <c r="R788">
        <v>1</v>
      </c>
      <c r="S788">
        <v>0</v>
      </c>
      <c r="T788">
        <v>1</v>
      </c>
      <c r="U788">
        <v>0</v>
      </c>
      <c r="V788" s="36">
        <v>0.89115646258503378</v>
      </c>
      <c r="W788" t="s">
        <v>226</v>
      </c>
    </row>
    <row r="789" spans="2:23">
      <c r="B789" t="s">
        <v>141</v>
      </c>
      <c r="C789">
        <v>0</v>
      </c>
      <c r="D789">
        <v>0</v>
      </c>
      <c r="E789">
        <v>1</v>
      </c>
      <c r="F789">
        <v>1</v>
      </c>
      <c r="G789">
        <v>0</v>
      </c>
      <c r="H789">
        <v>0.81222707423580798</v>
      </c>
      <c r="I789" t="s">
        <v>226</v>
      </c>
      <c r="P789" t="s">
        <v>155</v>
      </c>
      <c r="Q789">
        <v>1</v>
      </c>
      <c r="R789">
        <v>1</v>
      </c>
      <c r="S789">
        <v>1</v>
      </c>
      <c r="T789">
        <v>0</v>
      </c>
      <c r="U789">
        <v>0</v>
      </c>
      <c r="V789" s="36">
        <v>0.88928571428571446</v>
      </c>
      <c r="W789" t="s">
        <v>226</v>
      </c>
    </row>
    <row r="790" spans="2:23">
      <c r="B790" t="s">
        <v>133</v>
      </c>
      <c r="C790">
        <v>0</v>
      </c>
      <c r="D790">
        <v>1</v>
      </c>
      <c r="E790">
        <v>1</v>
      </c>
      <c r="F790">
        <v>1</v>
      </c>
      <c r="G790">
        <v>0</v>
      </c>
      <c r="H790">
        <v>0.80468750000000022</v>
      </c>
      <c r="I790" t="s">
        <v>226</v>
      </c>
      <c r="P790" t="s">
        <v>160</v>
      </c>
      <c r="Q790">
        <v>1</v>
      </c>
      <c r="R790">
        <v>0</v>
      </c>
      <c r="S790">
        <v>1</v>
      </c>
      <c r="T790">
        <v>1</v>
      </c>
      <c r="U790">
        <v>0</v>
      </c>
      <c r="V790" s="36">
        <v>0.88808664259927794</v>
      </c>
      <c r="W790" s="44" t="s">
        <v>268</v>
      </c>
    </row>
    <row r="791" spans="2:23">
      <c r="B791" t="s">
        <v>140</v>
      </c>
      <c r="C791">
        <v>0</v>
      </c>
      <c r="D791">
        <v>0</v>
      </c>
      <c r="E791">
        <v>1</v>
      </c>
      <c r="F791">
        <v>1</v>
      </c>
      <c r="G791">
        <v>1</v>
      </c>
      <c r="H791">
        <v>0.8018433179723502</v>
      </c>
      <c r="I791" t="s">
        <v>226</v>
      </c>
      <c r="P791" t="s">
        <v>152</v>
      </c>
      <c r="Q791">
        <v>1</v>
      </c>
      <c r="R791">
        <v>1</v>
      </c>
      <c r="S791">
        <v>1</v>
      </c>
      <c r="T791">
        <v>1</v>
      </c>
      <c r="U791">
        <v>0</v>
      </c>
      <c r="V791" s="36">
        <v>0.874617737003058</v>
      </c>
      <c r="W791" s="44" t="s">
        <v>265</v>
      </c>
    </row>
    <row r="792" spans="2:23">
      <c r="B792" t="s">
        <v>138</v>
      </c>
      <c r="C792">
        <v>0</v>
      </c>
      <c r="D792">
        <v>1</v>
      </c>
      <c r="E792">
        <v>0</v>
      </c>
      <c r="F792">
        <v>0</v>
      </c>
      <c r="G792">
        <v>1</v>
      </c>
      <c r="H792">
        <v>0.78929765886287606</v>
      </c>
      <c r="I792" t="s">
        <v>586</v>
      </c>
      <c r="P792" t="s">
        <v>164</v>
      </c>
      <c r="Q792">
        <v>1</v>
      </c>
      <c r="R792">
        <v>0</v>
      </c>
      <c r="S792">
        <v>0</v>
      </c>
      <c r="T792">
        <v>0</v>
      </c>
      <c r="U792">
        <v>1</v>
      </c>
      <c r="V792" s="36">
        <v>0.86545454545454514</v>
      </c>
      <c r="W792" t="s">
        <v>586</v>
      </c>
    </row>
    <row r="793" spans="2:23">
      <c r="B793" t="s">
        <v>124</v>
      </c>
      <c r="C793">
        <v>1</v>
      </c>
      <c r="D793">
        <v>0</v>
      </c>
      <c r="E793">
        <v>1</v>
      </c>
      <c r="F793">
        <v>1</v>
      </c>
      <c r="G793">
        <v>0</v>
      </c>
      <c r="H793" s="44">
        <v>0.76895306859205814</v>
      </c>
      <c r="I793" s="44" t="s">
        <v>268</v>
      </c>
      <c r="P793" t="s">
        <v>158</v>
      </c>
      <c r="Q793">
        <v>1</v>
      </c>
      <c r="R793">
        <v>1</v>
      </c>
      <c r="S793">
        <v>0</v>
      </c>
      <c r="T793">
        <v>0</v>
      </c>
      <c r="U793">
        <v>1</v>
      </c>
      <c r="V793" s="36">
        <v>0.86524822695035464</v>
      </c>
      <c r="W793" t="s">
        <v>226</v>
      </c>
    </row>
    <row r="794" spans="2:23">
      <c r="B794" t="s">
        <v>136</v>
      </c>
      <c r="C794">
        <v>0</v>
      </c>
      <c r="D794">
        <v>1</v>
      </c>
      <c r="E794">
        <v>0</v>
      </c>
      <c r="F794">
        <v>1</v>
      </c>
      <c r="G794">
        <v>1</v>
      </c>
      <c r="H794">
        <v>0.76173285198555951</v>
      </c>
      <c r="I794" t="s">
        <v>586</v>
      </c>
      <c r="P794" t="s">
        <v>159</v>
      </c>
      <c r="Q794">
        <v>1</v>
      </c>
      <c r="R794">
        <v>1</v>
      </c>
      <c r="S794">
        <v>0</v>
      </c>
      <c r="T794">
        <v>0</v>
      </c>
      <c r="U794">
        <v>0</v>
      </c>
      <c r="V794" s="36">
        <v>0.86281588447653434</v>
      </c>
      <c r="W794" t="s">
        <v>226</v>
      </c>
    </row>
    <row r="795" spans="2:23">
      <c r="B795" t="s">
        <v>142</v>
      </c>
      <c r="C795">
        <v>0</v>
      </c>
      <c r="D795">
        <v>0</v>
      </c>
      <c r="E795">
        <v>1</v>
      </c>
      <c r="F795">
        <v>0</v>
      </c>
      <c r="G795">
        <v>1</v>
      </c>
      <c r="H795" s="44">
        <v>0.74622356495468289</v>
      </c>
      <c r="I795" s="44" t="s">
        <v>272</v>
      </c>
      <c r="P795" t="s">
        <v>161</v>
      </c>
      <c r="Q795">
        <v>1</v>
      </c>
      <c r="R795">
        <v>0</v>
      </c>
      <c r="S795">
        <v>1</v>
      </c>
      <c r="T795">
        <v>0</v>
      </c>
      <c r="U795">
        <v>0</v>
      </c>
      <c r="V795" s="36">
        <v>0.84429065743944631</v>
      </c>
      <c r="W795" t="s">
        <v>226</v>
      </c>
    </row>
    <row r="796" spans="2:23">
      <c r="B796" t="s">
        <v>137</v>
      </c>
      <c r="C796">
        <v>0</v>
      </c>
      <c r="D796">
        <v>1</v>
      </c>
      <c r="E796">
        <v>0</v>
      </c>
      <c r="F796">
        <v>1</v>
      </c>
      <c r="G796">
        <v>0</v>
      </c>
      <c r="H796">
        <v>0.74516129032258072</v>
      </c>
      <c r="I796" t="s">
        <v>586</v>
      </c>
      <c r="P796" t="s">
        <v>166</v>
      </c>
      <c r="Q796">
        <v>0</v>
      </c>
      <c r="R796">
        <v>1</v>
      </c>
      <c r="S796">
        <v>1</v>
      </c>
      <c r="T796">
        <v>1</v>
      </c>
      <c r="U796">
        <v>1</v>
      </c>
      <c r="V796" s="36">
        <v>0.83941605839416056</v>
      </c>
      <c r="W796" s="18" t="s">
        <v>270</v>
      </c>
    </row>
    <row r="797" spans="2:23">
      <c r="B797" t="s">
        <v>115</v>
      </c>
      <c r="C797">
        <v>1</v>
      </c>
      <c r="D797">
        <v>1</v>
      </c>
      <c r="E797">
        <v>1</v>
      </c>
      <c r="F797">
        <v>1</v>
      </c>
      <c r="G797">
        <v>0</v>
      </c>
      <c r="H797" s="44">
        <v>0.72782874617737037</v>
      </c>
      <c r="I797" s="44" t="s">
        <v>265</v>
      </c>
      <c r="P797" t="s">
        <v>176</v>
      </c>
      <c r="Q797">
        <v>0</v>
      </c>
      <c r="R797">
        <v>0</v>
      </c>
      <c r="S797">
        <v>1</v>
      </c>
      <c r="T797">
        <v>0</v>
      </c>
      <c r="U797">
        <v>1</v>
      </c>
      <c r="V797" s="36">
        <v>0.83685800604229577</v>
      </c>
      <c r="W797" s="44" t="s">
        <v>272</v>
      </c>
    </row>
    <row r="798" spans="2:23">
      <c r="B798" t="s">
        <v>139</v>
      </c>
      <c r="C798">
        <v>0</v>
      </c>
      <c r="D798">
        <v>1</v>
      </c>
      <c r="E798">
        <v>0</v>
      </c>
      <c r="F798">
        <v>0</v>
      </c>
      <c r="G798">
        <v>0</v>
      </c>
      <c r="H798" s="44">
        <v>0.71641791044776104</v>
      </c>
      <c r="I798" s="44" t="s">
        <v>583</v>
      </c>
      <c r="P798" t="s">
        <v>154</v>
      </c>
      <c r="Q798">
        <v>1</v>
      </c>
      <c r="R798">
        <v>1</v>
      </c>
      <c r="S798">
        <v>1</v>
      </c>
      <c r="T798">
        <v>0</v>
      </c>
      <c r="U798">
        <v>1</v>
      </c>
      <c r="V798" s="36">
        <v>0.83333333333333315</v>
      </c>
      <c r="W798" t="s">
        <v>226</v>
      </c>
    </row>
    <row r="799" spans="2:23">
      <c r="B799" t="s">
        <v>144</v>
      </c>
      <c r="C799">
        <v>0</v>
      </c>
      <c r="D799">
        <v>0</v>
      </c>
      <c r="E799">
        <v>0</v>
      </c>
      <c r="F799">
        <v>1</v>
      </c>
      <c r="G799">
        <v>1</v>
      </c>
      <c r="H799">
        <v>0.68131868131868134</v>
      </c>
      <c r="I799" t="s">
        <v>226</v>
      </c>
      <c r="P799" t="s">
        <v>156</v>
      </c>
      <c r="Q799">
        <v>1</v>
      </c>
      <c r="R799">
        <v>1</v>
      </c>
      <c r="S799">
        <v>0</v>
      </c>
      <c r="T799">
        <v>1</v>
      </c>
      <c r="U799">
        <v>1</v>
      </c>
      <c r="V799" s="36">
        <v>0.81028938906752401</v>
      </c>
      <c r="W799" t="s">
        <v>586</v>
      </c>
    </row>
    <row r="800" spans="2:23">
      <c r="B800" t="s">
        <v>146</v>
      </c>
      <c r="C800">
        <v>0</v>
      </c>
      <c r="D800">
        <v>0</v>
      </c>
      <c r="E800">
        <v>0</v>
      </c>
      <c r="F800">
        <v>0</v>
      </c>
      <c r="G800">
        <v>1</v>
      </c>
      <c r="H800" s="46">
        <v>0.66298342541436472</v>
      </c>
      <c r="I800" s="46" t="s">
        <v>275</v>
      </c>
      <c r="J800" s="15"/>
      <c r="P800" t="s">
        <v>125</v>
      </c>
      <c r="Q800">
        <v>1</v>
      </c>
      <c r="R800">
        <v>0</v>
      </c>
      <c r="S800">
        <v>1</v>
      </c>
      <c r="T800">
        <v>0</v>
      </c>
      <c r="U800">
        <v>1</v>
      </c>
      <c r="V800" s="36">
        <v>0.71165644171779108</v>
      </c>
      <c r="W800" s="18" t="s">
        <v>269</v>
      </c>
    </row>
    <row r="801" spans="2:23">
      <c r="B801" t="s">
        <v>145</v>
      </c>
      <c r="C801">
        <v>0</v>
      </c>
      <c r="D801">
        <v>0</v>
      </c>
      <c r="E801">
        <v>0</v>
      </c>
      <c r="F801">
        <v>1</v>
      </c>
      <c r="G801">
        <v>0</v>
      </c>
      <c r="H801" s="44">
        <v>0.62202380952380953</v>
      </c>
      <c r="I801" s="44" t="s">
        <v>274</v>
      </c>
      <c r="J801" s="15"/>
      <c r="P801" t="s">
        <v>122</v>
      </c>
      <c r="Q801">
        <v>1</v>
      </c>
      <c r="R801">
        <v>0</v>
      </c>
      <c r="S801">
        <v>1</v>
      </c>
      <c r="T801">
        <v>1</v>
      </c>
      <c r="U801">
        <v>1</v>
      </c>
      <c r="V801" s="36">
        <v>0.66369047619047628</v>
      </c>
      <c r="W801" s="18" t="s">
        <v>266</v>
      </c>
    </row>
    <row r="802" spans="2:23">
      <c r="B802" t="s">
        <v>147</v>
      </c>
      <c r="C802">
        <v>0</v>
      </c>
      <c r="D802">
        <v>0</v>
      </c>
      <c r="E802">
        <v>0</v>
      </c>
      <c r="F802">
        <v>0</v>
      </c>
      <c r="G802">
        <v>0</v>
      </c>
      <c r="H802" s="46">
        <v>0.57738095238095244</v>
      </c>
      <c r="I802" s="46" t="s">
        <v>589</v>
      </c>
      <c r="J802" s="15"/>
      <c r="P802" t="s">
        <v>113</v>
      </c>
      <c r="Q802">
        <v>1</v>
      </c>
      <c r="R802">
        <v>1</v>
      </c>
      <c r="S802">
        <v>1</v>
      </c>
      <c r="T802">
        <v>1</v>
      </c>
      <c r="U802">
        <v>1</v>
      </c>
      <c r="V802" s="36">
        <v>0.49800796812749015</v>
      </c>
      <c r="W802" s="62" t="s">
        <v>585</v>
      </c>
    </row>
    <row r="805" spans="2:23">
      <c r="C805" t="s">
        <v>48</v>
      </c>
      <c r="D805" t="s">
        <v>52</v>
      </c>
      <c r="E805" t="s">
        <v>56</v>
      </c>
      <c r="F805" t="s">
        <v>68</v>
      </c>
      <c r="G805" t="s">
        <v>69</v>
      </c>
      <c r="H805" t="s">
        <v>53</v>
      </c>
      <c r="Q805" t="s">
        <v>48</v>
      </c>
      <c r="R805" t="s">
        <v>51</v>
      </c>
      <c r="S805" t="s">
        <v>54</v>
      </c>
      <c r="T805" t="s">
        <v>67</v>
      </c>
      <c r="U805" t="s">
        <v>50</v>
      </c>
      <c r="V805" t="s">
        <v>53</v>
      </c>
    </row>
    <row r="806" spans="2:23">
      <c r="B806" t="s">
        <v>114</v>
      </c>
      <c r="C806">
        <v>1</v>
      </c>
      <c r="D806">
        <v>1</v>
      </c>
      <c r="E806">
        <v>1</v>
      </c>
      <c r="F806">
        <v>1</v>
      </c>
      <c r="G806">
        <v>1</v>
      </c>
      <c r="H806" s="17">
        <v>0.89043824701195218</v>
      </c>
      <c r="I806" s="62" t="s">
        <v>585</v>
      </c>
      <c r="J806" s="17"/>
      <c r="P806" t="s">
        <v>179</v>
      </c>
      <c r="Q806">
        <v>0</v>
      </c>
      <c r="R806">
        <v>0</v>
      </c>
      <c r="S806">
        <v>0</v>
      </c>
      <c r="T806">
        <v>1</v>
      </c>
      <c r="U806">
        <v>0</v>
      </c>
      <c r="V806" s="36">
        <v>0.98511904761904756</v>
      </c>
      <c r="W806" s="44" t="s">
        <v>274</v>
      </c>
    </row>
    <row r="807" spans="2:23">
      <c r="B807" t="s">
        <v>126</v>
      </c>
      <c r="C807">
        <v>1</v>
      </c>
      <c r="D807">
        <v>0</v>
      </c>
      <c r="E807">
        <v>1</v>
      </c>
      <c r="F807">
        <v>0</v>
      </c>
      <c r="G807">
        <v>1</v>
      </c>
      <c r="H807" s="18">
        <v>0.88343558282208567</v>
      </c>
      <c r="I807" s="18" t="s">
        <v>269</v>
      </c>
      <c r="P807" t="s">
        <v>181</v>
      </c>
      <c r="Q807">
        <v>0</v>
      </c>
      <c r="R807">
        <v>0</v>
      </c>
      <c r="S807">
        <v>0</v>
      </c>
      <c r="T807">
        <v>0</v>
      </c>
      <c r="U807">
        <v>0</v>
      </c>
      <c r="V807" s="36">
        <v>0.97817460317460314</v>
      </c>
      <c r="W807" s="46" t="s">
        <v>589</v>
      </c>
    </row>
    <row r="808" spans="2:23">
      <c r="B808" t="s">
        <v>123</v>
      </c>
      <c r="C808">
        <v>1</v>
      </c>
      <c r="D808">
        <v>0</v>
      </c>
      <c r="E808">
        <v>1</v>
      </c>
      <c r="F808">
        <v>1</v>
      </c>
      <c r="G808">
        <v>1</v>
      </c>
      <c r="H808" s="18">
        <v>0.86309523809523836</v>
      </c>
      <c r="I808" s="18" t="s">
        <v>266</v>
      </c>
      <c r="P808" t="s">
        <v>173</v>
      </c>
      <c r="Q808">
        <v>0</v>
      </c>
      <c r="R808">
        <v>1</v>
      </c>
      <c r="S808">
        <v>0</v>
      </c>
      <c r="T808">
        <v>0</v>
      </c>
      <c r="U808">
        <v>0</v>
      </c>
      <c r="V808" s="36">
        <v>0.96517412935323366</v>
      </c>
      <c r="W808" s="44" t="s">
        <v>583</v>
      </c>
    </row>
    <row r="809" spans="2:23">
      <c r="B809" t="s">
        <v>143</v>
      </c>
      <c r="C809">
        <v>0</v>
      </c>
      <c r="D809">
        <v>0</v>
      </c>
      <c r="E809">
        <v>1</v>
      </c>
      <c r="F809">
        <v>0</v>
      </c>
      <c r="G809">
        <v>0</v>
      </c>
      <c r="H809" s="38">
        <v>0.82370820668693012</v>
      </c>
      <c r="I809" s="18" t="s">
        <v>588</v>
      </c>
      <c r="P809" t="s">
        <v>180</v>
      </c>
      <c r="Q809">
        <v>0</v>
      </c>
      <c r="R809">
        <v>0</v>
      </c>
      <c r="S809">
        <v>0</v>
      </c>
      <c r="T809">
        <v>0</v>
      </c>
      <c r="U809">
        <v>1</v>
      </c>
      <c r="V809" s="36">
        <v>0.95027624309392245</v>
      </c>
      <c r="W809" s="46" t="s">
        <v>275</v>
      </c>
    </row>
    <row r="810" spans="2:23">
      <c r="B810" t="s">
        <v>132</v>
      </c>
      <c r="C810">
        <v>0</v>
      </c>
      <c r="D810">
        <v>1</v>
      </c>
      <c r="E810">
        <v>1</v>
      </c>
      <c r="F810">
        <v>1</v>
      </c>
      <c r="G810">
        <v>1</v>
      </c>
      <c r="H810" s="38">
        <v>0.81751824817518259</v>
      </c>
      <c r="I810" s="18" t="s">
        <v>270</v>
      </c>
      <c r="P810" t="s">
        <v>177</v>
      </c>
      <c r="Q810">
        <v>0</v>
      </c>
      <c r="R810">
        <v>0</v>
      </c>
      <c r="S810">
        <v>1</v>
      </c>
      <c r="T810">
        <v>0</v>
      </c>
      <c r="U810">
        <v>0</v>
      </c>
      <c r="V810" s="36">
        <v>0.90577507598784202</v>
      </c>
      <c r="W810" s="18" t="s">
        <v>588</v>
      </c>
    </row>
    <row r="811" spans="2:23">
      <c r="B811" t="s">
        <v>124</v>
      </c>
      <c r="C811">
        <v>1</v>
      </c>
      <c r="D811">
        <v>0</v>
      </c>
      <c r="E811">
        <v>1</v>
      </c>
      <c r="F811">
        <v>1</v>
      </c>
      <c r="G811">
        <v>0</v>
      </c>
      <c r="H811" s="44">
        <v>0.76895306859205814</v>
      </c>
      <c r="I811" s="44" t="s">
        <v>268</v>
      </c>
      <c r="P811" t="s">
        <v>160</v>
      </c>
      <c r="Q811">
        <v>1</v>
      </c>
      <c r="R811">
        <v>0</v>
      </c>
      <c r="S811">
        <v>1</v>
      </c>
      <c r="T811">
        <v>1</v>
      </c>
      <c r="U811">
        <v>0</v>
      </c>
      <c r="V811" s="36">
        <v>0.88808664259927794</v>
      </c>
      <c r="W811" s="44" t="s">
        <v>268</v>
      </c>
    </row>
    <row r="812" spans="2:23">
      <c r="B812" t="s">
        <v>142</v>
      </c>
      <c r="C812">
        <v>0</v>
      </c>
      <c r="D812">
        <v>0</v>
      </c>
      <c r="E812">
        <v>1</v>
      </c>
      <c r="F812">
        <v>0</v>
      </c>
      <c r="G812">
        <v>1</v>
      </c>
      <c r="H812" s="44">
        <v>0.74622356495468289</v>
      </c>
      <c r="I812" s="44" t="s">
        <v>272</v>
      </c>
      <c r="P812" t="s">
        <v>152</v>
      </c>
      <c r="Q812">
        <v>1</v>
      </c>
      <c r="R812">
        <v>1</v>
      </c>
      <c r="S812">
        <v>1</v>
      </c>
      <c r="T812">
        <v>1</v>
      </c>
      <c r="U812">
        <v>0</v>
      </c>
      <c r="V812" s="36">
        <v>0.874617737003058</v>
      </c>
      <c r="W812" s="44" t="s">
        <v>265</v>
      </c>
    </row>
    <row r="813" spans="2:23">
      <c r="B813" t="s">
        <v>115</v>
      </c>
      <c r="C813">
        <v>1</v>
      </c>
      <c r="D813">
        <v>1</v>
      </c>
      <c r="E813">
        <v>1</v>
      </c>
      <c r="F813">
        <v>1</v>
      </c>
      <c r="G813">
        <v>0</v>
      </c>
      <c r="H813" s="44">
        <v>0.72782874617737037</v>
      </c>
      <c r="I813" s="44" t="s">
        <v>265</v>
      </c>
      <c r="P813" t="s">
        <v>166</v>
      </c>
      <c r="Q813">
        <v>0</v>
      </c>
      <c r="R813">
        <v>1</v>
      </c>
      <c r="S813">
        <v>1</v>
      </c>
      <c r="T813">
        <v>1</v>
      </c>
      <c r="U813">
        <v>1</v>
      </c>
      <c r="V813" s="36">
        <v>0.83941605839416056</v>
      </c>
      <c r="W813" s="18" t="s">
        <v>270</v>
      </c>
    </row>
    <row r="814" spans="2:23">
      <c r="B814" t="s">
        <v>139</v>
      </c>
      <c r="C814">
        <v>0</v>
      </c>
      <c r="D814">
        <v>1</v>
      </c>
      <c r="E814">
        <v>0</v>
      </c>
      <c r="F814">
        <v>0</v>
      </c>
      <c r="G814">
        <v>0</v>
      </c>
      <c r="H814" s="44">
        <v>0.71641791044776104</v>
      </c>
      <c r="I814" s="44" t="s">
        <v>583</v>
      </c>
      <c r="P814" t="s">
        <v>176</v>
      </c>
      <c r="Q814">
        <v>0</v>
      </c>
      <c r="R814">
        <v>0</v>
      </c>
      <c r="S814">
        <v>1</v>
      </c>
      <c r="T814">
        <v>0</v>
      </c>
      <c r="U814">
        <v>1</v>
      </c>
      <c r="V814" s="36">
        <v>0.83685800604229577</v>
      </c>
      <c r="W814" s="44" t="s">
        <v>272</v>
      </c>
    </row>
    <row r="815" spans="2:23">
      <c r="B815" t="s">
        <v>146</v>
      </c>
      <c r="C815">
        <v>0</v>
      </c>
      <c r="D815">
        <v>0</v>
      </c>
      <c r="E815">
        <v>0</v>
      </c>
      <c r="F815">
        <v>0</v>
      </c>
      <c r="G815">
        <v>1</v>
      </c>
      <c r="H815" s="46">
        <v>0.66298342541436472</v>
      </c>
      <c r="I815" s="46" t="s">
        <v>275</v>
      </c>
      <c r="J815" s="16"/>
      <c r="P815" t="s">
        <v>125</v>
      </c>
      <c r="Q815">
        <v>1</v>
      </c>
      <c r="R815">
        <v>0</v>
      </c>
      <c r="S815">
        <v>1</v>
      </c>
      <c r="T815">
        <v>0</v>
      </c>
      <c r="U815">
        <v>1</v>
      </c>
      <c r="V815" s="36">
        <v>0.71165644171779108</v>
      </c>
      <c r="W815" s="18" t="s">
        <v>269</v>
      </c>
    </row>
    <row r="816" spans="2:23">
      <c r="B816" t="s">
        <v>145</v>
      </c>
      <c r="C816">
        <v>0</v>
      </c>
      <c r="D816">
        <v>0</v>
      </c>
      <c r="E816">
        <v>0</v>
      </c>
      <c r="F816">
        <v>1</v>
      </c>
      <c r="G816">
        <v>0</v>
      </c>
      <c r="H816" s="44">
        <v>0.62202380952380953</v>
      </c>
      <c r="I816" s="44" t="s">
        <v>274</v>
      </c>
      <c r="J816" s="17"/>
      <c r="P816" t="s">
        <v>122</v>
      </c>
      <c r="Q816">
        <v>1</v>
      </c>
      <c r="R816">
        <v>0</v>
      </c>
      <c r="S816">
        <v>1</v>
      </c>
      <c r="T816">
        <v>1</v>
      </c>
      <c r="U816">
        <v>1</v>
      </c>
      <c r="V816" s="36">
        <v>0.66369047619047628</v>
      </c>
      <c r="W816" s="18" t="s">
        <v>266</v>
      </c>
    </row>
    <row r="817" spans="2:23">
      <c r="B817" t="s">
        <v>147</v>
      </c>
      <c r="C817">
        <v>0</v>
      </c>
      <c r="D817">
        <v>0</v>
      </c>
      <c r="E817">
        <v>0</v>
      </c>
      <c r="F817">
        <v>0</v>
      </c>
      <c r="G817">
        <v>0</v>
      </c>
      <c r="H817" s="46">
        <v>0.57738095238095244</v>
      </c>
      <c r="I817" s="46" t="s">
        <v>589</v>
      </c>
      <c r="J817" s="36"/>
      <c r="P817" t="s">
        <v>113</v>
      </c>
      <c r="Q817">
        <v>1</v>
      </c>
      <c r="R817">
        <v>1</v>
      </c>
      <c r="S817">
        <v>1</v>
      </c>
      <c r="T817">
        <v>1</v>
      </c>
      <c r="U817">
        <v>1</v>
      </c>
      <c r="V817" s="36">
        <v>0.49800796812749015</v>
      </c>
      <c r="W817" s="62" t="s">
        <v>585</v>
      </c>
    </row>
    <row r="819" spans="2:23">
      <c r="B819" t="s">
        <v>590</v>
      </c>
    </row>
    <row r="820" spans="2:23">
      <c r="B820" s="118" t="s">
        <v>591</v>
      </c>
      <c r="Q820" s="118" t="s">
        <v>600</v>
      </c>
    </row>
    <row r="821" spans="2:23">
      <c r="B821" s="118" t="s">
        <v>279</v>
      </c>
      <c r="Q821" s="118" t="s">
        <v>279</v>
      </c>
    </row>
    <row r="822" spans="2:23">
      <c r="B822" t="s">
        <v>78</v>
      </c>
      <c r="C822" t="s">
        <v>48</v>
      </c>
      <c r="D822" t="s">
        <v>54</v>
      </c>
      <c r="E822" t="s">
        <v>50</v>
      </c>
      <c r="F822" t="s">
        <v>279</v>
      </c>
      <c r="G822" t="s">
        <v>224</v>
      </c>
      <c r="H822" t="s">
        <v>53</v>
      </c>
      <c r="Q822" t="s">
        <v>78</v>
      </c>
      <c r="R822" t="s">
        <v>48</v>
      </c>
      <c r="S822" t="s">
        <v>54</v>
      </c>
      <c r="T822" t="s">
        <v>50</v>
      </c>
      <c r="U822" t="s">
        <v>279</v>
      </c>
      <c r="V822" t="s">
        <v>236</v>
      </c>
      <c r="W822" t="s">
        <v>53</v>
      </c>
    </row>
    <row r="823" spans="2:23">
      <c r="B823" t="s">
        <v>80</v>
      </c>
      <c r="C823" s="1">
        <v>0.62</v>
      </c>
      <c r="D823" s="1">
        <v>0.77</v>
      </c>
      <c r="E823" s="1">
        <v>0.41000000000000003</v>
      </c>
      <c r="F823" s="1">
        <f>MIN(C823:E823)</f>
        <v>0.41000000000000003</v>
      </c>
      <c r="G823" s="1">
        <v>0.13</v>
      </c>
      <c r="H823" s="1">
        <f>MIN(F823:G823)</f>
        <v>0.13</v>
      </c>
      <c r="Q823" t="s">
        <v>80</v>
      </c>
      <c r="R823" s="1">
        <v>0.62</v>
      </c>
      <c r="S823" s="1">
        <v>0.77</v>
      </c>
      <c r="T823" s="1">
        <v>0.41000000000000003</v>
      </c>
      <c r="U823" s="1">
        <f>MIN(R823:T823)</f>
        <v>0.41000000000000003</v>
      </c>
      <c r="V823" s="1">
        <v>0.87</v>
      </c>
      <c r="W823" s="1">
        <f>MIN(U823:V823)</f>
        <v>0.41000000000000003</v>
      </c>
    </row>
    <row r="824" spans="2:23">
      <c r="B824" t="s">
        <v>82</v>
      </c>
      <c r="C824" s="1">
        <v>0.96</v>
      </c>
      <c r="D824" s="1">
        <v>0.7</v>
      </c>
      <c r="E824" s="1">
        <v>0.84</v>
      </c>
      <c r="F824" s="37">
        <f t="shared" ref="F824:F840" si="90">MIN(C824:E824)</f>
        <v>0.7</v>
      </c>
      <c r="G824" s="1">
        <v>0.89</v>
      </c>
      <c r="H824" s="1">
        <f t="shared" ref="H824:H840" si="91">MIN(F824:G824)</f>
        <v>0.7</v>
      </c>
      <c r="Q824" t="s">
        <v>82</v>
      </c>
      <c r="R824" s="1">
        <v>0.96</v>
      </c>
      <c r="S824" s="1">
        <v>0.7</v>
      </c>
      <c r="T824" s="1">
        <v>0.84</v>
      </c>
      <c r="U824" s="37">
        <f t="shared" ref="U824:U840" si="92">MIN(R824:T824)</f>
        <v>0.7</v>
      </c>
      <c r="V824" s="1">
        <v>0.10999999999999999</v>
      </c>
      <c r="W824" s="1">
        <f t="shared" ref="W824:W840" si="93">MIN(U824:V824)</f>
        <v>0.10999999999999999</v>
      </c>
    </row>
    <row r="825" spans="2:23">
      <c r="B825" t="s">
        <v>57</v>
      </c>
      <c r="C825" s="1">
        <v>0.42</v>
      </c>
      <c r="D825" s="1">
        <v>0.73</v>
      </c>
      <c r="E825" s="1">
        <v>0.72</v>
      </c>
      <c r="F825" s="1">
        <f t="shared" si="90"/>
        <v>0.42</v>
      </c>
      <c r="G825" s="1">
        <v>0.81</v>
      </c>
      <c r="H825" s="1">
        <f t="shared" si="91"/>
        <v>0.42</v>
      </c>
      <c r="Q825" t="s">
        <v>57</v>
      </c>
      <c r="R825" s="1">
        <v>0.42</v>
      </c>
      <c r="S825" s="1">
        <v>0.73</v>
      </c>
      <c r="T825" s="1">
        <v>0.72</v>
      </c>
      <c r="U825" s="1">
        <f t="shared" si="92"/>
        <v>0.42</v>
      </c>
      <c r="V825" s="1">
        <v>0.18999999999999995</v>
      </c>
      <c r="W825" s="1">
        <f t="shared" si="93"/>
        <v>0.18999999999999995</v>
      </c>
    </row>
    <row r="826" spans="2:23">
      <c r="B826" t="s">
        <v>58</v>
      </c>
      <c r="C826" s="1">
        <v>0.25</v>
      </c>
      <c r="D826" s="1">
        <v>0.71</v>
      </c>
      <c r="E826" s="1">
        <v>0.72</v>
      </c>
      <c r="F826" s="1">
        <f t="shared" si="90"/>
        <v>0.25</v>
      </c>
      <c r="G826" s="1">
        <v>0.23</v>
      </c>
      <c r="H826" s="1">
        <f t="shared" si="91"/>
        <v>0.23</v>
      </c>
      <c r="Q826" t="s">
        <v>58</v>
      </c>
      <c r="R826" s="1">
        <v>0.25</v>
      </c>
      <c r="S826" s="1">
        <v>0.71</v>
      </c>
      <c r="T826" s="1">
        <v>0.72</v>
      </c>
      <c r="U826" s="1">
        <f t="shared" si="92"/>
        <v>0.25</v>
      </c>
      <c r="V826" s="1">
        <v>0.77</v>
      </c>
      <c r="W826" s="1">
        <f t="shared" si="93"/>
        <v>0.25</v>
      </c>
    </row>
    <row r="827" spans="2:23">
      <c r="B827" t="s">
        <v>59</v>
      </c>
      <c r="C827" s="1">
        <v>0.42</v>
      </c>
      <c r="D827" s="1">
        <v>0.78</v>
      </c>
      <c r="E827" s="1">
        <v>0.49</v>
      </c>
      <c r="F827" s="1">
        <f t="shared" si="90"/>
        <v>0.42</v>
      </c>
      <c r="G827" s="1">
        <v>0.69</v>
      </c>
      <c r="H827" s="1">
        <f t="shared" si="91"/>
        <v>0.42</v>
      </c>
      <c r="Q827" t="s">
        <v>59</v>
      </c>
      <c r="R827" s="1">
        <v>0.42</v>
      </c>
      <c r="S827" s="1">
        <v>0.78</v>
      </c>
      <c r="T827" s="1">
        <v>0.49</v>
      </c>
      <c r="U827" s="1">
        <f t="shared" si="92"/>
        <v>0.42</v>
      </c>
      <c r="V827" s="1">
        <v>0.31000000000000005</v>
      </c>
      <c r="W827" s="1">
        <f t="shared" si="93"/>
        <v>0.31000000000000005</v>
      </c>
    </row>
    <row r="828" spans="2:23">
      <c r="B828" t="s">
        <v>60</v>
      </c>
      <c r="C828" s="1">
        <v>0.9</v>
      </c>
      <c r="D828" s="1">
        <v>0.74</v>
      </c>
      <c r="E828" s="1">
        <v>0.78</v>
      </c>
      <c r="F828" s="37">
        <f t="shared" si="90"/>
        <v>0.74</v>
      </c>
      <c r="G828" s="1">
        <v>0.89</v>
      </c>
      <c r="H828" s="1">
        <f t="shared" si="91"/>
        <v>0.74</v>
      </c>
      <c r="Q828" t="s">
        <v>60</v>
      </c>
      <c r="R828" s="1">
        <v>0.9</v>
      </c>
      <c r="S828" s="1">
        <v>0.74</v>
      </c>
      <c r="T828" s="1">
        <v>0.78</v>
      </c>
      <c r="U828" s="37">
        <f t="shared" si="92"/>
        <v>0.74</v>
      </c>
      <c r="V828" s="1">
        <v>0.10999999999999999</v>
      </c>
      <c r="W828" s="1">
        <f t="shared" si="93"/>
        <v>0.10999999999999999</v>
      </c>
    </row>
    <row r="829" spans="2:23">
      <c r="B829" t="s">
        <v>153</v>
      </c>
      <c r="C829" s="1">
        <v>0.72</v>
      </c>
      <c r="D829" s="1">
        <v>0.77</v>
      </c>
      <c r="E829" s="1">
        <v>0.32999999999999996</v>
      </c>
      <c r="F829" s="1">
        <f t="shared" si="90"/>
        <v>0.32999999999999996</v>
      </c>
      <c r="G829" s="1">
        <v>0.13</v>
      </c>
      <c r="H829" s="1">
        <f t="shared" si="91"/>
        <v>0.13</v>
      </c>
      <c r="Q829" t="s">
        <v>153</v>
      </c>
      <c r="R829" s="1">
        <v>0.72</v>
      </c>
      <c r="S829" s="1">
        <v>0.77</v>
      </c>
      <c r="T829" s="1">
        <v>0.32999999999999996</v>
      </c>
      <c r="U829" s="1">
        <f t="shared" si="92"/>
        <v>0.32999999999999996</v>
      </c>
      <c r="V829" s="1">
        <v>0.87</v>
      </c>
      <c r="W829" s="1">
        <f t="shared" si="93"/>
        <v>0.32999999999999996</v>
      </c>
    </row>
    <row r="830" spans="2:23">
      <c r="B830" t="s">
        <v>62</v>
      </c>
      <c r="C830" s="1">
        <v>0.17</v>
      </c>
      <c r="D830" s="1">
        <v>0.09</v>
      </c>
      <c r="E830" s="1">
        <v>0.41000000000000003</v>
      </c>
      <c r="F830" s="1">
        <f t="shared" si="90"/>
        <v>0.09</v>
      </c>
      <c r="G830" s="1">
        <v>0.16</v>
      </c>
      <c r="H830" s="1">
        <f t="shared" si="91"/>
        <v>0.09</v>
      </c>
      <c r="Q830" t="s">
        <v>62</v>
      </c>
      <c r="R830" s="1">
        <v>0.17</v>
      </c>
      <c r="S830" s="1">
        <v>0.09</v>
      </c>
      <c r="T830" s="1">
        <v>0.41000000000000003</v>
      </c>
      <c r="U830" s="1">
        <f t="shared" si="92"/>
        <v>0.09</v>
      </c>
      <c r="V830" s="1">
        <v>0.84</v>
      </c>
      <c r="W830" s="1">
        <f t="shared" si="93"/>
        <v>0.09</v>
      </c>
    </row>
    <row r="831" spans="2:23">
      <c r="B831" t="s">
        <v>63</v>
      </c>
      <c r="C831" s="1">
        <v>0.2</v>
      </c>
      <c r="D831" s="1">
        <v>0.51</v>
      </c>
      <c r="E831" s="1">
        <v>0.19999999999999996</v>
      </c>
      <c r="F831" s="1">
        <f t="shared" si="90"/>
        <v>0.19999999999999996</v>
      </c>
      <c r="G831" s="1">
        <v>0.45</v>
      </c>
      <c r="H831" s="1">
        <f t="shared" si="91"/>
        <v>0.19999999999999996</v>
      </c>
      <c r="Q831" t="s">
        <v>63</v>
      </c>
      <c r="R831" s="1">
        <v>0.2</v>
      </c>
      <c r="S831" s="1">
        <v>0.51</v>
      </c>
      <c r="T831" s="1">
        <v>0.19999999999999996</v>
      </c>
      <c r="U831" s="1">
        <f t="shared" si="92"/>
        <v>0.19999999999999996</v>
      </c>
      <c r="V831" s="1">
        <v>0.55000000000000004</v>
      </c>
      <c r="W831" s="1">
        <f t="shared" si="93"/>
        <v>0.19999999999999996</v>
      </c>
    </row>
    <row r="832" spans="2:23">
      <c r="B832" t="s">
        <v>64</v>
      </c>
      <c r="C832" s="1">
        <v>0.53</v>
      </c>
      <c r="D832" s="1">
        <v>0.71</v>
      </c>
      <c r="E832" s="1">
        <v>0.78</v>
      </c>
      <c r="F832" s="37">
        <f t="shared" si="90"/>
        <v>0.53</v>
      </c>
      <c r="G832" s="1">
        <v>0.84</v>
      </c>
      <c r="H832" s="1">
        <f t="shared" si="91"/>
        <v>0.53</v>
      </c>
      <c r="Q832" t="s">
        <v>64</v>
      </c>
      <c r="R832" s="1">
        <v>0.53</v>
      </c>
      <c r="S832" s="1">
        <v>0.71</v>
      </c>
      <c r="T832" s="1">
        <v>0.78</v>
      </c>
      <c r="U832" s="37">
        <f t="shared" si="92"/>
        <v>0.53</v>
      </c>
      <c r="V832" s="1">
        <v>0.16000000000000003</v>
      </c>
      <c r="W832" s="1">
        <f t="shared" si="93"/>
        <v>0.16000000000000003</v>
      </c>
    </row>
    <row r="833" spans="2:25">
      <c r="B833" t="s">
        <v>65</v>
      </c>
      <c r="C833" s="1">
        <v>0.32</v>
      </c>
      <c r="D833" s="1">
        <v>0.25</v>
      </c>
      <c r="E833" s="1">
        <v>0.49</v>
      </c>
      <c r="F833" s="1">
        <f t="shared" si="90"/>
        <v>0.25</v>
      </c>
      <c r="G833" s="1">
        <v>0.13</v>
      </c>
      <c r="H833" s="1">
        <f t="shared" si="91"/>
        <v>0.13</v>
      </c>
      <c r="Q833" t="s">
        <v>65</v>
      </c>
      <c r="R833" s="1">
        <v>0.32</v>
      </c>
      <c r="S833" s="1">
        <v>0.25</v>
      </c>
      <c r="T833" s="1">
        <v>0.49</v>
      </c>
      <c r="U833" s="1">
        <f t="shared" si="92"/>
        <v>0.25</v>
      </c>
      <c r="V833" s="1">
        <v>0.87</v>
      </c>
      <c r="W833" s="1">
        <f t="shared" si="93"/>
        <v>0.25</v>
      </c>
    </row>
    <row r="834" spans="2:25">
      <c r="B834" t="s">
        <v>66</v>
      </c>
      <c r="C834" s="1">
        <v>0.92</v>
      </c>
      <c r="D834" s="1">
        <v>0.8</v>
      </c>
      <c r="E834" s="1">
        <v>0.92</v>
      </c>
      <c r="F834" s="37">
        <f t="shared" si="90"/>
        <v>0.8</v>
      </c>
      <c r="G834" s="1">
        <v>0.89</v>
      </c>
      <c r="H834" s="1">
        <f t="shared" si="91"/>
        <v>0.8</v>
      </c>
      <c r="Q834" t="s">
        <v>66</v>
      </c>
      <c r="R834" s="1">
        <v>0.92</v>
      </c>
      <c r="S834" s="1">
        <v>0.8</v>
      </c>
      <c r="T834" s="1">
        <v>0.92</v>
      </c>
      <c r="U834" s="37">
        <f t="shared" si="92"/>
        <v>0.8</v>
      </c>
      <c r="V834" s="1">
        <v>0.10999999999999999</v>
      </c>
      <c r="W834" s="1">
        <f t="shared" si="93"/>
        <v>0.10999999999999999</v>
      </c>
    </row>
    <row r="835" spans="2:25">
      <c r="B835" t="s">
        <v>94</v>
      </c>
      <c r="C835" s="1">
        <v>0.13</v>
      </c>
      <c r="D835" s="1">
        <v>0.34</v>
      </c>
      <c r="E835" s="1">
        <v>1.0000000000000009E-2</v>
      </c>
      <c r="F835" s="1">
        <f t="shared" si="90"/>
        <v>1.0000000000000009E-2</v>
      </c>
      <c r="G835" s="1">
        <v>0.23</v>
      </c>
      <c r="H835" s="1">
        <f t="shared" si="91"/>
        <v>1.0000000000000009E-2</v>
      </c>
      <c r="J835" s="15"/>
      <c r="Q835" t="s">
        <v>94</v>
      </c>
      <c r="R835" s="1">
        <v>0.13</v>
      </c>
      <c r="S835" s="1">
        <v>0.34</v>
      </c>
      <c r="T835" s="1">
        <v>1.0000000000000009E-2</v>
      </c>
      <c r="U835" s="1">
        <f t="shared" si="92"/>
        <v>1.0000000000000009E-2</v>
      </c>
      <c r="V835" s="1">
        <v>0.77</v>
      </c>
      <c r="W835" s="1">
        <f t="shared" si="93"/>
        <v>1.0000000000000009E-2</v>
      </c>
    </row>
    <row r="836" spans="2:25">
      <c r="B836" t="s">
        <v>96</v>
      </c>
      <c r="C836" s="1">
        <v>0.11</v>
      </c>
      <c r="D836" s="1">
        <v>0.01</v>
      </c>
      <c r="E836" s="1">
        <v>2.0000000000000018E-2</v>
      </c>
      <c r="F836" s="1">
        <f t="shared" si="90"/>
        <v>0.01</v>
      </c>
      <c r="G836" s="1">
        <v>0.13</v>
      </c>
      <c r="H836" s="1">
        <f t="shared" si="91"/>
        <v>0.01</v>
      </c>
      <c r="J836" s="15"/>
      <c r="Q836" t="s">
        <v>96</v>
      </c>
      <c r="R836" s="1">
        <v>0.11</v>
      </c>
      <c r="S836" s="1">
        <v>0.01</v>
      </c>
      <c r="T836" s="1">
        <v>2.0000000000000018E-2</v>
      </c>
      <c r="U836" s="1">
        <f t="shared" si="92"/>
        <v>0.01</v>
      </c>
      <c r="V836" s="1">
        <v>0.87</v>
      </c>
      <c r="W836" s="1">
        <f t="shared" si="93"/>
        <v>0.01</v>
      </c>
    </row>
    <row r="837" spans="2:25">
      <c r="B837" t="s">
        <v>98</v>
      </c>
      <c r="C837" s="1">
        <v>0.12</v>
      </c>
      <c r="D837" s="1">
        <v>0.11</v>
      </c>
      <c r="E837" s="1">
        <v>0.65</v>
      </c>
      <c r="F837" s="1">
        <f t="shared" si="90"/>
        <v>0.11</v>
      </c>
      <c r="G837" s="1">
        <v>0.31</v>
      </c>
      <c r="H837" s="1">
        <f t="shared" si="91"/>
        <v>0.11</v>
      </c>
      <c r="J837" s="15"/>
      <c r="Q837" t="s">
        <v>98</v>
      </c>
      <c r="R837" s="1">
        <v>0.12</v>
      </c>
      <c r="S837" s="1">
        <v>0.11</v>
      </c>
      <c r="T837" s="1">
        <v>0.65</v>
      </c>
      <c r="U837" s="1">
        <f t="shared" si="92"/>
        <v>0.11</v>
      </c>
      <c r="V837" s="1">
        <v>0.69</v>
      </c>
      <c r="W837" s="1">
        <f t="shared" si="93"/>
        <v>0.11</v>
      </c>
    </row>
    <row r="838" spans="2:25">
      <c r="B838" t="s">
        <v>100</v>
      </c>
      <c r="C838" s="1">
        <v>0.15</v>
      </c>
      <c r="D838" s="1">
        <v>0.06</v>
      </c>
      <c r="E838" s="1">
        <v>0.26</v>
      </c>
      <c r="F838" s="1">
        <f t="shared" si="90"/>
        <v>0.06</v>
      </c>
      <c r="G838" s="1">
        <v>0.16</v>
      </c>
      <c r="H838" s="1">
        <f t="shared" si="91"/>
        <v>0.06</v>
      </c>
      <c r="Q838" t="s">
        <v>100</v>
      </c>
      <c r="R838" s="1">
        <v>0.15</v>
      </c>
      <c r="S838" s="1">
        <v>0.06</v>
      </c>
      <c r="T838" s="1">
        <v>0.26</v>
      </c>
      <c r="U838" s="1">
        <f t="shared" si="92"/>
        <v>0.06</v>
      </c>
      <c r="V838" s="1">
        <v>0.84</v>
      </c>
      <c r="W838" s="1">
        <f t="shared" si="93"/>
        <v>0.06</v>
      </c>
    </row>
    <row r="839" spans="2:25">
      <c r="B839" t="s">
        <v>102</v>
      </c>
      <c r="C839" s="1">
        <v>0.84</v>
      </c>
      <c r="D839" s="1">
        <v>0.8</v>
      </c>
      <c r="E839" s="1">
        <v>0.72</v>
      </c>
      <c r="F839" s="37">
        <f t="shared" si="90"/>
        <v>0.72</v>
      </c>
      <c r="G839" s="1">
        <v>0.89</v>
      </c>
      <c r="H839" s="1">
        <f t="shared" si="91"/>
        <v>0.72</v>
      </c>
      <c r="Q839" t="s">
        <v>102</v>
      </c>
      <c r="R839" s="1">
        <v>0.84</v>
      </c>
      <c r="S839" s="1">
        <v>0.8</v>
      </c>
      <c r="T839" s="1">
        <v>0.72</v>
      </c>
      <c r="U839" s="37">
        <f t="shared" si="92"/>
        <v>0.72</v>
      </c>
      <c r="V839" s="1">
        <v>0.10999999999999999</v>
      </c>
      <c r="W839" s="1">
        <f t="shared" si="93"/>
        <v>0.10999999999999999</v>
      </c>
    </row>
    <row r="840" spans="2:25">
      <c r="B840" t="s">
        <v>151</v>
      </c>
      <c r="C840" s="1">
        <v>0.93</v>
      </c>
      <c r="D840" s="1">
        <v>0.8</v>
      </c>
      <c r="E840" s="1">
        <v>0.84</v>
      </c>
      <c r="F840" s="37">
        <f t="shared" si="90"/>
        <v>0.8</v>
      </c>
      <c r="G840" s="1">
        <v>0.89</v>
      </c>
      <c r="H840" s="1">
        <f t="shared" si="91"/>
        <v>0.8</v>
      </c>
      <c r="Q840" t="s">
        <v>151</v>
      </c>
      <c r="R840" s="1">
        <v>0.93</v>
      </c>
      <c r="S840" s="1">
        <v>0.8</v>
      </c>
      <c r="T840" s="1">
        <v>0.84</v>
      </c>
      <c r="U840" s="37">
        <f t="shared" si="92"/>
        <v>0.8</v>
      </c>
      <c r="V840" s="1">
        <v>0.10999999999999999</v>
      </c>
      <c r="W840" s="1">
        <f t="shared" si="93"/>
        <v>0.10999999999999999</v>
      </c>
    </row>
    <row r="841" spans="2:25">
      <c r="F841">
        <f>SUM(F823:F840)</f>
        <v>6.8499999999999988</v>
      </c>
      <c r="H841">
        <f>SUM(H823:H840)</f>
        <v>6.2299999999999986</v>
      </c>
      <c r="I841">
        <f>+H841/F841</f>
        <v>0.90948905109489053</v>
      </c>
      <c r="J841" s="18" t="s">
        <v>593</v>
      </c>
      <c r="U841">
        <f>SUM(U823:U840)</f>
        <v>6.8499999999999988</v>
      </c>
      <c r="W841">
        <f>SUM(W823:W840)</f>
        <v>2.9299999999999997</v>
      </c>
      <c r="X841">
        <f>+W841/U841</f>
        <v>0.42773722627737232</v>
      </c>
      <c r="Y841" s="18" t="s">
        <v>593</v>
      </c>
    </row>
    <row r="844" spans="2:25">
      <c r="B844" s="118" t="s">
        <v>281</v>
      </c>
      <c r="Q844" s="118" t="s">
        <v>281</v>
      </c>
    </row>
    <row r="845" spans="2:25">
      <c r="B845" t="s">
        <v>78</v>
      </c>
      <c r="C845" t="s">
        <v>48</v>
      </c>
      <c r="D845" t="s">
        <v>54</v>
      </c>
      <c r="E845" t="s">
        <v>234</v>
      </c>
      <c r="F845" t="s">
        <v>281</v>
      </c>
      <c r="G845" t="s">
        <v>224</v>
      </c>
      <c r="H845" t="s">
        <v>53</v>
      </c>
      <c r="Q845" t="s">
        <v>78</v>
      </c>
      <c r="R845" t="s">
        <v>48</v>
      </c>
      <c r="S845" t="s">
        <v>54</v>
      </c>
      <c r="T845" t="s">
        <v>234</v>
      </c>
      <c r="U845" t="s">
        <v>281</v>
      </c>
      <c r="V845" t="s">
        <v>236</v>
      </c>
      <c r="W845" t="s">
        <v>53</v>
      </c>
    </row>
    <row r="846" spans="2:25">
      <c r="B846" t="s">
        <v>80</v>
      </c>
      <c r="C846" s="1">
        <v>0.62</v>
      </c>
      <c r="D846" s="1">
        <v>0.77</v>
      </c>
      <c r="E846" s="1">
        <v>0.59</v>
      </c>
      <c r="F846" s="37">
        <f>MIN(C846:E846)</f>
        <v>0.59</v>
      </c>
      <c r="G846" s="1">
        <v>0.13</v>
      </c>
      <c r="H846" s="1">
        <f>MIN(F846:G846)</f>
        <v>0.13</v>
      </c>
      <c r="Q846" t="s">
        <v>80</v>
      </c>
      <c r="R846" s="1">
        <v>0.62</v>
      </c>
      <c r="S846" s="1">
        <v>0.77</v>
      </c>
      <c r="T846" s="1">
        <v>0.59</v>
      </c>
      <c r="U846" s="37">
        <f>MIN(R846:T846)</f>
        <v>0.59</v>
      </c>
      <c r="V846" s="1">
        <v>0.87</v>
      </c>
      <c r="W846" s="1">
        <f>MIN(U846:V846)</f>
        <v>0.59</v>
      </c>
    </row>
    <row r="847" spans="2:25">
      <c r="B847" t="s">
        <v>82</v>
      </c>
      <c r="C847" s="1">
        <v>0.96</v>
      </c>
      <c r="D847" s="1">
        <v>0.7</v>
      </c>
      <c r="E847" s="1">
        <v>0.16000000000000003</v>
      </c>
      <c r="F847" s="1">
        <f t="shared" ref="F847:F863" si="94">MIN(C847:E847)</f>
        <v>0.16000000000000003</v>
      </c>
      <c r="G847" s="1">
        <v>0.89</v>
      </c>
      <c r="H847" s="1">
        <f t="shared" ref="H847:H863" si="95">MIN(F847:G847)</f>
        <v>0.16000000000000003</v>
      </c>
      <c r="Q847" t="s">
        <v>82</v>
      </c>
      <c r="R847" s="1">
        <v>0.96</v>
      </c>
      <c r="S847" s="1">
        <v>0.7</v>
      </c>
      <c r="T847" s="1">
        <v>0.16000000000000003</v>
      </c>
      <c r="U847" s="1">
        <f t="shared" ref="U847:U863" si="96">MIN(R847:T847)</f>
        <v>0.16000000000000003</v>
      </c>
      <c r="V847" s="1">
        <v>0.10999999999999999</v>
      </c>
      <c r="W847" s="1">
        <f t="shared" ref="W847:W863" si="97">MIN(U847:V847)</f>
        <v>0.10999999999999999</v>
      </c>
    </row>
    <row r="848" spans="2:25">
      <c r="B848" t="s">
        <v>57</v>
      </c>
      <c r="C848" s="1">
        <v>0.42</v>
      </c>
      <c r="D848" s="1">
        <v>0.73</v>
      </c>
      <c r="E848" s="1">
        <v>0.28000000000000003</v>
      </c>
      <c r="F848" s="1">
        <f t="shared" si="94"/>
        <v>0.28000000000000003</v>
      </c>
      <c r="G848" s="1">
        <v>0.81</v>
      </c>
      <c r="H848" s="1">
        <f t="shared" si="95"/>
        <v>0.28000000000000003</v>
      </c>
      <c r="Q848" t="s">
        <v>57</v>
      </c>
      <c r="R848" s="1">
        <v>0.42</v>
      </c>
      <c r="S848" s="1">
        <v>0.73</v>
      </c>
      <c r="T848" s="1">
        <v>0.28000000000000003</v>
      </c>
      <c r="U848" s="1">
        <f t="shared" si="96"/>
        <v>0.28000000000000003</v>
      </c>
      <c r="V848" s="1">
        <v>0.18999999999999995</v>
      </c>
      <c r="W848" s="1">
        <f t="shared" si="97"/>
        <v>0.18999999999999995</v>
      </c>
    </row>
    <row r="849" spans="2:25">
      <c r="B849" t="s">
        <v>58</v>
      </c>
      <c r="C849" s="1">
        <v>0.25</v>
      </c>
      <c r="D849" s="1">
        <v>0.71</v>
      </c>
      <c r="E849" s="1">
        <v>0.28000000000000003</v>
      </c>
      <c r="F849" s="1">
        <f t="shared" si="94"/>
        <v>0.25</v>
      </c>
      <c r="G849" s="1">
        <v>0.23</v>
      </c>
      <c r="H849" s="1">
        <f t="shared" si="95"/>
        <v>0.23</v>
      </c>
      <c r="Q849" t="s">
        <v>58</v>
      </c>
      <c r="R849" s="1">
        <v>0.25</v>
      </c>
      <c r="S849" s="1">
        <v>0.71</v>
      </c>
      <c r="T849" s="1">
        <v>0.28000000000000003</v>
      </c>
      <c r="U849" s="1">
        <f t="shared" si="96"/>
        <v>0.25</v>
      </c>
      <c r="V849" s="1">
        <v>0.77</v>
      </c>
      <c r="W849" s="1">
        <f t="shared" si="97"/>
        <v>0.25</v>
      </c>
    </row>
    <row r="850" spans="2:25">
      <c r="B850" t="s">
        <v>59</v>
      </c>
      <c r="C850" s="1">
        <v>0.42</v>
      </c>
      <c r="D850" s="1">
        <v>0.78</v>
      </c>
      <c r="E850" s="1">
        <v>0.51</v>
      </c>
      <c r="F850" s="1">
        <f t="shared" si="94"/>
        <v>0.42</v>
      </c>
      <c r="G850" s="1">
        <v>0.69</v>
      </c>
      <c r="H850" s="1">
        <f t="shared" si="95"/>
        <v>0.42</v>
      </c>
      <c r="Q850" t="s">
        <v>59</v>
      </c>
      <c r="R850" s="1">
        <v>0.42</v>
      </c>
      <c r="S850" s="1">
        <v>0.78</v>
      </c>
      <c r="T850" s="1">
        <v>0.51</v>
      </c>
      <c r="U850" s="1">
        <f t="shared" si="96"/>
        <v>0.42</v>
      </c>
      <c r="V850" s="1">
        <v>0.31000000000000005</v>
      </c>
      <c r="W850" s="1">
        <f t="shared" si="97"/>
        <v>0.31000000000000005</v>
      </c>
    </row>
    <row r="851" spans="2:25">
      <c r="B851" t="s">
        <v>60</v>
      </c>
      <c r="C851" s="1">
        <v>0.9</v>
      </c>
      <c r="D851" s="1">
        <v>0.74</v>
      </c>
      <c r="E851" s="1">
        <v>0.21999999999999997</v>
      </c>
      <c r="F851" s="1">
        <f t="shared" si="94"/>
        <v>0.21999999999999997</v>
      </c>
      <c r="G851" s="1">
        <v>0.89</v>
      </c>
      <c r="H851" s="1">
        <f t="shared" si="95"/>
        <v>0.21999999999999997</v>
      </c>
      <c r="Q851" t="s">
        <v>60</v>
      </c>
      <c r="R851" s="1">
        <v>0.9</v>
      </c>
      <c r="S851" s="1">
        <v>0.74</v>
      </c>
      <c r="T851" s="1">
        <v>0.21999999999999997</v>
      </c>
      <c r="U851" s="1">
        <f t="shared" si="96"/>
        <v>0.21999999999999997</v>
      </c>
      <c r="V851" s="1">
        <v>0.10999999999999999</v>
      </c>
      <c r="W851" s="1">
        <f t="shared" si="97"/>
        <v>0.10999999999999999</v>
      </c>
    </row>
    <row r="852" spans="2:25">
      <c r="B852" t="s">
        <v>153</v>
      </c>
      <c r="C852" s="1">
        <v>0.72</v>
      </c>
      <c r="D852" s="1">
        <v>0.77</v>
      </c>
      <c r="E852" s="1">
        <v>0.67</v>
      </c>
      <c r="F852" s="37">
        <f t="shared" si="94"/>
        <v>0.67</v>
      </c>
      <c r="G852" s="1">
        <v>0.13</v>
      </c>
      <c r="H852" s="1">
        <f t="shared" si="95"/>
        <v>0.13</v>
      </c>
      <c r="Q852" t="s">
        <v>153</v>
      </c>
      <c r="R852" s="1">
        <v>0.72</v>
      </c>
      <c r="S852" s="1">
        <v>0.77</v>
      </c>
      <c r="T852" s="1">
        <v>0.67</v>
      </c>
      <c r="U852" s="37">
        <f t="shared" si="96"/>
        <v>0.67</v>
      </c>
      <c r="V852" s="1">
        <v>0.87</v>
      </c>
      <c r="W852" s="1">
        <f t="shared" si="97"/>
        <v>0.67</v>
      </c>
    </row>
    <row r="853" spans="2:25">
      <c r="B853" t="s">
        <v>62</v>
      </c>
      <c r="C853" s="1">
        <v>0.17</v>
      </c>
      <c r="D853" s="1">
        <v>0.09</v>
      </c>
      <c r="E853" s="1">
        <v>0.59</v>
      </c>
      <c r="F853" s="1">
        <f t="shared" si="94"/>
        <v>0.09</v>
      </c>
      <c r="G853" s="1">
        <v>0.16</v>
      </c>
      <c r="H853" s="1">
        <f t="shared" si="95"/>
        <v>0.09</v>
      </c>
      <c r="Q853" t="s">
        <v>62</v>
      </c>
      <c r="R853" s="1">
        <v>0.17</v>
      </c>
      <c r="S853" s="1">
        <v>0.09</v>
      </c>
      <c r="T853" s="1">
        <v>0.59</v>
      </c>
      <c r="U853" s="1">
        <f t="shared" si="96"/>
        <v>0.09</v>
      </c>
      <c r="V853" s="1">
        <v>0.84</v>
      </c>
      <c r="W853" s="1">
        <f t="shared" si="97"/>
        <v>0.09</v>
      </c>
    </row>
    <row r="854" spans="2:25">
      <c r="B854" t="s">
        <v>63</v>
      </c>
      <c r="C854" s="1">
        <v>0.2</v>
      </c>
      <c r="D854" s="1">
        <v>0.51</v>
      </c>
      <c r="E854" s="1">
        <v>0.8</v>
      </c>
      <c r="F854" s="1">
        <f t="shared" si="94"/>
        <v>0.2</v>
      </c>
      <c r="G854" s="1">
        <v>0.45</v>
      </c>
      <c r="H854" s="1">
        <f t="shared" si="95"/>
        <v>0.2</v>
      </c>
      <c r="Q854" t="s">
        <v>63</v>
      </c>
      <c r="R854" s="1">
        <v>0.2</v>
      </c>
      <c r="S854" s="1">
        <v>0.51</v>
      </c>
      <c r="T854" s="1">
        <v>0.8</v>
      </c>
      <c r="U854" s="1">
        <f t="shared" si="96"/>
        <v>0.2</v>
      </c>
      <c r="V854" s="1">
        <v>0.55000000000000004</v>
      </c>
      <c r="W854" s="1">
        <f t="shared" si="97"/>
        <v>0.2</v>
      </c>
    </row>
    <row r="855" spans="2:25">
      <c r="B855" t="s">
        <v>64</v>
      </c>
      <c r="C855" s="1">
        <v>0.53</v>
      </c>
      <c r="D855" s="1">
        <v>0.71</v>
      </c>
      <c r="E855" s="1">
        <v>0.21999999999999997</v>
      </c>
      <c r="F855" s="1">
        <f t="shared" si="94"/>
        <v>0.21999999999999997</v>
      </c>
      <c r="G855" s="1">
        <v>0.84</v>
      </c>
      <c r="H855" s="1">
        <f t="shared" si="95"/>
        <v>0.21999999999999997</v>
      </c>
      <c r="Q855" t="s">
        <v>64</v>
      </c>
      <c r="R855" s="1">
        <v>0.53</v>
      </c>
      <c r="S855" s="1">
        <v>0.71</v>
      </c>
      <c r="T855" s="1">
        <v>0.21999999999999997</v>
      </c>
      <c r="U855" s="1">
        <f t="shared" si="96"/>
        <v>0.21999999999999997</v>
      </c>
      <c r="V855" s="1">
        <v>0.16000000000000003</v>
      </c>
      <c r="W855" s="1">
        <f t="shared" si="97"/>
        <v>0.16000000000000003</v>
      </c>
    </row>
    <row r="856" spans="2:25">
      <c r="B856" t="s">
        <v>65</v>
      </c>
      <c r="C856" s="1">
        <v>0.32</v>
      </c>
      <c r="D856" s="1">
        <v>0.25</v>
      </c>
      <c r="E856" s="1">
        <v>0.51</v>
      </c>
      <c r="F856" s="1">
        <f t="shared" si="94"/>
        <v>0.25</v>
      </c>
      <c r="G856" s="1">
        <v>0.13</v>
      </c>
      <c r="H856" s="1">
        <f t="shared" si="95"/>
        <v>0.13</v>
      </c>
      <c r="Q856" t="s">
        <v>65</v>
      </c>
      <c r="R856" s="1">
        <v>0.32</v>
      </c>
      <c r="S856" s="1">
        <v>0.25</v>
      </c>
      <c r="T856" s="1">
        <v>0.51</v>
      </c>
      <c r="U856" s="1">
        <f t="shared" si="96"/>
        <v>0.25</v>
      </c>
      <c r="V856" s="1">
        <v>0.87</v>
      </c>
      <c r="W856" s="1">
        <f t="shared" si="97"/>
        <v>0.25</v>
      </c>
    </row>
    <row r="857" spans="2:25">
      <c r="B857" t="s">
        <v>66</v>
      </c>
      <c r="C857" s="1">
        <v>0.92</v>
      </c>
      <c r="D857" s="1">
        <v>0.8</v>
      </c>
      <c r="E857" s="1">
        <v>7.999999999999996E-2</v>
      </c>
      <c r="F857" s="1">
        <f t="shared" si="94"/>
        <v>7.999999999999996E-2</v>
      </c>
      <c r="G857" s="1">
        <v>0.89</v>
      </c>
      <c r="H857" s="1">
        <f t="shared" si="95"/>
        <v>7.999999999999996E-2</v>
      </c>
      <c r="Q857" t="s">
        <v>66</v>
      </c>
      <c r="R857" s="1">
        <v>0.92</v>
      </c>
      <c r="S857" s="1">
        <v>0.8</v>
      </c>
      <c r="T857" s="1">
        <v>7.999999999999996E-2</v>
      </c>
      <c r="U857" s="1">
        <f t="shared" si="96"/>
        <v>7.999999999999996E-2</v>
      </c>
      <c r="V857" s="1">
        <v>0.10999999999999999</v>
      </c>
      <c r="W857" s="1">
        <f t="shared" si="97"/>
        <v>7.999999999999996E-2</v>
      </c>
    </row>
    <row r="858" spans="2:25">
      <c r="B858" t="s">
        <v>94</v>
      </c>
      <c r="C858" s="1">
        <v>0.13</v>
      </c>
      <c r="D858" s="1">
        <v>0.34</v>
      </c>
      <c r="E858" s="1">
        <v>0.99</v>
      </c>
      <c r="F858" s="1">
        <f t="shared" si="94"/>
        <v>0.13</v>
      </c>
      <c r="G858" s="1">
        <v>0.23</v>
      </c>
      <c r="H858" s="1">
        <f t="shared" si="95"/>
        <v>0.13</v>
      </c>
      <c r="Q858" t="s">
        <v>94</v>
      </c>
      <c r="R858" s="1">
        <v>0.13</v>
      </c>
      <c r="S858" s="1">
        <v>0.34</v>
      </c>
      <c r="T858" s="1">
        <v>0.99</v>
      </c>
      <c r="U858" s="1">
        <f t="shared" si="96"/>
        <v>0.13</v>
      </c>
      <c r="V858" s="1">
        <v>0.77</v>
      </c>
      <c r="W858" s="1">
        <f t="shared" si="97"/>
        <v>0.13</v>
      </c>
    </row>
    <row r="859" spans="2:25">
      <c r="B859" t="s">
        <v>96</v>
      </c>
      <c r="C859" s="1">
        <v>0.11</v>
      </c>
      <c r="D859" s="1">
        <v>0.01</v>
      </c>
      <c r="E859" s="1">
        <v>0.98</v>
      </c>
      <c r="F859" s="1">
        <f t="shared" si="94"/>
        <v>0.01</v>
      </c>
      <c r="G859" s="1">
        <v>0.13</v>
      </c>
      <c r="H859" s="1">
        <f t="shared" si="95"/>
        <v>0.01</v>
      </c>
      <c r="Q859" t="s">
        <v>96</v>
      </c>
      <c r="R859" s="1">
        <v>0.11</v>
      </c>
      <c r="S859" s="1">
        <v>0.01</v>
      </c>
      <c r="T859" s="1">
        <v>0.98</v>
      </c>
      <c r="U859" s="1">
        <f t="shared" si="96"/>
        <v>0.01</v>
      </c>
      <c r="V859" s="1">
        <v>0.87</v>
      </c>
      <c r="W859" s="1">
        <f t="shared" si="97"/>
        <v>0.01</v>
      </c>
    </row>
    <row r="860" spans="2:25">
      <c r="B860" t="s">
        <v>98</v>
      </c>
      <c r="C860" s="1">
        <v>0.12</v>
      </c>
      <c r="D860" s="1">
        <v>0.11</v>
      </c>
      <c r="E860" s="1">
        <v>0.35</v>
      </c>
      <c r="F860" s="1">
        <f t="shared" si="94"/>
        <v>0.11</v>
      </c>
      <c r="G860" s="1">
        <v>0.31</v>
      </c>
      <c r="H860" s="1">
        <f t="shared" si="95"/>
        <v>0.11</v>
      </c>
      <c r="Q860" t="s">
        <v>98</v>
      </c>
      <c r="R860" s="1">
        <v>0.12</v>
      </c>
      <c r="S860" s="1">
        <v>0.11</v>
      </c>
      <c r="T860" s="1">
        <v>0.35</v>
      </c>
      <c r="U860" s="1">
        <f t="shared" si="96"/>
        <v>0.11</v>
      </c>
      <c r="V860" s="1">
        <v>0.69</v>
      </c>
      <c r="W860" s="1">
        <f t="shared" si="97"/>
        <v>0.11</v>
      </c>
    </row>
    <row r="861" spans="2:25">
      <c r="B861" t="s">
        <v>100</v>
      </c>
      <c r="C861" s="1">
        <v>0.15</v>
      </c>
      <c r="D861" s="1">
        <v>0.06</v>
      </c>
      <c r="E861" s="1">
        <v>0.74</v>
      </c>
      <c r="F861" s="1">
        <f t="shared" si="94"/>
        <v>0.06</v>
      </c>
      <c r="G861" s="1">
        <v>0.16</v>
      </c>
      <c r="H861" s="1">
        <f t="shared" si="95"/>
        <v>0.06</v>
      </c>
      <c r="Q861" t="s">
        <v>100</v>
      </c>
      <c r="R861" s="1">
        <v>0.15</v>
      </c>
      <c r="S861" s="1">
        <v>0.06</v>
      </c>
      <c r="T861" s="1">
        <v>0.74</v>
      </c>
      <c r="U861" s="1">
        <f t="shared" si="96"/>
        <v>0.06</v>
      </c>
      <c r="V861" s="1">
        <v>0.84</v>
      </c>
      <c r="W861" s="1">
        <f t="shared" si="97"/>
        <v>0.06</v>
      </c>
    </row>
    <row r="862" spans="2:25">
      <c r="B862" t="s">
        <v>102</v>
      </c>
      <c r="C862" s="1">
        <v>0.84</v>
      </c>
      <c r="D862" s="1">
        <v>0.8</v>
      </c>
      <c r="E862" s="1">
        <v>0.28000000000000003</v>
      </c>
      <c r="F862" s="1">
        <f t="shared" si="94"/>
        <v>0.28000000000000003</v>
      </c>
      <c r="G862" s="1">
        <v>0.89</v>
      </c>
      <c r="H862" s="1">
        <f t="shared" si="95"/>
        <v>0.28000000000000003</v>
      </c>
      <c r="Q862" t="s">
        <v>102</v>
      </c>
      <c r="R862" s="1">
        <v>0.84</v>
      </c>
      <c r="S862" s="1">
        <v>0.8</v>
      </c>
      <c r="T862" s="1">
        <v>0.28000000000000003</v>
      </c>
      <c r="U862" s="1">
        <f t="shared" si="96"/>
        <v>0.28000000000000003</v>
      </c>
      <c r="V862" s="1">
        <v>0.10999999999999999</v>
      </c>
      <c r="W862" s="1">
        <f t="shared" si="97"/>
        <v>0.10999999999999999</v>
      </c>
    </row>
    <row r="863" spans="2:25">
      <c r="B863" t="s">
        <v>151</v>
      </c>
      <c r="C863" s="1">
        <v>0.93</v>
      </c>
      <c r="D863" s="1">
        <v>0.8</v>
      </c>
      <c r="E863" s="1">
        <v>0.16000000000000003</v>
      </c>
      <c r="F863" s="1">
        <f t="shared" si="94"/>
        <v>0.16000000000000003</v>
      </c>
      <c r="G863" s="1">
        <v>0.89</v>
      </c>
      <c r="H863" s="1">
        <f t="shared" si="95"/>
        <v>0.16000000000000003</v>
      </c>
      <c r="Q863" t="s">
        <v>151</v>
      </c>
      <c r="R863" s="1">
        <v>0.93</v>
      </c>
      <c r="S863" s="1">
        <v>0.8</v>
      </c>
      <c r="T863" s="1">
        <v>0.16000000000000003</v>
      </c>
      <c r="U863" s="1">
        <f t="shared" si="96"/>
        <v>0.16000000000000003</v>
      </c>
      <c r="V863" s="1">
        <v>0.10999999999999999</v>
      </c>
      <c r="W863" s="1">
        <f t="shared" si="97"/>
        <v>0.10999999999999999</v>
      </c>
    </row>
    <row r="864" spans="2:25">
      <c r="F864">
        <f>SUM(F846:F863)</f>
        <v>4.18</v>
      </c>
      <c r="H864">
        <f>SUM(H846:H863)</f>
        <v>3.04</v>
      </c>
      <c r="I864">
        <f>+H864/F864</f>
        <v>0.72727272727272729</v>
      </c>
      <c r="J864" s="44" t="s">
        <v>595</v>
      </c>
      <c r="U864">
        <f>SUM(U846:U863)</f>
        <v>4.18</v>
      </c>
      <c r="W864">
        <f>SUM(W846:W863)</f>
        <v>3.5399999999999996</v>
      </c>
      <c r="X864">
        <f>+W864/U864</f>
        <v>0.84688995215311003</v>
      </c>
      <c r="Y864" s="44" t="s">
        <v>595</v>
      </c>
    </row>
    <row r="867" spans="2:23">
      <c r="B867" s="118" t="s">
        <v>283</v>
      </c>
      <c r="Q867" s="118" t="s">
        <v>283</v>
      </c>
    </row>
    <row r="868" spans="2:23">
      <c r="B868" t="s">
        <v>78</v>
      </c>
      <c r="C868" t="s">
        <v>48</v>
      </c>
      <c r="D868" t="s">
        <v>223</v>
      </c>
      <c r="E868" t="s">
        <v>50</v>
      </c>
      <c r="F868" t="s">
        <v>283</v>
      </c>
      <c r="G868" t="s">
        <v>224</v>
      </c>
      <c r="H868" t="s">
        <v>53</v>
      </c>
      <c r="Q868" t="s">
        <v>78</v>
      </c>
      <c r="R868" t="s">
        <v>48</v>
      </c>
      <c r="S868" t="s">
        <v>223</v>
      </c>
      <c r="T868" t="s">
        <v>50</v>
      </c>
      <c r="U868" t="s">
        <v>283</v>
      </c>
      <c r="V868" t="s">
        <v>236</v>
      </c>
      <c r="W868" t="s">
        <v>53</v>
      </c>
    </row>
    <row r="869" spans="2:23">
      <c r="B869" t="s">
        <v>80</v>
      </c>
      <c r="C869" s="1">
        <v>0.62</v>
      </c>
      <c r="D869" s="1">
        <v>0.22999999999999998</v>
      </c>
      <c r="E869" s="1">
        <v>0.41000000000000003</v>
      </c>
      <c r="F869" s="1">
        <f>MIN(C869:E869)</f>
        <v>0.22999999999999998</v>
      </c>
      <c r="G869" s="1">
        <v>0.13</v>
      </c>
      <c r="H869" s="1">
        <f>MIN(F869:G869)</f>
        <v>0.13</v>
      </c>
      <c r="Q869" t="s">
        <v>80</v>
      </c>
      <c r="R869" s="1">
        <v>0.62</v>
      </c>
      <c r="S869" s="1">
        <v>0.22999999999999998</v>
      </c>
      <c r="T869" s="1">
        <v>0.41000000000000003</v>
      </c>
      <c r="U869" s="1">
        <f>MIN(R869:T869)</f>
        <v>0.22999999999999998</v>
      </c>
      <c r="V869" s="1">
        <v>0.87</v>
      </c>
      <c r="W869" s="1">
        <f>MIN(U869:V869)</f>
        <v>0.22999999999999998</v>
      </c>
    </row>
    <row r="870" spans="2:23">
      <c r="B870" t="s">
        <v>82</v>
      </c>
      <c r="C870" s="1">
        <v>0.96</v>
      </c>
      <c r="D870" s="1">
        <v>0.30000000000000004</v>
      </c>
      <c r="E870" s="1">
        <v>0.84</v>
      </c>
      <c r="F870" s="1">
        <f t="shared" ref="F870:F886" si="98">MIN(C870:E870)</f>
        <v>0.30000000000000004</v>
      </c>
      <c r="G870" s="1">
        <v>0.89</v>
      </c>
      <c r="H870" s="1">
        <f t="shared" ref="H870:H886" si="99">MIN(F870:G870)</f>
        <v>0.30000000000000004</v>
      </c>
      <c r="Q870" t="s">
        <v>82</v>
      </c>
      <c r="R870" s="1">
        <v>0.96</v>
      </c>
      <c r="S870" s="1">
        <v>0.30000000000000004</v>
      </c>
      <c r="T870" s="1">
        <v>0.84</v>
      </c>
      <c r="U870" s="1">
        <f t="shared" ref="U870:U886" si="100">MIN(R870:T870)</f>
        <v>0.30000000000000004</v>
      </c>
      <c r="V870" s="1">
        <v>0.10999999999999999</v>
      </c>
      <c r="W870" s="1">
        <f t="shared" ref="W870:W886" si="101">MIN(U870:V870)</f>
        <v>0.10999999999999999</v>
      </c>
    </row>
    <row r="871" spans="2:23">
      <c r="B871" t="s">
        <v>57</v>
      </c>
      <c r="C871" s="1">
        <v>0.42</v>
      </c>
      <c r="D871" s="1">
        <v>0.27</v>
      </c>
      <c r="E871" s="1">
        <v>0.72</v>
      </c>
      <c r="F871" s="1">
        <f t="shared" si="98"/>
        <v>0.27</v>
      </c>
      <c r="G871" s="1">
        <v>0.81</v>
      </c>
      <c r="H871" s="1">
        <f t="shared" si="99"/>
        <v>0.27</v>
      </c>
      <c r="Q871" t="s">
        <v>57</v>
      </c>
      <c r="R871" s="1">
        <v>0.42</v>
      </c>
      <c r="S871" s="1">
        <v>0.27</v>
      </c>
      <c r="T871" s="1">
        <v>0.72</v>
      </c>
      <c r="U871" s="1">
        <f t="shared" si="100"/>
        <v>0.27</v>
      </c>
      <c r="V871" s="1">
        <v>0.18999999999999995</v>
      </c>
      <c r="W871" s="1">
        <f t="shared" si="101"/>
        <v>0.18999999999999995</v>
      </c>
    </row>
    <row r="872" spans="2:23">
      <c r="B872" t="s">
        <v>58</v>
      </c>
      <c r="C872" s="1">
        <v>0.25</v>
      </c>
      <c r="D872" s="1">
        <v>0.29000000000000004</v>
      </c>
      <c r="E872" s="1">
        <v>0.72</v>
      </c>
      <c r="F872" s="1">
        <f t="shared" si="98"/>
        <v>0.25</v>
      </c>
      <c r="G872" s="1">
        <v>0.23</v>
      </c>
      <c r="H872" s="1">
        <f t="shared" si="99"/>
        <v>0.23</v>
      </c>
      <c r="Q872" t="s">
        <v>58</v>
      </c>
      <c r="R872" s="1">
        <v>0.25</v>
      </c>
      <c r="S872" s="1">
        <v>0.29000000000000004</v>
      </c>
      <c r="T872" s="1">
        <v>0.72</v>
      </c>
      <c r="U872" s="1">
        <f t="shared" si="100"/>
        <v>0.25</v>
      </c>
      <c r="V872" s="1">
        <v>0.77</v>
      </c>
      <c r="W872" s="1">
        <f t="shared" si="101"/>
        <v>0.25</v>
      </c>
    </row>
    <row r="873" spans="2:23">
      <c r="B873" t="s">
        <v>59</v>
      </c>
      <c r="C873" s="1">
        <v>0.42</v>
      </c>
      <c r="D873" s="1">
        <v>0.21999999999999997</v>
      </c>
      <c r="E873" s="1">
        <v>0.49</v>
      </c>
      <c r="F873" s="1">
        <f t="shared" si="98"/>
        <v>0.21999999999999997</v>
      </c>
      <c r="G873" s="1">
        <v>0.69</v>
      </c>
      <c r="H873" s="1">
        <f t="shared" si="99"/>
        <v>0.21999999999999997</v>
      </c>
      <c r="Q873" t="s">
        <v>59</v>
      </c>
      <c r="R873" s="1">
        <v>0.42</v>
      </c>
      <c r="S873" s="1">
        <v>0.21999999999999997</v>
      </c>
      <c r="T873" s="1">
        <v>0.49</v>
      </c>
      <c r="U873" s="1">
        <f t="shared" si="100"/>
        <v>0.21999999999999997</v>
      </c>
      <c r="V873" s="1">
        <v>0.31000000000000005</v>
      </c>
      <c r="W873" s="1">
        <f t="shared" si="101"/>
        <v>0.21999999999999997</v>
      </c>
    </row>
    <row r="874" spans="2:23">
      <c r="B874" t="s">
        <v>60</v>
      </c>
      <c r="C874" s="1">
        <v>0.9</v>
      </c>
      <c r="D874" s="1">
        <v>0.26</v>
      </c>
      <c r="E874" s="1">
        <v>0.78</v>
      </c>
      <c r="F874" s="1">
        <f t="shared" si="98"/>
        <v>0.26</v>
      </c>
      <c r="G874" s="1">
        <v>0.89</v>
      </c>
      <c r="H874" s="1">
        <f t="shared" si="99"/>
        <v>0.26</v>
      </c>
      <c r="Q874" t="s">
        <v>60</v>
      </c>
      <c r="R874" s="1">
        <v>0.9</v>
      </c>
      <c r="S874" s="1">
        <v>0.26</v>
      </c>
      <c r="T874" s="1">
        <v>0.78</v>
      </c>
      <c r="U874" s="1">
        <f t="shared" si="100"/>
        <v>0.26</v>
      </c>
      <c r="V874" s="1">
        <v>0.10999999999999999</v>
      </c>
      <c r="W874" s="1">
        <f t="shared" si="101"/>
        <v>0.10999999999999999</v>
      </c>
    </row>
    <row r="875" spans="2:23">
      <c r="B875" t="s">
        <v>153</v>
      </c>
      <c r="C875" s="1">
        <v>0.72</v>
      </c>
      <c r="D875" s="1">
        <v>0.22999999999999998</v>
      </c>
      <c r="E875" s="1">
        <v>0.32999999999999996</v>
      </c>
      <c r="F875" s="1">
        <f t="shared" si="98"/>
        <v>0.22999999999999998</v>
      </c>
      <c r="G875" s="1">
        <v>0.13</v>
      </c>
      <c r="H875" s="1">
        <f t="shared" si="99"/>
        <v>0.13</v>
      </c>
      <c r="Q875" t="s">
        <v>153</v>
      </c>
      <c r="R875" s="1">
        <v>0.72</v>
      </c>
      <c r="S875" s="1">
        <v>0.22999999999999998</v>
      </c>
      <c r="T875" s="1">
        <v>0.32999999999999996</v>
      </c>
      <c r="U875" s="1">
        <f t="shared" si="100"/>
        <v>0.22999999999999998</v>
      </c>
      <c r="V875" s="1">
        <v>0.87</v>
      </c>
      <c r="W875" s="1">
        <f t="shared" si="101"/>
        <v>0.22999999999999998</v>
      </c>
    </row>
    <row r="876" spans="2:23">
      <c r="B876" t="s">
        <v>62</v>
      </c>
      <c r="C876" s="1">
        <v>0.17</v>
      </c>
      <c r="D876" s="1">
        <v>0.91</v>
      </c>
      <c r="E876" s="1">
        <v>0.41000000000000003</v>
      </c>
      <c r="F876" s="1">
        <f t="shared" si="98"/>
        <v>0.17</v>
      </c>
      <c r="G876" s="1">
        <v>0.16</v>
      </c>
      <c r="H876" s="1">
        <f t="shared" si="99"/>
        <v>0.16</v>
      </c>
      <c r="Q876" t="s">
        <v>62</v>
      </c>
      <c r="R876" s="1">
        <v>0.17</v>
      </c>
      <c r="S876" s="1">
        <v>0.91</v>
      </c>
      <c r="T876" s="1">
        <v>0.41000000000000003</v>
      </c>
      <c r="U876" s="1">
        <f t="shared" si="100"/>
        <v>0.17</v>
      </c>
      <c r="V876" s="1">
        <v>0.84</v>
      </c>
      <c r="W876" s="1">
        <f t="shared" si="101"/>
        <v>0.17</v>
      </c>
    </row>
    <row r="877" spans="2:23">
      <c r="B877" t="s">
        <v>63</v>
      </c>
      <c r="C877" s="1">
        <v>0.2</v>
      </c>
      <c r="D877" s="1">
        <v>0.49</v>
      </c>
      <c r="E877" s="1">
        <v>0.19999999999999996</v>
      </c>
      <c r="F877" s="1">
        <f t="shared" si="98"/>
        <v>0.19999999999999996</v>
      </c>
      <c r="G877" s="1">
        <v>0.45</v>
      </c>
      <c r="H877" s="1">
        <f t="shared" si="99"/>
        <v>0.19999999999999996</v>
      </c>
      <c r="Q877" t="s">
        <v>63</v>
      </c>
      <c r="R877" s="1">
        <v>0.2</v>
      </c>
      <c r="S877" s="1">
        <v>0.49</v>
      </c>
      <c r="T877" s="1">
        <v>0.19999999999999996</v>
      </c>
      <c r="U877" s="1">
        <f t="shared" si="100"/>
        <v>0.19999999999999996</v>
      </c>
      <c r="V877" s="1">
        <v>0.55000000000000004</v>
      </c>
      <c r="W877" s="1">
        <f t="shared" si="101"/>
        <v>0.19999999999999996</v>
      </c>
    </row>
    <row r="878" spans="2:23">
      <c r="B878" t="s">
        <v>64</v>
      </c>
      <c r="C878" s="1">
        <v>0.53</v>
      </c>
      <c r="D878" s="1">
        <v>0.29000000000000004</v>
      </c>
      <c r="E878" s="1">
        <v>0.78</v>
      </c>
      <c r="F878" s="1">
        <f t="shared" si="98"/>
        <v>0.29000000000000004</v>
      </c>
      <c r="G878" s="1">
        <v>0.84</v>
      </c>
      <c r="H878" s="1">
        <f t="shared" si="99"/>
        <v>0.29000000000000004</v>
      </c>
      <c r="Q878" t="s">
        <v>64</v>
      </c>
      <c r="R878" s="1">
        <v>0.53</v>
      </c>
      <c r="S878" s="1">
        <v>0.29000000000000004</v>
      </c>
      <c r="T878" s="1">
        <v>0.78</v>
      </c>
      <c r="U878" s="1">
        <f t="shared" si="100"/>
        <v>0.29000000000000004</v>
      </c>
      <c r="V878" s="1">
        <v>0.16000000000000003</v>
      </c>
      <c r="W878" s="1">
        <f t="shared" si="101"/>
        <v>0.16000000000000003</v>
      </c>
    </row>
    <row r="879" spans="2:23">
      <c r="B879" t="s">
        <v>65</v>
      </c>
      <c r="C879" s="1">
        <v>0.32</v>
      </c>
      <c r="D879" s="1">
        <v>0.75</v>
      </c>
      <c r="E879" s="1">
        <v>0.49</v>
      </c>
      <c r="F879" s="1">
        <f t="shared" si="98"/>
        <v>0.32</v>
      </c>
      <c r="G879" s="1">
        <v>0.13</v>
      </c>
      <c r="H879" s="1">
        <f t="shared" si="99"/>
        <v>0.13</v>
      </c>
      <c r="Q879" t="s">
        <v>65</v>
      </c>
      <c r="R879" s="1">
        <v>0.32</v>
      </c>
      <c r="S879" s="1">
        <v>0.75</v>
      </c>
      <c r="T879" s="1">
        <v>0.49</v>
      </c>
      <c r="U879" s="1">
        <f t="shared" si="100"/>
        <v>0.32</v>
      </c>
      <c r="V879" s="1">
        <v>0.87</v>
      </c>
      <c r="W879" s="1">
        <f t="shared" si="101"/>
        <v>0.32</v>
      </c>
    </row>
    <row r="880" spans="2:23">
      <c r="B880" t="s">
        <v>66</v>
      </c>
      <c r="C880" s="1">
        <v>0.92</v>
      </c>
      <c r="D880" s="1">
        <v>0.19999999999999996</v>
      </c>
      <c r="E880" s="1">
        <v>0.92</v>
      </c>
      <c r="F880" s="1">
        <f t="shared" si="98"/>
        <v>0.19999999999999996</v>
      </c>
      <c r="G880" s="1">
        <v>0.89</v>
      </c>
      <c r="H880" s="1">
        <f t="shared" si="99"/>
        <v>0.19999999999999996</v>
      </c>
      <c r="Q880" t="s">
        <v>66</v>
      </c>
      <c r="R880" s="1">
        <v>0.92</v>
      </c>
      <c r="S880" s="1">
        <v>0.19999999999999996</v>
      </c>
      <c r="T880" s="1">
        <v>0.92</v>
      </c>
      <c r="U880" s="1">
        <f t="shared" si="100"/>
        <v>0.19999999999999996</v>
      </c>
      <c r="V880" s="1">
        <v>0.10999999999999999</v>
      </c>
      <c r="W880" s="1">
        <f t="shared" si="101"/>
        <v>0.10999999999999999</v>
      </c>
    </row>
    <row r="881" spans="2:25">
      <c r="B881" t="s">
        <v>94</v>
      </c>
      <c r="C881" s="1">
        <v>0.13</v>
      </c>
      <c r="D881" s="1">
        <v>0.65999999999999992</v>
      </c>
      <c r="E881" s="1">
        <v>1.0000000000000009E-2</v>
      </c>
      <c r="F881" s="1">
        <f t="shared" si="98"/>
        <v>1.0000000000000009E-2</v>
      </c>
      <c r="G881" s="1">
        <v>0.23</v>
      </c>
      <c r="H881" s="1">
        <f t="shared" si="99"/>
        <v>1.0000000000000009E-2</v>
      </c>
      <c r="Q881" t="s">
        <v>94</v>
      </c>
      <c r="R881" s="1">
        <v>0.13</v>
      </c>
      <c r="S881" s="1">
        <v>0.65999999999999992</v>
      </c>
      <c r="T881" s="1">
        <v>1.0000000000000009E-2</v>
      </c>
      <c r="U881" s="1">
        <f t="shared" si="100"/>
        <v>1.0000000000000009E-2</v>
      </c>
      <c r="V881" s="1">
        <v>0.77</v>
      </c>
      <c r="W881" s="1">
        <f t="shared" si="101"/>
        <v>1.0000000000000009E-2</v>
      </c>
    </row>
    <row r="882" spans="2:25">
      <c r="B882" t="s">
        <v>96</v>
      </c>
      <c r="C882" s="1">
        <v>0.11</v>
      </c>
      <c r="D882" s="1">
        <v>0.99</v>
      </c>
      <c r="E882" s="1">
        <v>2.0000000000000018E-2</v>
      </c>
      <c r="F882" s="1">
        <f t="shared" si="98"/>
        <v>2.0000000000000018E-2</v>
      </c>
      <c r="G882" s="1">
        <v>0.13</v>
      </c>
      <c r="H882" s="1">
        <f t="shared" si="99"/>
        <v>2.0000000000000018E-2</v>
      </c>
      <c r="Q882" t="s">
        <v>96</v>
      </c>
      <c r="R882" s="1">
        <v>0.11</v>
      </c>
      <c r="S882" s="1">
        <v>0.99</v>
      </c>
      <c r="T882" s="1">
        <v>2.0000000000000018E-2</v>
      </c>
      <c r="U882" s="1">
        <f t="shared" si="100"/>
        <v>2.0000000000000018E-2</v>
      </c>
      <c r="V882" s="1">
        <v>0.87</v>
      </c>
      <c r="W882" s="1">
        <f t="shared" si="101"/>
        <v>2.0000000000000018E-2</v>
      </c>
    </row>
    <row r="883" spans="2:25">
      <c r="B883" t="s">
        <v>98</v>
      </c>
      <c r="C883" s="1">
        <v>0.12</v>
      </c>
      <c r="D883" s="1">
        <v>0.89</v>
      </c>
      <c r="E883" s="1">
        <v>0.65</v>
      </c>
      <c r="F883" s="1">
        <f t="shared" si="98"/>
        <v>0.12</v>
      </c>
      <c r="G883" s="1">
        <v>0.31</v>
      </c>
      <c r="H883" s="1">
        <f t="shared" si="99"/>
        <v>0.12</v>
      </c>
      <c r="Q883" t="s">
        <v>98</v>
      </c>
      <c r="R883" s="1">
        <v>0.12</v>
      </c>
      <c r="S883" s="1">
        <v>0.89</v>
      </c>
      <c r="T883" s="1">
        <v>0.65</v>
      </c>
      <c r="U883" s="1">
        <f t="shared" si="100"/>
        <v>0.12</v>
      </c>
      <c r="V883" s="1">
        <v>0.69</v>
      </c>
      <c r="W883" s="1">
        <f t="shared" si="101"/>
        <v>0.12</v>
      </c>
    </row>
    <row r="884" spans="2:25">
      <c r="B884" t="s">
        <v>100</v>
      </c>
      <c r="C884" s="1">
        <v>0.15</v>
      </c>
      <c r="D884" s="1">
        <v>0.94</v>
      </c>
      <c r="E884" s="1">
        <v>0.26</v>
      </c>
      <c r="F884" s="1">
        <f t="shared" si="98"/>
        <v>0.15</v>
      </c>
      <c r="G884" s="1">
        <v>0.16</v>
      </c>
      <c r="H884" s="1">
        <f t="shared" si="99"/>
        <v>0.15</v>
      </c>
      <c r="Q884" t="s">
        <v>100</v>
      </c>
      <c r="R884" s="1">
        <v>0.15</v>
      </c>
      <c r="S884" s="1">
        <v>0.94</v>
      </c>
      <c r="T884" s="1">
        <v>0.26</v>
      </c>
      <c r="U884" s="1">
        <f t="shared" si="100"/>
        <v>0.15</v>
      </c>
      <c r="V884" s="1">
        <v>0.84</v>
      </c>
      <c r="W884" s="1">
        <f t="shared" si="101"/>
        <v>0.15</v>
      </c>
    </row>
    <row r="885" spans="2:25">
      <c r="B885" t="s">
        <v>102</v>
      </c>
      <c r="C885" s="1">
        <v>0.84</v>
      </c>
      <c r="D885" s="1">
        <v>0.19999999999999996</v>
      </c>
      <c r="E885" s="1">
        <v>0.72</v>
      </c>
      <c r="F885" s="1">
        <f t="shared" si="98"/>
        <v>0.19999999999999996</v>
      </c>
      <c r="G885" s="1">
        <v>0.89</v>
      </c>
      <c r="H885" s="1">
        <f t="shared" si="99"/>
        <v>0.19999999999999996</v>
      </c>
      <c r="Q885" t="s">
        <v>102</v>
      </c>
      <c r="R885" s="1">
        <v>0.84</v>
      </c>
      <c r="S885" s="1">
        <v>0.19999999999999996</v>
      </c>
      <c r="T885" s="1">
        <v>0.72</v>
      </c>
      <c r="U885" s="1">
        <f t="shared" si="100"/>
        <v>0.19999999999999996</v>
      </c>
      <c r="V885" s="1">
        <v>0.10999999999999999</v>
      </c>
      <c r="W885" s="1">
        <f t="shared" si="101"/>
        <v>0.10999999999999999</v>
      </c>
    </row>
    <row r="886" spans="2:25">
      <c r="B886" t="s">
        <v>151</v>
      </c>
      <c r="C886" s="1">
        <v>0.93</v>
      </c>
      <c r="D886" s="1">
        <v>0.19999999999999996</v>
      </c>
      <c r="E886" s="1">
        <v>0.84</v>
      </c>
      <c r="F886" s="1">
        <f t="shared" si="98"/>
        <v>0.19999999999999996</v>
      </c>
      <c r="G886" s="1">
        <v>0.89</v>
      </c>
      <c r="H886" s="1">
        <f t="shared" si="99"/>
        <v>0.19999999999999996</v>
      </c>
      <c r="Q886" t="s">
        <v>151</v>
      </c>
      <c r="R886" s="1">
        <v>0.93</v>
      </c>
      <c r="S886" s="1">
        <v>0.19999999999999996</v>
      </c>
      <c r="T886" s="1">
        <v>0.84</v>
      </c>
      <c r="U886" s="1">
        <f t="shared" si="100"/>
        <v>0.19999999999999996</v>
      </c>
      <c r="V886" s="1">
        <v>0.10999999999999999</v>
      </c>
      <c r="W886" s="1">
        <f t="shared" si="101"/>
        <v>0.10999999999999999</v>
      </c>
    </row>
    <row r="887" spans="2:25">
      <c r="F887">
        <f>SUM(F869:F886)</f>
        <v>3.6399999999999997</v>
      </c>
      <c r="H887">
        <f>SUM(H869:H886)</f>
        <v>3.2199999999999998</v>
      </c>
      <c r="I887">
        <f>+H887/F887</f>
        <v>0.88461538461538458</v>
      </c>
      <c r="J887" s="31" t="s">
        <v>227</v>
      </c>
      <c r="U887">
        <f>SUM(U869:U886)</f>
        <v>3.6399999999999997</v>
      </c>
      <c r="W887">
        <f>SUM(W869:W886)</f>
        <v>2.8199999999999994</v>
      </c>
      <c r="X887">
        <f>+W887/U887</f>
        <v>0.77472527472527464</v>
      </c>
      <c r="Y887" s="31" t="s">
        <v>227</v>
      </c>
    </row>
    <row r="890" spans="2:25">
      <c r="B890" s="118" t="s">
        <v>285</v>
      </c>
      <c r="Q890" s="118" t="s">
        <v>285</v>
      </c>
    </row>
    <row r="891" spans="2:25">
      <c r="B891" t="s">
        <v>78</v>
      </c>
      <c r="C891" t="s">
        <v>48</v>
      </c>
      <c r="D891" t="s">
        <v>223</v>
      </c>
      <c r="E891" t="s">
        <v>234</v>
      </c>
      <c r="F891" t="s">
        <v>285</v>
      </c>
      <c r="G891" t="s">
        <v>224</v>
      </c>
      <c r="H891" t="s">
        <v>53</v>
      </c>
      <c r="Q891" t="s">
        <v>78</v>
      </c>
      <c r="R891" t="s">
        <v>48</v>
      </c>
      <c r="S891" t="s">
        <v>223</v>
      </c>
      <c r="T891" t="s">
        <v>234</v>
      </c>
      <c r="U891" t="s">
        <v>285</v>
      </c>
      <c r="V891" t="s">
        <v>236</v>
      </c>
      <c r="W891" t="s">
        <v>53</v>
      </c>
    </row>
    <row r="892" spans="2:25">
      <c r="B892" t="s">
        <v>80</v>
      </c>
      <c r="C892" s="1">
        <v>0.62</v>
      </c>
      <c r="D892" s="1">
        <v>0.22999999999999998</v>
      </c>
      <c r="E892" s="1">
        <v>0.59</v>
      </c>
      <c r="F892" s="1">
        <f>MIN(C892:E892)</f>
        <v>0.22999999999999998</v>
      </c>
      <c r="G892" s="1">
        <v>0.13</v>
      </c>
      <c r="H892" s="1">
        <f>MIN(F892:G892)</f>
        <v>0.13</v>
      </c>
      <c r="Q892" t="s">
        <v>80</v>
      </c>
      <c r="R892" s="1">
        <v>0.62</v>
      </c>
      <c r="S892" s="1">
        <v>0.22999999999999998</v>
      </c>
      <c r="T892" s="1">
        <v>0.59</v>
      </c>
      <c r="U892" s="1">
        <f>MIN(R892:T892)</f>
        <v>0.22999999999999998</v>
      </c>
      <c r="V892" s="1">
        <v>0.87</v>
      </c>
      <c r="W892" s="1">
        <f>MIN(U892:V892)</f>
        <v>0.22999999999999998</v>
      </c>
    </row>
    <row r="893" spans="2:25">
      <c r="B893" t="s">
        <v>82</v>
      </c>
      <c r="C893" s="1">
        <v>0.96</v>
      </c>
      <c r="D893" s="1">
        <v>0.30000000000000004</v>
      </c>
      <c r="E893" s="1">
        <v>0.16000000000000003</v>
      </c>
      <c r="F893" s="1">
        <f t="shared" ref="F893:F909" si="102">MIN(C893:E893)</f>
        <v>0.16000000000000003</v>
      </c>
      <c r="G893" s="1">
        <v>0.89</v>
      </c>
      <c r="H893" s="1">
        <f t="shared" ref="H893:H909" si="103">MIN(F893:G893)</f>
        <v>0.16000000000000003</v>
      </c>
      <c r="Q893" t="s">
        <v>82</v>
      </c>
      <c r="R893" s="1">
        <v>0.96</v>
      </c>
      <c r="S893" s="1">
        <v>0.30000000000000004</v>
      </c>
      <c r="T893" s="1">
        <v>0.16000000000000003</v>
      </c>
      <c r="U893" s="1">
        <f t="shared" ref="U893:U909" si="104">MIN(R893:T893)</f>
        <v>0.16000000000000003</v>
      </c>
      <c r="V893" s="1">
        <v>0.10999999999999999</v>
      </c>
      <c r="W893" s="1">
        <f t="shared" ref="W893:W909" si="105">MIN(U893:V893)</f>
        <v>0.10999999999999999</v>
      </c>
    </row>
    <row r="894" spans="2:25">
      <c r="B894" t="s">
        <v>57</v>
      </c>
      <c r="C894" s="1">
        <v>0.42</v>
      </c>
      <c r="D894" s="1">
        <v>0.27</v>
      </c>
      <c r="E894" s="1">
        <v>0.28000000000000003</v>
      </c>
      <c r="F894" s="1">
        <f t="shared" si="102"/>
        <v>0.27</v>
      </c>
      <c r="G894" s="1">
        <v>0.81</v>
      </c>
      <c r="H894" s="1">
        <f t="shared" si="103"/>
        <v>0.27</v>
      </c>
      <c r="Q894" t="s">
        <v>57</v>
      </c>
      <c r="R894" s="1">
        <v>0.42</v>
      </c>
      <c r="S894" s="1">
        <v>0.27</v>
      </c>
      <c r="T894" s="1">
        <v>0.28000000000000003</v>
      </c>
      <c r="U894" s="1">
        <f t="shared" si="104"/>
        <v>0.27</v>
      </c>
      <c r="V894" s="1">
        <v>0.18999999999999995</v>
      </c>
      <c r="W894" s="1">
        <f t="shared" si="105"/>
        <v>0.18999999999999995</v>
      </c>
    </row>
    <row r="895" spans="2:25">
      <c r="B895" t="s">
        <v>58</v>
      </c>
      <c r="C895" s="1">
        <v>0.25</v>
      </c>
      <c r="D895" s="1">
        <v>0.29000000000000004</v>
      </c>
      <c r="E895" s="1">
        <v>0.28000000000000003</v>
      </c>
      <c r="F895" s="1">
        <f t="shared" si="102"/>
        <v>0.25</v>
      </c>
      <c r="G895" s="1">
        <v>0.23</v>
      </c>
      <c r="H895" s="1">
        <f t="shared" si="103"/>
        <v>0.23</v>
      </c>
      <c r="Q895" t="s">
        <v>58</v>
      </c>
      <c r="R895" s="1">
        <v>0.25</v>
      </c>
      <c r="S895" s="1">
        <v>0.29000000000000004</v>
      </c>
      <c r="T895" s="1">
        <v>0.28000000000000003</v>
      </c>
      <c r="U895" s="1">
        <f t="shared" si="104"/>
        <v>0.25</v>
      </c>
      <c r="V895" s="1">
        <v>0.77</v>
      </c>
      <c r="W895" s="1">
        <f t="shared" si="105"/>
        <v>0.25</v>
      </c>
    </row>
    <row r="896" spans="2:25">
      <c r="B896" t="s">
        <v>59</v>
      </c>
      <c r="C896" s="1">
        <v>0.42</v>
      </c>
      <c r="D896" s="1">
        <v>0.21999999999999997</v>
      </c>
      <c r="E896" s="1">
        <v>0.51</v>
      </c>
      <c r="F896" s="1">
        <f t="shared" si="102"/>
        <v>0.21999999999999997</v>
      </c>
      <c r="G896" s="1">
        <v>0.69</v>
      </c>
      <c r="H896" s="1">
        <f t="shared" si="103"/>
        <v>0.21999999999999997</v>
      </c>
      <c r="Q896" t="s">
        <v>59</v>
      </c>
      <c r="R896" s="1">
        <v>0.42</v>
      </c>
      <c r="S896" s="1">
        <v>0.21999999999999997</v>
      </c>
      <c r="T896" s="1">
        <v>0.51</v>
      </c>
      <c r="U896" s="1">
        <f t="shared" si="104"/>
        <v>0.21999999999999997</v>
      </c>
      <c r="V896" s="1">
        <v>0.31000000000000005</v>
      </c>
      <c r="W896" s="1">
        <f t="shared" si="105"/>
        <v>0.21999999999999997</v>
      </c>
    </row>
    <row r="897" spans="2:25">
      <c r="B897" t="s">
        <v>60</v>
      </c>
      <c r="C897" s="1">
        <v>0.9</v>
      </c>
      <c r="D897" s="1">
        <v>0.26</v>
      </c>
      <c r="E897" s="1">
        <v>0.21999999999999997</v>
      </c>
      <c r="F897" s="1">
        <f t="shared" si="102"/>
        <v>0.21999999999999997</v>
      </c>
      <c r="G897" s="1">
        <v>0.89</v>
      </c>
      <c r="H897" s="1">
        <f t="shared" si="103"/>
        <v>0.21999999999999997</v>
      </c>
      <c r="Q897" t="s">
        <v>60</v>
      </c>
      <c r="R897" s="1">
        <v>0.9</v>
      </c>
      <c r="S897" s="1">
        <v>0.26</v>
      </c>
      <c r="T897" s="1">
        <v>0.21999999999999997</v>
      </c>
      <c r="U897" s="1">
        <f t="shared" si="104"/>
        <v>0.21999999999999997</v>
      </c>
      <c r="V897" s="1">
        <v>0.10999999999999999</v>
      </c>
      <c r="W897" s="1">
        <f t="shared" si="105"/>
        <v>0.10999999999999999</v>
      </c>
    </row>
    <row r="898" spans="2:25">
      <c r="B898" t="s">
        <v>153</v>
      </c>
      <c r="C898" s="1">
        <v>0.72</v>
      </c>
      <c r="D898" s="1">
        <v>0.22999999999999998</v>
      </c>
      <c r="E898" s="1">
        <v>0.67</v>
      </c>
      <c r="F898" s="1">
        <f t="shared" si="102"/>
        <v>0.22999999999999998</v>
      </c>
      <c r="G898" s="1">
        <v>0.13</v>
      </c>
      <c r="H898" s="1">
        <f t="shared" si="103"/>
        <v>0.13</v>
      </c>
      <c r="Q898" t="s">
        <v>153</v>
      </c>
      <c r="R898" s="1">
        <v>0.72</v>
      </c>
      <c r="S898" s="1">
        <v>0.22999999999999998</v>
      </c>
      <c r="T898" s="1">
        <v>0.67</v>
      </c>
      <c r="U898" s="1">
        <f t="shared" si="104"/>
        <v>0.22999999999999998</v>
      </c>
      <c r="V898" s="1">
        <v>0.87</v>
      </c>
      <c r="W898" s="1">
        <f t="shared" si="105"/>
        <v>0.22999999999999998</v>
      </c>
    </row>
    <row r="899" spans="2:25">
      <c r="B899" t="s">
        <v>62</v>
      </c>
      <c r="C899" s="1">
        <v>0.17</v>
      </c>
      <c r="D899" s="1">
        <v>0.91</v>
      </c>
      <c r="E899" s="1">
        <v>0.59</v>
      </c>
      <c r="F899" s="1">
        <f t="shared" si="102"/>
        <v>0.17</v>
      </c>
      <c r="G899" s="1">
        <v>0.16</v>
      </c>
      <c r="H899" s="1">
        <f t="shared" si="103"/>
        <v>0.16</v>
      </c>
      <c r="Q899" t="s">
        <v>62</v>
      </c>
      <c r="R899" s="1">
        <v>0.17</v>
      </c>
      <c r="S899" s="1">
        <v>0.91</v>
      </c>
      <c r="T899" s="1">
        <v>0.59</v>
      </c>
      <c r="U899" s="1">
        <f t="shared" si="104"/>
        <v>0.17</v>
      </c>
      <c r="V899" s="1">
        <v>0.84</v>
      </c>
      <c r="W899" s="1">
        <f t="shared" si="105"/>
        <v>0.17</v>
      </c>
    </row>
    <row r="900" spans="2:25">
      <c r="B900" t="s">
        <v>63</v>
      </c>
      <c r="C900" s="1">
        <v>0.2</v>
      </c>
      <c r="D900" s="1">
        <v>0.49</v>
      </c>
      <c r="E900" s="1">
        <v>0.8</v>
      </c>
      <c r="F900" s="1">
        <f t="shared" si="102"/>
        <v>0.2</v>
      </c>
      <c r="G900" s="1">
        <v>0.45</v>
      </c>
      <c r="H900" s="1">
        <f t="shared" si="103"/>
        <v>0.2</v>
      </c>
      <c r="Q900" t="s">
        <v>63</v>
      </c>
      <c r="R900" s="1">
        <v>0.2</v>
      </c>
      <c r="S900" s="1">
        <v>0.49</v>
      </c>
      <c r="T900" s="1">
        <v>0.8</v>
      </c>
      <c r="U900" s="1">
        <f t="shared" si="104"/>
        <v>0.2</v>
      </c>
      <c r="V900" s="1">
        <v>0.55000000000000004</v>
      </c>
      <c r="W900" s="1">
        <f t="shared" si="105"/>
        <v>0.2</v>
      </c>
    </row>
    <row r="901" spans="2:25">
      <c r="B901" t="s">
        <v>64</v>
      </c>
      <c r="C901" s="1">
        <v>0.53</v>
      </c>
      <c r="D901" s="1">
        <v>0.29000000000000004</v>
      </c>
      <c r="E901" s="1">
        <v>0.21999999999999997</v>
      </c>
      <c r="F901" s="1">
        <f t="shared" si="102"/>
        <v>0.21999999999999997</v>
      </c>
      <c r="G901" s="1">
        <v>0.84</v>
      </c>
      <c r="H901" s="1">
        <f t="shared" si="103"/>
        <v>0.21999999999999997</v>
      </c>
      <c r="Q901" t="s">
        <v>64</v>
      </c>
      <c r="R901" s="1">
        <v>0.53</v>
      </c>
      <c r="S901" s="1">
        <v>0.29000000000000004</v>
      </c>
      <c r="T901" s="1">
        <v>0.21999999999999997</v>
      </c>
      <c r="U901" s="1">
        <f t="shared" si="104"/>
        <v>0.21999999999999997</v>
      </c>
      <c r="V901" s="1">
        <v>0.16000000000000003</v>
      </c>
      <c r="W901" s="1">
        <f t="shared" si="105"/>
        <v>0.16000000000000003</v>
      </c>
    </row>
    <row r="902" spans="2:25">
      <c r="B902" t="s">
        <v>65</v>
      </c>
      <c r="C902" s="1">
        <v>0.32</v>
      </c>
      <c r="D902" s="1">
        <v>0.75</v>
      </c>
      <c r="E902" s="1">
        <v>0.51</v>
      </c>
      <c r="F902" s="1">
        <f t="shared" si="102"/>
        <v>0.32</v>
      </c>
      <c r="G902" s="1">
        <v>0.13</v>
      </c>
      <c r="H902" s="1">
        <f t="shared" si="103"/>
        <v>0.13</v>
      </c>
      <c r="Q902" t="s">
        <v>65</v>
      </c>
      <c r="R902" s="1">
        <v>0.32</v>
      </c>
      <c r="S902" s="1">
        <v>0.75</v>
      </c>
      <c r="T902" s="1">
        <v>0.51</v>
      </c>
      <c r="U902" s="1">
        <f t="shared" si="104"/>
        <v>0.32</v>
      </c>
      <c r="V902" s="1">
        <v>0.87</v>
      </c>
      <c r="W902" s="1">
        <f t="shared" si="105"/>
        <v>0.32</v>
      </c>
    </row>
    <row r="903" spans="2:25">
      <c r="B903" t="s">
        <v>66</v>
      </c>
      <c r="C903" s="1">
        <v>0.92</v>
      </c>
      <c r="D903" s="1">
        <v>0.19999999999999996</v>
      </c>
      <c r="E903" s="1">
        <v>7.999999999999996E-2</v>
      </c>
      <c r="F903" s="1">
        <f t="shared" si="102"/>
        <v>7.999999999999996E-2</v>
      </c>
      <c r="G903" s="1">
        <v>0.89</v>
      </c>
      <c r="H903" s="1">
        <f t="shared" si="103"/>
        <v>7.999999999999996E-2</v>
      </c>
      <c r="Q903" t="s">
        <v>66</v>
      </c>
      <c r="R903" s="1">
        <v>0.92</v>
      </c>
      <c r="S903" s="1">
        <v>0.19999999999999996</v>
      </c>
      <c r="T903" s="1">
        <v>7.999999999999996E-2</v>
      </c>
      <c r="U903" s="1">
        <f t="shared" si="104"/>
        <v>7.999999999999996E-2</v>
      </c>
      <c r="V903" s="1">
        <v>0.10999999999999999</v>
      </c>
      <c r="W903" s="1">
        <f t="shared" si="105"/>
        <v>7.999999999999996E-2</v>
      </c>
    </row>
    <row r="904" spans="2:25">
      <c r="B904" t="s">
        <v>94</v>
      </c>
      <c r="C904" s="1">
        <v>0.13</v>
      </c>
      <c r="D904" s="1">
        <v>0.65999999999999992</v>
      </c>
      <c r="E904" s="1">
        <v>0.99</v>
      </c>
      <c r="F904" s="1">
        <f t="shared" si="102"/>
        <v>0.13</v>
      </c>
      <c r="G904" s="1">
        <v>0.23</v>
      </c>
      <c r="H904" s="1">
        <f t="shared" si="103"/>
        <v>0.13</v>
      </c>
      <c r="Q904" t="s">
        <v>94</v>
      </c>
      <c r="R904" s="1">
        <v>0.13</v>
      </c>
      <c r="S904" s="1">
        <v>0.65999999999999992</v>
      </c>
      <c r="T904" s="1">
        <v>0.99</v>
      </c>
      <c r="U904" s="1">
        <f t="shared" si="104"/>
        <v>0.13</v>
      </c>
      <c r="V904" s="1">
        <v>0.77</v>
      </c>
      <c r="W904" s="1">
        <f t="shared" si="105"/>
        <v>0.13</v>
      </c>
    </row>
    <row r="905" spans="2:25">
      <c r="B905" t="s">
        <v>96</v>
      </c>
      <c r="C905" s="1">
        <v>0.11</v>
      </c>
      <c r="D905" s="1">
        <v>0.99</v>
      </c>
      <c r="E905" s="1">
        <v>0.98</v>
      </c>
      <c r="F905" s="1">
        <f t="shared" si="102"/>
        <v>0.11</v>
      </c>
      <c r="G905" s="1">
        <v>0.13</v>
      </c>
      <c r="H905" s="1">
        <f t="shared" si="103"/>
        <v>0.11</v>
      </c>
      <c r="Q905" t="s">
        <v>96</v>
      </c>
      <c r="R905" s="1">
        <v>0.11</v>
      </c>
      <c r="S905" s="1">
        <v>0.99</v>
      </c>
      <c r="T905" s="1">
        <v>0.98</v>
      </c>
      <c r="U905" s="1">
        <f t="shared" si="104"/>
        <v>0.11</v>
      </c>
      <c r="V905" s="1">
        <v>0.87</v>
      </c>
      <c r="W905" s="1">
        <f t="shared" si="105"/>
        <v>0.11</v>
      </c>
    </row>
    <row r="906" spans="2:25">
      <c r="B906" t="s">
        <v>98</v>
      </c>
      <c r="C906" s="1">
        <v>0.12</v>
      </c>
      <c r="D906" s="1">
        <v>0.89</v>
      </c>
      <c r="E906" s="1">
        <v>0.35</v>
      </c>
      <c r="F906" s="1">
        <f t="shared" si="102"/>
        <v>0.12</v>
      </c>
      <c r="G906" s="1">
        <v>0.31</v>
      </c>
      <c r="H906" s="1">
        <f t="shared" si="103"/>
        <v>0.12</v>
      </c>
      <c r="Q906" t="s">
        <v>98</v>
      </c>
      <c r="R906" s="1">
        <v>0.12</v>
      </c>
      <c r="S906" s="1">
        <v>0.89</v>
      </c>
      <c r="T906" s="1">
        <v>0.35</v>
      </c>
      <c r="U906" s="1">
        <f t="shared" si="104"/>
        <v>0.12</v>
      </c>
      <c r="V906" s="1">
        <v>0.69</v>
      </c>
      <c r="W906" s="1">
        <f t="shared" si="105"/>
        <v>0.12</v>
      </c>
    </row>
    <row r="907" spans="2:25">
      <c r="B907" t="s">
        <v>100</v>
      </c>
      <c r="C907" s="1">
        <v>0.15</v>
      </c>
      <c r="D907" s="1">
        <v>0.94</v>
      </c>
      <c r="E907" s="1">
        <v>0.74</v>
      </c>
      <c r="F907" s="1">
        <f t="shared" si="102"/>
        <v>0.15</v>
      </c>
      <c r="G907" s="1">
        <v>0.16</v>
      </c>
      <c r="H907" s="1">
        <f t="shared" si="103"/>
        <v>0.15</v>
      </c>
      <c r="Q907" t="s">
        <v>100</v>
      </c>
      <c r="R907" s="1">
        <v>0.15</v>
      </c>
      <c r="S907" s="1">
        <v>0.94</v>
      </c>
      <c r="T907" s="1">
        <v>0.74</v>
      </c>
      <c r="U907" s="1">
        <f t="shared" si="104"/>
        <v>0.15</v>
      </c>
      <c r="V907" s="1">
        <v>0.84</v>
      </c>
      <c r="W907" s="1">
        <f t="shared" si="105"/>
        <v>0.15</v>
      </c>
    </row>
    <row r="908" spans="2:25">
      <c r="B908" t="s">
        <v>102</v>
      </c>
      <c r="C908" s="1">
        <v>0.84</v>
      </c>
      <c r="D908" s="1">
        <v>0.19999999999999996</v>
      </c>
      <c r="E908" s="1">
        <v>0.28000000000000003</v>
      </c>
      <c r="F908" s="1">
        <f t="shared" si="102"/>
        <v>0.19999999999999996</v>
      </c>
      <c r="G908" s="1">
        <v>0.89</v>
      </c>
      <c r="H908" s="1">
        <f t="shared" si="103"/>
        <v>0.19999999999999996</v>
      </c>
      <c r="Q908" t="s">
        <v>102</v>
      </c>
      <c r="R908" s="1">
        <v>0.84</v>
      </c>
      <c r="S908" s="1">
        <v>0.19999999999999996</v>
      </c>
      <c r="T908" s="1">
        <v>0.28000000000000003</v>
      </c>
      <c r="U908" s="1">
        <f t="shared" si="104"/>
        <v>0.19999999999999996</v>
      </c>
      <c r="V908" s="1">
        <v>0.10999999999999999</v>
      </c>
      <c r="W908" s="1">
        <f t="shared" si="105"/>
        <v>0.10999999999999999</v>
      </c>
    </row>
    <row r="909" spans="2:25">
      <c r="B909" t="s">
        <v>151</v>
      </c>
      <c r="C909" s="1">
        <v>0.93</v>
      </c>
      <c r="D909" s="1">
        <v>0.19999999999999996</v>
      </c>
      <c r="E909" s="1">
        <v>0.16000000000000003</v>
      </c>
      <c r="F909" s="1">
        <f t="shared" si="102"/>
        <v>0.16000000000000003</v>
      </c>
      <c r="G909" s="1">
        <v>0.89</v>
      </c>
      <c r="H909" s="1">
        <f t="shared" si="103"/>
        <v>0.16000000000000003</v>
      </c>
      <c r="Q909" t="s">
        <v>151</v>
      </c>
      <c r="R909" s="1">
        <v>0.93</v>
      </c>
      <c r="S909" s="1">
        <v>0.19999999999999996</v>
      </c>
      <c r="T909" s="1">
        <v>0.16000000000000003</v>
      </c>
      <c r="U909" s="1">
        <f t="shared" si="104"/>
        <v>0.16000000000000003</v>
      </c>
      <c r="V909" s="1">
        <v>0.10999999999999999</v>
      </c>
      <c r="W909" s="1">
        <f t="shared" si="105"/>
        <v>0.10999999999999999</v>
      </c>
    </row>
    <row r="910" spans="2:25">
      <c r="F910">
        <f>SUM(F892:F909)</f>
        <v>3.4399999999999995</v>
      </c>
      <c r="H910">
        <f>SUM(H892:H909)</f>
        <v>3.0199999999999996</v>
      </c>
      <c r="I910">
        <f>+H910/F910</f>
        <v>0.87790697674418605</v>
      </c>
      <c r="J910" s="31" t="s">
        <v>227</v>
      </c>
      <c r="U910">
        <f>SUM(U892:U909)</f>
        <v>3.4399999999999995</v>
      </c>
      <c r="W910">
        <f>SUM(W892:W909)</f>
        <v>2.9999999999999991</v>
      </c>
      <c r="X910">
        <f>+W910/U910</f>
        <v>0.87209302325581384</v>
      </c>
      <c r="Y910" s="31" t="s">
        <v>227</v>
      </c>
    </row>
    <row r="913" spans="2:23">
      <c r="B913" s="118" t="s">
        <v>287</v>
      </c>
      <c r="Q913" s="118" t="s">
        <v>287</v>
      </c>
    </row>
    <row r="914" spans="2:23">
      <c r="B914" t="s">
        <v>78</v>
      </c>
      <c r="C914" t="s">
        <v>228</v>
      </c>
      <c r="D914" t="s">
        <v>54</v>
      </c>
      <c r="E914" t="s">
        <v>50</v>
      </c>
      <c r="F914" t="s">
        <v>287</v>
      </c>
      <c r="G914" t="s">
        <v>224</v>
      </c>
      <c r="H914" t="s">
        <v>53</v>
      </c>
      <c r="Q914" t="s">
        <v>78</v>
      </c>
      <c r="R914" t="s">
        <v>228</v>
      </c>
      <c r="S914" t="s">
        <v>54</v>
      </c>
      <c r="T914" t="s">
        <v>50</v>
      </c>
      <c r="U914" t="s">
        <v>287</v>
      </c>
      <c r="V914" t="s">
        <v>236</v>
      </c>
      <c r="W914" t="s">
        <v>53</v>
      </c>
    </row>
    <row r="915" spans="2:23">
      <c r="B915" t="s">
        <v>80</v>
      </c>
      <c r="C915" s="1">
        <v>0.38</v>
      </c>
      <c r="D915" s="1">
        <v>0.77</v>
      </c>
      <c r="E915" s="1">
        <v>0.41000000000000003</v>
      </c>
      <c r="F915" s="1">
        <f>MIN(C915:E915)</f>
        <v>0.38</v>
      </c>
      <c r="G915" s="1">
        <v>0.13</v>
      </c>
      <c r="H915" s="1">
        <f>MIN(F915:G915)</f>
        <v>0.13</v>
      </c>
      <c r="Q915" t="s">
        <v>80</v>
      </c>
      <c r="R915" s="1">
        <v>0.38</v>
      </c>
      <c r="S915" s="1">
        <v>0.77</v>
      </c>
      <c r="T915" s="1">
        <v>0.41000000000000003</v>
      </c>
      <c r="U915" s="1">
        <f>MIN(R915:T915)</f>
        <v>0.38</v>
      </c>
      <c r="V915" s="1">
        <v>0.87</v>
      </c>
      <c r="W915" s="1">
        <f>MIN(U915:V915)</f>
        <v>0.38</v>
      </c>
    </row>
    <row r="916" spans="2:23">
      <c r="B916" t="s">
        <v>82</v>
      </c>
      <c r="C916" s="1">
        <v>4.0000000000000036E-2</v>
      </c>
      <c r="D916" s="1">
        <v>0.7</v>
      </c>
      <c r="E916" s="1">
        <v>0.84</v>
      </c>
      <c r="F916" s="1">
        <f t="shared" ref="F916:F932" si="106">MIN(C916:E916)</f>
        <v>4.0000000000000036E-2</v>
      </c>
      <c r="G916" s="1">
        <v>0.89</v>
      </c>
      <c r="H916" s="1">
        <f t="shared" ref="H916:H932" si="107">MIN(F916:G916)</f>
        <v>4.0000000000000036E-2</v>
      </c>
      <c r="Q916" t="s">
        <v>82</v>
      </c>
      <c r="R916" s="1">
        <v>4.0000000000000036E-2</v>
      </c>
      <c r="S916" s="1">
        <v>0.7</v>
      </c>
      <c r="T916" s="1">
        <v>0.84</v>
      </c>
      <c r="U916" s="1">
        <f t="shared" ref="U916:U932" si="108">MIN(R916:T916)</f>
        <v>4.0000000000000036E-2</v>
      </c>
      <c r="V916" s="1">
        <v>0.10999999999999999</v>
      </c>
      <c r="W916" s="1">
        <f t="shared" ref="W916:W932" si="109">MIN(U916:V916)</f>
        <v>4.0000000000000036E-2</v>
      </c>
    </row>
    <row r="917" spans="2:23">
      <c r="B917" t="s">
        <v>57</v>
      </c>
      <c r="C917" s="1">
        <v>0.58000000000000007</v>
      </c>
      <c r="D917" s="1">
        <v>0.73</v>
      </c>
      <c r="E917" s="1">
        <v>0.72</v>
      </c>
      <c r="F917" s="37">
        <f t="shared" si="106"/>
        <v>0.58000000000000007</v>
      </c>
      <c r="G917" s="1">
        <v>0.81</v>
      </c>
      <c r="H917" s="1">
        <f t="shared" si="107"/>
        <v>0.58000000000000007</v>
      </c>
      <c r="Q917" t="s">
        <v>57</v>
      </c>
      <c r="R917" s="1">
        <v>0.58000000000000007</v>
      </c>
      <c r="S917" s="1">
        <v>0.73</v>
      </c>
      <c r="T917" s="1">
        <v>0.72</v>
      </c>
      <c r="U917" s="37">
        <f t="shared" si="108"/>
        <v>0.58000000000000007</v>
      </c>
      <c r="V917" s="1">
        <v>0.18999999999999995</v>
      </c>
      <c r="W917" s="1">
        <f t="shared" si="109"/>
        <v>0.18999999999999995</v>
      </c>
    </row>
    <row r="918" spans="2:23">
      <c r="B918" t="s">
        <v>58</v>
      </c>
      <c r="C918" s="1">
        <v>0.75</v>
      </c>
      <c r="D918" s="1">
        <v>0.71</v>
      </c>
      <c r="E918" s="1">
        <v>0.72</v>
      </c>
      <c r="F918" s="37">
        <f t="shared" si="106"/>
        <v>0.71</v>
      </c>
      <c r="G918" s="1">
        <v>0.23</v>
      </c>
      <c r="H918" s="1">
        <f t="shared" si="107"/>
        <v>0.23</v>
      </c>
      <c r="Q918" t="s">
        <v>58</v>
      </c>
      <c r="R918" s="1">
        <v>0.75</v>
      </c>
      <c r="S918" s="1">
        <v>0.71</v>
      </c>
      <c r="T918" s="1">
        <v>0.72</v>
      </c>
      <c r="U918" s="37">
        <f t="shared" si="108"/>
        <v>0.71</v>
      </c>
      <c r="V918" s="1">
        <v>0.77</v>
      </c>
      <c r="W918" s="1">
        <f t="shared" si="109"/>
        <v>0.71</v>
      </c>
    </row>
    <row r="919" spans="2:23">
      <c r="B919" t="s">
        <v>59</v>
      </c>
      <c r="C919" s="1">
        <v>0.58000000000000007</v>
      </c>
      <c r="D919" s="1">
        <v>0.78</v>
      </c>
      <c r="E919" s="1">
        <v>0.49</v>
      </c>
      <c r="F919" s="1">
        <f t="shared" si="106"/>
        <v>0.49</v>
      </c>
      <c r="G919" s="1">
        <v>0.69</v>
      </c>
      <c r="H919" s="1">
        <f t="shared" si="107"/>
        <v>0.49</v>
      </c>
      <c r="Q919" t="s">
        <v>59</v>
      </c>
      <c r="R919" s="1">
        <v>0.58000000000000007</v>
      </c>
      <c r="S919" s="1">
        <v>0.78</v>
      </c>
      <c r="T919" s="1">
        <v>0.49</v>
      </c>
      <c r="U919" s="1">
        <f t="shared" si="108"/>
        <v>0.49</v>
      </c>
      <c r="V919" s="1">
        <v>0.31000000000000005</v>
      </c>
      <c r="W919" s="1">
        <f t="shared" si="109"/>
        <v>0.31000000000000005</v>
      </c>
    </row>
    <row r="920" spans="2:23">
      <c r="B920" t="s">
        <v>60</v>
      </c>
      <c r="C920" s="1">
        <v>9.9999999999999978E-2</v>
      </c>
      <c r="D920" s="1">
        <v>0.74</v>
      </c>
      <c r="E920" s="1">
        <v>0.78</v>
      </c>
      <c r="F920" s="1">
        <f t="shared" si="106"/>
        <v>9.9999999999999978E-2</v>
      </c>
      <c r="G920" s="1">
        <v>0.89</v>
      </c>
      <c r="H920" s="1">
        <f t="shared" si="107"/>
        <v>9.9999999999999978E-2</v>
      </c>
      <c r="Q920" t="s">
        <v>60</v>
      </c>
      <c r="R920" s="1">
        <v>9.9999999999999978E-2</v>
      </c>
      <c r="S920" s="1">
        <v>0.74</v>
      </c>
      <c r="T920" s="1">
        <v>0.78</v>
      </c>
      <c r="U920" s="1">
        <f t="shared" si="108"/>
        <v>9.9999999999999978E-2</v>
      </c>
      <c r="V920" s="1">
        <v>0.10999999999999999</v>
      </c>
      <c r="W920" s="1">
        <f t="shared" si="109"/>
        <v>9.9999999999999978E-2</v>
      </c>
    </row>
    <row r="921" spans="2:23">
      <c r="B921" t="s">
        <v>153</v>
      </c>
      <c r="C921" s="1">
        <v>0.28000000000000003</v>
      </c>
      <c r="D921" s="1">
        <v>0.77</v>
      </c>
      <c r="E921" s="1">
        <v>0.32999999999999996</v>
      </c>
      <c r="F921" s="1">
        <f t="shared" si="106"/>
        <v>0.28000000000000003</v>
      </c>
      <c r="G921" s="1">
        <v>0.13</v>
      </c>
      <c r="H921" s="1">
        <f t="shared" si="107"/>
        <v>0.13</v>
      </c>
      <c r="Q921" t="s">
        <v>153</v>
      </c>
      <c r="R921" s="1">
        <v>0.28000000000000003</v>
      </c>
      <c r="S921" s="1">
        <v>0.77</v>
      </c>
      <c r="T921" s="1">
        <v>0.32999999999999996</v>
      </c>
      <c r="U921" s="1">
        <f t="shared" si="108"/>
        <v>0.28000000000000003</v>
      </c>
      <c r="V921" s="1">
        <v>0.87</v>
      </c>
      <c r="W921" s="1">
        <f t="shared" si="109"/>
        <v>0.28000000000000003</v>
      </c>
    </row>
    <row r="922" spans="2:23">
      <c r="B922" t="s">
        <v>62</v>
      </c>
      <c r="C922" s="1">
        <v>0.83</v>
      </c>
      <c r="D922" s="1">
        <v>0.09</v>
      </c>
      <c r="E922" s="1">
        <v>0.41000000000000003</v>
      </c>
      <c r="F922" s="1">
        <f t="shared" si="106"/>
        <v>0.09</v>
      </c>
      <c r="G922" s="1">
        <v>0.16</v>
      </c>
      <c r="H922" s="1">
        <f t="shared" si="107"/>
        <v>0.09</v>
      </c>
      <c r="Q922" t="s">
        <v>62</v>
      </c>
      <c r="R922" s="1">
        <v>0.83</v>
      </c>
      <c r="S922" s="1">
        <v>0.09</v>
      </c>
      <c r="T922" s="1">
        <v>0.41000000000000003</v>
      </c>
      <c r="U922" s="1">
        <f t="shared" si="108"/>
        <v>0.09</v>
      </c>
      <c r="V922" s="1">
        <v>0.84</v>
      </c>
      <c r="W922" s="1">
        <f t="shared" si="109"/>
        <v>0.09</v>
      </c>
    </row>
    <row r="923" spans="2:23">
      <c r="B923" t="s">
        <v>63</v>
      </c>
      <c r="C923" s="1">
        <v>0.8</v>
      </c>
      <c r="D923" s="1">
        <v>0.51</v>
      </c>
      <c r="E923" s="1">
        <v>0.19999999999999996</v>
      </c>
      <c r="F923" s="1">
        <f t="shared" si="106"/>
        <v>0.19999999999999996</v>
      </c>
      <c r="G923" s="1">
        <v>0.45</v>
      </c>
      <c r="H923" s="1">
        <f t="shared" si="107"/>
        <v>0.19999999999999996</v>
      </c>
      <c r="Q923" t="s">
        <v>63</v>
      </c>
      <c r="R923" s="1">
        <v>0.8</v>
      </c>
      <c r="S923" s="1">
        <v>0.51</v>
      </c>
      <c r="T923" s="1">
        <v>0.19999999999999996</v>
      </c>
      <c r="U923" s="1">
        <f t="shared" si="108"/>
        <v>0.19999999999999996</v>
      </c>
      <c r="V923" s="1">
        <v>0.55000000000000004</v>
      </c>
      <c r="W923" s="1">
        <f t="shared" si="109"/>
        <v>0.19999999999999996</v>
      </c>
    </row>
    <row r="924" spans="2:23">
      <c r="B924" t="s">
        <v>64</v>
      </c>
      <c r="C924" s="1">
        <v>0.47</v>
      </c>
      <c r="D924" s="1">
        <v>0.71</v>
      </c>
      <c r="E924" s="1">
        <v>0.78</v>
      </c>
      <c r="F924" s="1">
        <f t="shared" si="106"/>
        <v>0.47</v>
      </c>
      <c r="G924" s="1">
        <v>0.84</v>
      </c>
      <c r="H924" s="1">
        <f t="shared" si="107"/>
        <v>0.47</v>
      </c>
      <c r="Q924" t="s">
        <v>64</v>
      </c>
      <c r="R924" s="1">
        <v>0.47</v>
      </c>
      <c r="S924" s="1">
        <v>0.71</v>
      </c>
      <c r="T924" s="1">
        <v>0.78</v>
      </c>
      <c r="U924" s="1">
        <f t="shared" si="108"/>
        <v>0.47</v>
      </c>
      <c r="V924" s="1">
        <v>0.16000000000000003</v>
      </c>
      <c r="W924" s="1">
        <f t="shared" si="109"/>
        <v>0.16000000000000003</v>
      </c>
    </row>
    <row r="925" spans="2:23">
      <c r="B925" t="s">
        <v>65</v>
      </c>
      <c r="C925" s="1">
        <v>0.67999999999999994</v>
      </c>
      <c r="D925" s="1">
        <v>0.25</v>
      </c>
      <c r="E925" s="1">
        <v>0.49</v>
      </c>
      <c r="F925" s="1">
        <f t="shared" si="106"/>
        <v>0.25</v>
      </c>
      <c r="G925" s="1">
        <v>0.13</v>
      </c>
      <c r="H925" s="1">
        <f t="shared" si="107"/>
        <v>0.13</v>
      </c>
      <c r="Q925" t="s">
        <v>65</v>
      </c>
      <c r="R925" s="1">
        <v>0.67999999999999994</v>
      </c>
      <c r="S925" s="1">
        <v>0.25</v>
      </c>
      <c r="T925" s="1">
        <v>0.49</v>
      </c>
      <c r="U925" s="1">
        <f t="shared" si="108"/>
        <v>0.25</v>
      </c>
      <c r="V925" s="1">
        <v>0.87</v>
      </c>
      <c r="W925" s="1">
        <f t="shared" si="109"/>
        <v>0.25</v>
      </c>
    </row>
    <row r="926" spans="2:23">
      <c r="B926" t="s">
        <v>66</v>
      </c>
      <c r="C926" s="1">
        <v>7.999999999999996E-2</v>
      </c>
      <c r="D926" s="1">
        <v>0.8</v>
      </c>
      <c r="E926" s="1">
        <v>0.92</v>
      </c>
      <c r="F926" s="1">
        <f t="shared" si="106"/>
        <v>7.999999999999996E-2</v>
      </c>
      <c r="G926" s="1">
        <v>0.89</v>
      </c>
      <c r="H926" s="1">
        <f t="shared" si="107"/>
        <v>7.999999999999996E-2</v>
      </c>
      <c r="Q926" t="s">
        <v>66</v>
      </c>
      <c r="R926" s="1">
        <v>7.999999999999996E-2</v>
      </c>
      <c r="S926" s="1">
        <v>0.8</v>
      </c>
      <c r="T926" s="1">
        <v>0.92</v>
      </c>
      <c r="U926" s="1">
        <f t="shared" si="108"/>
        <v>7.999999999999996E-2</v>
      </c>
      <c r="V926" s="1">
        <v>0.10999999999999999</v>
      </c>
      <c r="W926" s="1">
        <f t="shared" si="109"/>
        <v>7.999999999999996E-2</v>
      </c>
    </row>
    <row r="927" spans="2:23">
      <c r="B927" t="s">
        <v>94</v>
      </c>
      <c r="C927" s="1">
        <v>0.87</v>
      </c>
      <c r="D927" s="1">
        <v>0.34</v>
      </c>
      <c r="E927" s="1">
        <v>1.0000000000000009E-2</v>
      </c>
      <c r="F927" s="1">
        <f t="shared" si="106"/>
        <v>1.0000000000000009E-2</v>
      </c>
      <c r="G927" s="1">
        <v>0.23</v>
      </c>
      <c r="H927" s="1">
        <f t="shared" si="107"/>
        <v>1.0000000000000009E-2</v>
      </c>
      <c r="Q927" t="s">
        <v>94</v>
      </c>
      <c r="R927" s="1">
        <v>0.87</v>
      </c>
      <c r="S927" s="1">
        <v>0.34</v>
      </c>
      <c r="T927" s="1">
        <v>1.0000000000000009E-2</v>
      </c>
      <c r="U927" s="1">
        <f t="shared" si="108"/>
        <v>1.0000000000000009E-2</v>
      </c>
      <c r="V927" s="1">
        <v>0.77</v>
      </c>
      <c r="W927" s="1">
        <f t="shared" si="109"/>
        <v>1.0000000000000009E-2</v>
      </c>
    </row>
    <row r="928" spans="2:23">
      <c r="B928" t="s">
        <v>96</v>
      </c>
      <c r="C928" s="1">
        <v>0.89</v>
      </c>
      <c r="D928" s="1">
        <v>0.01</v>
      </c>
      <c r="E928" s="1">
        <v>2.0000000000000018E-2</v>
      </c>
      <c r="F928" s="1">
        <f t="shared" si="106"/>
        <v>0.01</v>
      </c>
      <c r="G928" s="1">
        <v>0.13</v>
      </c>
      <c r="H928" s="1">
        <f t="shared" si="107"/>
        <v>0.01</v>
      </c>
      <c r="Q928" t="s">
        <v>96</v>
      </c>
      <c r="R928" s="1">
        <v>0.89</v>
      </c>
      <c r="S928" s="1">
        <v>0.01</v>
      </c>
      <c r="T928" s="1">
        <v>2.0000000000000018E-2</v>
      </c>
      <c r="U928" s="1">
        <f t="shared" si="108"/>
        <v>0.01</v>
      </c>
      <c r="V928" s="1">
        <v>0.87</v>
      </c>
      <c r="W928" s="1">
        <f t="shared" si="109"/>
        <v>0.01</v>
      </c>
    </row>
    <row r="929" spans="2:25">
      <c r="B929" t="s">
        <v>98</v>
      </c>
      <c r="C929" s="1">
        <v>0.88</v>
      </c>
      <c r="D929" s="1">
        <v>0.11</v>
      </c>
      <c r="E929" s="1">
        <v>0.65</v>
      </c>
      <c r="F929" s="1">
        <f t="shared" si="106"/>
        <v>0.11</v>
      </c>
      <c r="G929" s="1">
        <v>0.31</v>
      </c>
      <c r="H929" s="1">
        <f t="shared" si="107"/>
        <v>0.11</v>
      </c>
      <c r="Q929" t="s">
        <v>98</v>
      </c>
      <c r="R929" s="1">
        <v>0.88</v>
      </c>
      <c r="S929" s="1">
        <v>0.11</v>
      </c>
      <c r="T929" s="1">
        <v>0.65</v>
      </c>
      <c r="U929" s="1">
        <f t="shared" si="108"/>
        <v>0.11</v>
      </c>
      <c r="V929" s="1">
        <v>0.69</v>
      </c>
      <c r="W929" s="1">
        <f t="shared" si="109"/>
        <v>0.11</v>
      </c>
    </row>
    <row r="930" spans="2:25">
      <c r="B930" t="s">
        <v>100</v>
      </c>
      <c r="C930" s="1">
        <v>0.85</v>
      </c>
      <c r="D930" s="1">
        <v>0.06</v>
      </c>
      <c r="E930" s="1">
        <v>0.26</v>
      </c>
      <c r="F930" s="1">
        <f t="shared" si="106"/>
        <v>0.06</v>
      </c>
      <c r="G930" s="1">
        <v>0.16</v>
      </c>
      <c r="H930" s="1">
        <f t="shared" si="107"/>
        <v>0.06</v>
      </c>
      <c r="Q930" t="s">
        <v>100</v>
      </c>
      <c r="R930" s="1">
        <v>0.85</v>
      </c>
      <c r="S930" s="1">
        <v>0.06</v>
      </c>
      <c r="T930" s="1">
        <v>0.26</v>
      </c>
      <c r="U930" s="1">
        <f t="shared" si="108"/>
        <v>0.06</v>
      </c>
      <c r="V930" s="1">
        <v>0.84</v>
      </c>
      <c r="W930" s="1">
        <f t="shared" si="109"/>
        <v>0.06</v>
      </c>
    </row>
    <row r="931" spans="2:25">
      <c r="B931" t="s">
        <v>102</v>
      </c>
      <c r="C931" s="1">
        <v>0.16000000000000003</v>
      </c>
      <c r="D931" s="1">
        <v>0.8</v>
      </c>
      <c r="E931" s="1">
        <v>0.72</v>
      </c>
      <c r="F931" s="1">
        <f t="shared" si="106"/>
        <v>0.16000000000000003</v>
      </c>
      <c r="G931" s="1">
        <v>0.89</v>
      </c>
      <c r="H931" s="1">
        <f t="shared" si="107"/>
        <v>0.16000000000000003</v>
      </c>
      <c r="Q931" t="s">
        <v>102</v>
      </c>
      <c r="R931" s="1">
        <v>0.16000000000000003</v>
      </c>
      <c r="S931" s="1">
        <v>0.8</v>
      </c>
      <c r="T931" s="1">
        <v>0.72</v>
      </c>
      <c r="U931" s="1">
        <f t="shared" si="108"/>
        <v>0.16000000000000003</v>
      </c>
      <c r="V931" s="1">
        <v>0.10999999999999999</v>
      </c>
      <c r="W931" s="1">
        <f t="shared" si="109"/>
        <v>0.10999999999999999</v>
      </c>
    </row>
    <row r="932" spans="2:25">
      <c r="B932" t="s">
        <v>151</v>
      </c>
      <c r="C932" s="1">
        <v>6.9999999999999951E-2</v>
      </c>
      <c r="D932" s="1">
        <v>0.8</v>
      </c>
      <c r="E932" s="1">
        <v>0.84</v>
      </c>
      <c r="F932" s="1">
        <f t="shared" si="106"/>
        <v>6.9999999999999951E-2</v>
      </c>
      <c r="G932" s="1">
        <v>0.89</v>
      </c>
      <c r="H932" s="1">
        <f t="shared" si="107"/>
        <v>6.9999999999999951E-2</v>
      </c>
      <c r="Q932" t="s">
        <v>151</v>
      </c>
      <c r="R932" s="1">
        <v>6.9999999999999951E-2</v>
      </c>
      <c r="S932" s="1">
        <v>0.8</v>
      </c>
      <c r="T932" s="1">
        <v>0.84</v>
      </c>
      <c r="U932" s="1">
        <f t="shared" si="108"/>
        <v>6.9999999999999951E-2</v>
      </c>
      <c r="V932" s="1">
        <v>0.10999999999999999</v>
      </c>
      <c r="W932" s="1">
        <f t="shared" si="109"/>
        <v>6.9999999999999951E-2</v>
      </c>
    </row>
    <row r="933" spans="2:25">
      <c r="F933">
        <f>SUM(F915:F932)</f>
        <v>4.09</v>
      </c>
      <c r="H933">
        <f>SUM(H915:H932)</f>
        <v>3.0899999999999994</v>
      </c>
      <c r="I933">
        <f>+H933/F933</f>
        <v>0.7555012224938874</v>
      </c>
      <c r="J933" s="58" t="s">
        <v>596</v>
      </c>
      <c r="U933">
        <f>SUM(U915:U932)</f>
        <v>4.09</v>
      </c>
      <c r="W933">
        <f>SUM(W915:W932)</f>
        <v>3.1599999999999993</v>
      </c>
      <c r="X933">
        <f>+W933/U933</f>
        <v>0.7726161369193153</v>
      </c>
      <c r="Y933" s="58" t="s">
        <v>596</v>
      </c>
    </row>
    <row r="936" spans="2:25">
      <c r="B936" s="118" t="s">
        <v>289</v>
      </c>
      <c r="Q936" s="118" t="s">
        <v>289</v>
      </c>
    </row>
    <row r="937" spans="2:25">
      <c r="B937" t="s">
        <v>78</v>
      </c>
      <c r="C937" t="s">
        <v>228</v>
      </c>
      <c r="D937" t="s">
        <v>54</v>
      </c>
      <c r="E937" t="s">
        <v>234</v>
      </c>
      <c r="F937" t="s">
        <v>289</v>
      </c>
      <c r="G937" t="s">
        <v>224</v>
      </c>
      <c r="H937" t="s">
        <v>53</v>
      </c>
      <c r="Q937" t="s">
        <v>78</v>
      </c>
      <c r="R937" t="s">
        <v>228</v>
      </c>
      <c r="S937" t="s">
        <v>54</v>
      </c>
      <c r="T937" t="s">
        <v>234</v>
      </c>
      <c r="U937" t="s">
        <v>289</v>
      </c>
      <c r="V937" t="s">
        <v>236</v>
      </c>
      <c r="W937" t="s">
        <v>53</v>
      </c>
    </row>
    <row r="938" spans="2:25">
      <c r="B938" t="s">
        <v>80</v>
      </c>
      <c r="C938" s="1">
        <v>0.38</v>
      </c>
      <c r="D938" s="1">
        <v>0.77</v>
      </c>
      <c r="E938" s="1">
        <v>0.59</v>
      </c>
      <c r="F938" s="1">
        <f>MIN(C938:E938)</f>
        <v>0.38</v>
      </c>
      <c r="G938" s="1">
        <v>0.13</v>
      </c>
      <c r="H938" s="1">
        <f>MIN(F938:G938)</f>
        <v>0.13</v>
      </c>
      <c r="Q938" t="s">
        <v>80</v>
      </c>
      <c r="R938" s="1">
        <v>0.38</v>
      </c>
      <c r="S938" s="1">
        <v>0.77</v>
      </c>
      <c r="T938" s="1">
        <v>0.59</v>
      </c>
      <c r="U938" s="1">
        <f>MIN(R938:T938)</f>
        <v>0.38</v>
      </c>
      <c r="V938" s="1">
        <v>0.87</v>
      </c>
      <c r="W938" s="1">
        <f>MIN(U938:V938)</f>
        <v>0.38</v>
      </c>
    </row>
    <row r="939" spans="2:25">
      <c r="B939" t="s">
        <v>82</v>
      </c>
      <c r="C939" s="1">
        <v>4.0000000000000036E-2</v>
      </c>
      <c r="D939" s="1">
        <v>0.7</v>
      </c>
      <c r="E939" s="1">
        <v>0.16000000000000003</v>
      </c>
      <c r="F939" s="1">
        <f t="shared" ref="F939:F955" si="110">MIN(C939:E939)</f>
        <v>4.0000000000000036E-2</v>
      </c>
      <c r="G939" s="1">
        <v>0.89</v>
      </c>
      <c r="H939" s="1">
        <f t="shared" ref="H939:H955" si="111">MIN(F939:G939)</f>
        <v>4.0000000000000036E-2</v>
      </c>
      <c r="Q939" t="s">
        <v>82</v>
      </c>
      <c r="R939" s="1">
        <v>4.0000000000000036E-2</v>
      </c>
      <c r="S939" s="1">
        <v>0.7</v>
      </c>
      <c r="T939" s="1">
        <v>0.16000000000000003</v>
      </c>
      <c r="U939" s="1">
        <f t="shared" ref="U939:U955" si="112">MIN(R939:T939)</f>
        <v>4.0000000000000036E-2</v>
      </c>
      <c r="V939" s="1">
        <v>0.10999999999999999</v>
      </c>
      <c r="W939" s="1">
        <f t="shared" ref="W939:W955" si="113">MIN(U939:V939)</f>
        <v>4.0000000000000036E-2</v>
      </c>
    </row>
    <row r="940" spans="2:25">
      <c r="B940" t="s">
        <v>57</v>
      </c>
      <c r="C940" s="1">
        <v>0.58000000000000007</v>
      </c>
      <c r="D940" s="1">
        <v>0.73</v>
      </c>
      <c r="E940" s="1">
        <v>0.28000000000000003</v>
      </c>
      <c r="F940" s="1">
        <f t="shared" si="110"/>
        <v>0.28000000000000003</v>
      </c>
      <c r="G940" s="1">
        <v>0.81</v>
      </c>
      <c r="H940" s="1">
        <f t="shared" si="111"/>
        <v>0.28000000000000003</v>
      </c>
      <c r="Q940" t="s">
        <v>57</v>
      </c>
      <c r="R940" s="1">
        <v>0.58000000000000007</v>
      </c>
      <c r="S940" s="1">
        <v>0.73</v>
      </c>
      <c r="T940" s="1">
        <v>0.28000000000000003</v>
      </c>
      <c r="U940" s="1">
        <f t="shared" si="112"/>
        <v>0.28000000000000003</v>
      </c>
      <c r="V940" s="1">
        <v>0.18999999999999995</v>
      </c>
      <c r="W940" s="1">
        <f t="shared" si="113"/>
        <v>0.18999999999999995</v>
      </c>
    </row>
    <row r="941" spans="2:25">
      <c r="B941" t="s">
        <v>58</v>
      </c>
      <c r="C941" s="1">
        <v>0.75</v>
      </c>
      <c r="D941" s="1">
        <v>0.71</v>
      </c>
      <c r="E941" s="1">
        <v>0.28000000000000003</v>
      </c>
      <c r="F941" s="1">
        <f t="shared" si="110"/>
        <v>0.28000000000000003</v>
      </c>
      <c r="G941" s="1">
        <v>0.23</v>
      </c>
      <c r="H941" s="1">
        <f t="shared" si="111"/>
        <v>0.23</v>
      </c>
      <c r="Q941" t="s">
        <v>58</v>
      </c>
      <c r="R941" s="1">
        <v>0.75</v>
      </c>
      <c r="S941" s="1">
        <v>0.71</v>
      </c>
      <c r="T941" s="1">
        <v>0.28000000000000003</v>
      </c>
      <c r="U941" s="1">
        <f t="shared" si="112"/>
        <v>0.28000000000000003</v>
      </c>
      <c r="V941" s="1">
        <v>0.77</v>
      </c>
      <c r="W941" s="1">
        <f t="shared" si="113"/>
        <v>0.28000000000000003</v>
      </c>
    </row>
    <row r="942" spans="2:25">
      <c r="B942" t="s">
        <v>59</v>
      </c>
      <c r="C942" s="1">
        <v>0.58000000000000007</v>
      </c>
      <c r="D942" s="1">
        <v>0.78</v>
      </c>
      <c r="E942" s="1">
        <v>0.51</v>
      </c>
      <c r="F942" s="37">
        <f t="shared" si="110"/>
        <v>0.51</v>
      </c>
      <c r="G942" s="1">
        <v>0.69</v>
      </c>
      <c r="H942" s="1">
        <f t="shared" si="111"/>
        <v>0.51</v>
      </c>
      <c r="Q942" t="s">
        <v>59</v>
      </c>
      <c r="R942" s="1">
        <v>0.58000000000000007</v>
      </c>
      <c r="S942" s="1">
        <v>0.78</v>
      </c>
      <c r="T942" s="1">
        <v>0.51</v>
      </c>
      <c r="U942" s="37">
        <f t="shared" si="112"/>
        <v>0.51</v>
      </c>
      <c r="V942" s="1">
        <v>0.31000000000000005</v>
      </c>
      <c r="W942" s="1">
        <f t="shared" si="113"/>
        <v>0.31000000000000005</v>
      </c>
    </row>
    <row r="943" spans="2:25">
      <c r="B943" t="s">
        <v>60</v>
      </c>
      <c r="C943" s="1">
        <v>9.9999999999999978E-2</v>
      </c>
      <c r="D943" s="1">
        <v>0.74</v>
      </c>
      <c r="E943" s="1">
        <v>0.21999999999999997</v>
      </c>
      <c r="F943" s="1">
        <f t="shared" si="110"/>
        <v>9.9999999999999978E-2</v>
      </c>
      <c r="G943" s="1">
        <v>0.89</v>
      </c>
      <c r="H943" s="1">
        <f t="shared" si="111"/>
        <v>9.9999999999999978E-2</v>
      </c>
      <c r="Q943" t="s">
        <v>60</v>
      </c>
      <c r="R943" s="1">
        <v>9.9999999999999978E-2</v>
      </c>
      <c r="S943" s="1">
        <v>0.74</v>
      </c>
      <c r="T943" s="1">
        <v>0.21999999999999997</v>
      </c>
      <c r="U943" s="1">
        <f t="shared" si="112"/>
        <v>9.9999999999999978E-2</v>
      </c>
      <c r="V943" s="1">
        <v>0.10999999999999999</v>
      </c>
      <c r="W943" s="1">
        <f t="shared" si="113"/>
        <v>9.9999999999999978E-2</v>
      </c>
    </row>
    <row r="944" spans="2:25">
      <c r="B944" t="s">
        <v>153</v>
      </c>
      <c r="C944" s="1">
        <v>0.28000000000000003</v>
      </c>
      <c r="D944" s="1">
        <v>0.77</v>
      </c>
      <c r="E944" s="1">
        <v>0.67</v>
      </c>
      <c r="F944" s="1">
        <f t="shared" si="110"/>
        <v>0.28000000000000003</v>
      </c>
      <c r="G944" s="1">
        <v>0.13</v>
      </c>
      <c r="H944" s="1">
        <f t="shared" si="111"/>
        <v>0.13</v>
      </c>
      <c r="Q944" t="s">
        <v>153</v>
      </c>
      <c r="R944" s="1">
        <v>0.28000000000000003</v>
      </c>
      <c r="S944" s="1">
        <v>0.77</v>
      </c>
      <c r="T944" s="1">
        <v>0.67</v>
      </c>
      <c r="U944" s="1">
        <f t="shared" si="112"/>
        <v>0.28000000000000003</v>
      </c>
      <c r="V944" s="1">
        <v>0.87</v>
      </c>
      <c r="W944" s="1">
        <f t="shared" si="113"/>
        <v>0.28000000000000003</v>
      </c>
    </row>
    <row r="945" spans="2:25">
      <c r="B945" t="s">
        <v>62</v>
      </c>
      <c r="C945" s="1">
        <v>0.83</v>
      </c>
      <c r="D945" s="1">
        <v>0.09</v>
      </c>
      <c r="E945" s="1">
        <v>0.59</v>
      </c>
      <c r="F945" s="1">
        <f t="shared" si="110"/>
        <v>0.09</v>
      </c>
      <c r="G945" s="1">
        <v>0.16</v>
      </c>
      <c r="H945" s="1">
        <f t="shared" si="111"/>
        <v>0.09</v>
      </c>
      <c r="Q945" t="s">
        <v>62</v>
      </c>
      <c r="R945" s="1">
        <v>0.83</v>
      </c>
      <c r="S945" s="1">
        <v>0.09</v>
      </c>
      <c r="T945" s="1">
        <v>0.59</v>
      </c>
      <c r="U945" s="1">
        <f t="shared" si="112"/>
        <v>0.09</v>
      </c>
      <c r="V945" s="1">
        <v>0.84</v>
      </c>
      <c r="W945" s="1">
        <f t="shared" si="113"/>
        <v>0.09</v>
      </c>
    </row>
    <row r="946" spans="2:25">
      <c r="B946" t="s">
        <v>63</v>
      </c>
      <c r="C946" s="1">
        <v>0.8</v>
      </c>
      <c r="D946" s="1">
        <v>0.51</v>
      </c>
      <c r="E946" s="1">
        <v>0.8</v>
      </c>
      <c r="F946" s="37">
        <f t="shared" si="110"/>
        <v>0.51</v>
      </c>
      <c r="G946" s="1">
        <v>0.45</v>
      </c>
      <c r="H946" s="1">
        <f t="shared" si="111"/>
        <v>0.45</v>
      </c>
      <c r="Q946" t="s">
        <v>63</v>
      </c>
      <c r="R946" s="1">
        <v>0.8</v>
      </c>
      <c r="S946" s="1">
        <v>0.51</v>
      </c>
      <c r="T946" s="1">
        <v>0.8</v>
      </c>
      <c r="U946" s="37">
        <f t="shared" si="112"/>
        <v>0.51</v>
      </c>
      <c r="V946" s="1">
        <v>0.55000000000000004</v>
      </c>
      <c r="W946" s="1">
        <f t="shared" si="113"/>
        <v>0.51</v>
      </c>
    </row>
    <row r="947" spans="2:25">
      <c r="B947" t="s">
        <v>64</v>
      </c>
      <c r="C947" s="1">
        <v>0.47</v>
      </c>
      <c r="D947" s="1">
        <v>0.71</v>
      </c>
      <c r="E947" s="1">
        <v>0.21999999999999997</v>
      </c>
      <c r="F947" s="1">
        <f t="shared" si="110"/>
        <v>0.21999999999999997</v>
      </c>
      <c r="G947" s="1">
        <v>0.84</v>
      </c>
      <c r="H947" s="1">
        <f t="shared" si="111"/>
        <v>0.21999999999999997</v>
      </c>
      <c r="Q947" t="s">
        <v>64</v>
      </c>
      <c r="R947" s="1">
        <v>0.47</v>
      </c>
      <c r="S947" s="1">
        <v>0.71</v>
      </c>
      <c r="T947" s="1">
        <v>0.21999999999999997</v>
      </c>
      <c r="U947" s="1">
        <f t="shared" si="112"/>
        <v>0.21999999999999997</v>
      </c>
      <c r="V947" s="1">
        <v>0.16000000000000003</v>
      </c>
      <c r="W947" s="1">
        <f t="shared" si="113"/>
        <v>0.16000000000000003</v>
      </c>
    </row>
    <row r="948" spans="2:25">
      <c r="B948" t="s">
        <v>65</v>
      </c>
      <c r="C948" s="1">
        <v>0.67999999999999994</v>
      </c>
      <c r="D948" s="1">
        <v>0.25</v>
      </c>
      <c r="E948" s="1">
        <v>0.51</v>
      </c>
      <c r="F948" s="1">
        <f t="shared" si="110"/>
        <v>0.25</v>
      </c>
      <c r="G948" s="1">
        <v>0.13</v>
      </c>
      <c r="H948" s="1">
        <f t="shared" si="111"/>
        <v>0.13</v>
      </c>
      <c r="Q948" t="s">
        <v>65</v>
      </c>
      <c r="R948" s="1">
        <v>0.67999999999999994</v>
      </c>
      <c r="S948" s="1">
        <v>0.25</v>
      </c>
      <c r="T948" s="1">
        <v>0.51</v>
      </c>
      <c r="U948" s="1">
        <f t="shared" si="112"/>
        <v>0.25</v>
      </c>
      <c r="V948" s="1">
        <v>0.87</v>
      </c>
      <c r="W948" s="1">
        <f t="shared" si="113"/>
        <v>0.25</v>
      </c>
    </row>
    <row r="949" spans="2:25">
      <c r="B949" t="s">
        <v>66</v>
      </c>
      <c r="C949" s="1">
        <v>7.999999999999996E-2</v>
      </c>
      <c r="D949" s="1">
        <v>0.8</v>
      </c>
      <c r="E949" s="1">
        <v>7.999999999999996E-2</v>
      </c>
      <c r="F949" s="1">
        <f t="shared" si="110"/>
        <v>7.999999999999996E-2</v>
      </c>
      <c r="G949" s="1">
        <v>0.89</v>
      </c>
      <c r="H949" s="1">
        <f t="shared" si="111"/>
        <v>7.999999999999996E-2</v>
      </c>
      <c r="Q949" t="s">
        <v>66</v>
      </c>
      <c r="R949" s="1">
        <v>7.999999999999996E-2</v>
      </c>
      <c r="S949" s="1">
        <v>0.8</v>
      </c>
      <c r="T949" s="1">
        <v>7.999999999999996E-2</v>
      </c>
      <c r="U949" s="1">
        <f t="shared" si="112"/>
        <v>7.999999999999996E-2</v>
      </c>
      <c r="V949" s="1">
        <v>0.10999999999999999</v>
      </c>
      <c r="W949" s="1">
        <f t="shared" si="113"/>
        <v>7.999999999999996E-2</v>
      </c>
    </row>
    <row r="950" spans="2:25">
      <c r="B950" t="s">
        <v>94</v>
      </c>
      <c r="C950" s="1">
        <v>0.87</v>
      </c>
      <c r="D950" s="1">
        <v>0.34</v>
      </c>
      <c r="E950" s="1">
        <v>0.99</v>
      </c>
      <c r="F950" s="1">
        <f t="shared" si="110"/>
        <v>0.34</v>
      </c>
      <c r="G950" s="1">
        <v>0.23</v>
      </c>
      <c r="H950" s="1">
        <f t="shared" si="111"/>
        <v>0.23</v>
      </c>
      <c r="Q950" t="s">
        <v>94</v>
      </c>
      <c r="R950" s="1">
        <v>0.87</v>
      </c>
      <c r="S950" s="1">
        <v>0.34</v>
      </c>
      <c r="T950" s="1">
        <v>0.99</v>
      </c>
      <c r="U950" s="1">
        <f t="shared" si="112"/>
        <v>0.34</v>
      </c>
      <c r="V950" s="1">
        <v>0.77</v>
      </c>
      <c r="W950" s="1">
        <f t="shared" si="113"/>
        <v>0.34</v>
      </c>
    </row>
    <row r="951" spans="2:25">
      <c r="B951" t="s">
        <v>96</v>
      </c>
      <c r="C951" s="1">
        <v>0.89</v>
      </c>
      <c r="D951" s="1">
        <v>0.01</v>
      </c>
      <c r="E951" s="1">
        <v>0.98</v>
      </c>
      <c r="F951" s="1">
        <f t="shared" si="110"/>
        <v>0.01</v>
      </c>
      <c r="G951" s="1">
        <v>0.13</v>
      </c>
      <c r="H951" s="1">
        <f t="shared" si="111"/>
        <v>0.01</v>
      </c>
      <c r="Q951" t="s">
        <v>96</v>
      </c>
      <c r="R951" s="1">
        <v>0.89</v>
      </c>
      <c r="S951" s="1">
        <v>0.01</v>
      </c>
      <c r="T951" s="1">
        <v>0.98</v>
      </c>
      <c r="U951" s="1">
        <f t="shared" si="112"/>
        <v>0.01</v>
      </c>
      <c r="V951" s="1">
        <v>0.87</v>
      </c>
      <c r="W951" s="1">
        <f t="shared" si="113"/>
        <v>0.01</v>
      </c>
    </row>
    <row r="952" spans="2:25">
      <c r="B952" t="s">
        <v>98</v>
      </c>
      <c r="C952" s="1">
        <v>0.88</v>
      </c>
      <c r="D952" s="1">
        <v>0.11</v>
      </c>
      <c r="E952" s="1">
        <v>0.35</v>
      </c>
      <c r="F952" s="1">
        <f t="shared" si="110"/>
        <v>0.11</v>
      </c>
      <c r="G952" s="1">
        <v>0.31</v>
      </c>
      <c r="H952" s="1">
        <f t="shared" si="111"/>
        <v>0.11</v>
      </c>
      <c r="Q952" t="s">
        <v>98</v>
      </c>
      <c r="R952" s="1">
        <v>0.88</v>
      </c>
      <c r="S952" s="1">
        <v>0.11</v>
      </c>
      <c r="T952" s="1">
        <v>0.35</v>
      </c>
      <c r="U952" s="1">
        <f t="shared" si="112"/>
        <v>0.11</v>
      </c>
      <c r="V952" s="1">
        <v>0.69</v>
      </c>
      <c r="W952" s="1">
        <f t="shared" si="113"/>
        <v>0.11</v>
      </c>
    </row>
    <row r="953" spans="2:25">
      <c r="B953" t="s">
        <v>100</v>
      </c>
      <c r="C953" s="1">
        <v>0.85</v>
      </c>
      <c r="D953" s="1">
        <v>0.06</v>
      </c>
      <c r="E953" s="1">
        <v>0.74</v>
      </c>
      <c r="F953" s="1">
        <f t="shared" si="110"/>
        <v>0.06</v>
      </c>
      <c r="G953" s="1">
        <v>0.16</v>
      </c>
      <c r="H953" s="1">
        <f t="shared" si="111"/>
        <v>0.06</v>
      </c>
      <c r="Q953" t="s">
        <v>100</v>
      </c>
      <c r="R953" s="1">
        <v>0.85</v>
      </c>
      <c r="S953" s="1">
        <v>0.06</v>
      </c>
      <c r="T953" s="1">
        <v>0.74</v>
      </c>
      <c r="U953" s="1">
        <f t="shared" si="112"/>
        <v>0.06</v>
      </c>
      <c r="V953" s="1">
        <v>0.84</v>
      </c>
      <c r="W953" s="1">
        <f t="shared" si="113"/>
        <v>0.06</v>
      </c>
    </row>
    <row r="954" spans="2:25">
      <c r="B954" t="s">
        <v>102</v>
      </c>
      <c r="C954" s="1">
        <v>0.16000000000000003</v>
      </c>
      <c r="D954" s="1">
        <v>0.8</v>
      </c>
      <c r="E954" s="1">
        <v>0.28000000000000003</v>
      </c>
      <c r="F954" s="1">
        <f t="shared" si="110"/>
        <v>0.16000000000000003</v>
      </c>
      <c r="G954" s="1">
        <v>0.89</v>
      </c>
      <c r="H954" s="1">
        <f t="shared" si="111"/>
        <v>0.16000000000000003</v>
      </c>
      <c r="Q954" t="s">
        <v>102</v>
      </c>
      <c r="R954" s="1">
        <v>0.16000000000000003</v>
      </c>
      <c r="S954" s="1">
        <v>0.8</v>
      </c>
      <c r="T954" s="1">
        <v>0.28000000000000003</v>
      </c>
      <c r="U954" s="1">
        <f t="shared" si="112"/>
        <v>0.16000000000000003</v>
      </c>
      <c r="V954" s="1">
        <v>0.10999999999999999</v>
      </c>
      <c r="W954" s="1">
        <f t="shared" si="113"/>
        <v>0.10999999999999999</v>
      </c>
    </row>
    <row r="955" spans="2:25">
      <c r="B955" t="s">
        <v>151</v>
      </c>
      <c r="C955" s="1">
        <v>6.9999999999999951E-2</v>
      </c>
      <c r="D955" s="1">
        <v>0.8</v>
      </c>
      <c r="E955" s="1">
        <v>0.16000000000000003</v>
      </c>
      <c r="F955" s="1">
        <f t="shared" si="110"/>
        <v>6.9999999999999951E-2</v>
      </c>
      <c r="G955" s="1">
        <v>0.89</v>
      </c>
      <c r="H955" s="1">
        <f t="shared" si="111"/>
        <v>6.9999999999999951E-2</v>
      </c>
      <c r="Q955" t="s">
        <v>151</v>
      </c>
      <c r="R955" s="1">
        <v>6.9999999999999951E-2</v>
      </c>
      <c r="S955" s="1">
        <v>0.8</v>
      </c>
      <c r="T955" s="1">
        <v>0.16000000000000003</v>
      </c>
      <c r="U955" s="1">
        <f t="shared" si="112"/>
        <v>6.9999999999999951E-2</v>
      </c>
      <c r="V955" s="1">
        <v>0.10999999999999999</v>
      </c>
      <c r="W955" s="1">
        <f t="shared" si="113"/>
        <v>6.9999999999999951E-2</v>
      </c>
    </row>
    <row r="956" spans="2:25">
      <c r="F956">
        <f>SUM(F938:F955)</f>
        <v>3.77</v>
      </c>
      <c r="H956">
        <f>SUM(H938:H955)</f>
        <v>3.0299999999999994</v>
      </c>
      <c r="I956">
        <f>+H956/F956</f>
        <v>0.80371352785145866</v>
      </c>
      <c r="J956" s="58" t="s">
        <v>597</v>
      </c>
      <c r="U956">
        <f>SUM(U938:U955)</f>
        <v>3.77</v>
      </c>
      <c r="W956">
        <f>SUM(W938:W955)</f>
        <v>3.37</v>
      </c>
      <c r="X956">
        <f>+W956/U956</f>
        <v>0.89389920424403191</v>
      </c>
      <c r="Y956" s="58" t="s">
        <v>597</v>
      </c>
    </row>
    <row r="959" spans="2:25">
      <c r="B959" s="118" t="s">
        <v>291</v>
      </c>
      <c r="Q959" s="118" t="s">
        <v>291</v>
      </c>
    </row>
    <row r="960" spans="2:25">
      <c r="B960" t="s">
        <v>78</v>
      </c>
      <c r="C960" t="s">
        <v>228</v>
      </c>
      <c r="D960" t="s">
        <v>223</v>
      </c>
      <c r="E960" t="s">
        <v>50</v>
      </c>
      <c r="F960" t="s">
        <v>283</v>
      </c>
      <c r="G960" t="s">
        <v>224</v>
      </c>
      <c r="H960" t="s">
        <v>53</v>
      </c>
      <c r="Q960" t="s">
        <v>78</v>
      </c>
      <c r="R960" t="s">
        <v>228</v>
      </c>
      <c r="S960" t="s">
        <v>223</v>
      </c>
      <c r="T960" t="s">
        <v>50</v>
      </c>
      <c r="U960" t="s">
        <v>283</v>
      </c>
      <c r="V960" t="s">
        <v>236</v>
      </c>
      <c r="W960" t="s">
        <v>53</v>
      </c>
    </row>
    <row r="961" spans="2:23">
      <c r="B961" t="s">
        <v>80</v>
      </c>
      <c r="C961" s="1">
        <v>0.38</v>
      </c>
      <c r="D961" s="1">
        <v>0.22999999999999998</v>
      </c>
      <c r="E961" s="1">
        <v>0.41000000000000003</v>
      </c>
      <c r="F961" s="1">
        <f>MIN(C961:E961)</f>
        <v>0.22999999999999998</v>
      </c>
      <c r="G961" s="1">
        <v>0.13</v>
      </c>
      <c r="H961" s="1">
        <f>MIN(F961:G961)</f>
        <v>0.13</v>
      </c>
      <c r="Q961" t="s">
        <v>80</v>
      </c>
      <c r="R961" s="1">
        <v>0.38</v>
      </c>
      <c r="S961" s="1">
        <v>0.22999999999999998</v>
      </c>
      <c r="T961" s="1">
        <v>0.41000000000000003</v>
      </c>
      <c r="U961" s="1">
        <f>MIN(R961:T961)</f>
        <v>0.22999999999999998</v>
      </c>
      <c r="V961" s="1">
        <v>0.87</v>
      </c>
      <c r="W961" s="1">
        <f>MIN(U961:V961)</f>
        <v>0.22999999999999998</v>
      </c>
    </row>
    <row r="962" spans="2:23">
      <c r="B962" t="s">
        <v>82</v>
      </c>
      <c r="C962" s="1">
        <v>4.0000000000000036E-2</v>
      </c>
      <c r="D962" s="1">
        <v>0.30000000000000004</v>
      </c>
      <c r="E962" s="1">
        <v>0.84</v>
      </c>
      <c r="F962" s="1">
        <f t="shared" ref="F962:F978" si="114">MIN(C962:E962)</f>
        <v>4.0000000000000036E-2</v>
      </c>
      <c r="G962" s="1">
        <v>0.89</v>
      </c>
      <c r="H962" s="1">
        <f t="shared" ref="H962:H978" si="115">MIN(F962:G962)</f>
        <v>4.0000000000000036E-2</v>
      </c>
      <c r="Q962" t="s">
        <v>82</v>
      </c>
      <c r="R962" s="1">
        <v>4.0000000000000036E-2</v>
      </c>
      <c r="S962" s="1">
        <v>0.30000000000000004</v>
      </c>
      <c r="T962" s="1">
        <v>0.84</v>
      </c>
      <c r="U962" s="1">
        <f t="shared" ref="U962:U978" si="116">MIN(R962:T962)</f>
        <v>4.0000000000000036E-2</v>
      </c>
      <c r="V962" s="1">
        <v>0.10999999999999999</v>
      </c>
      <c r="W962" s="1">
        <f t="shared" ref="W962:W978" si="117">MIN(U962:V962)</f>
        <v>4.0000000000000036E-2</v>
      </c>
    </row>
    <row r="963" spans="2:23">
      <c r="B963" t="s">
        <v>57</v>
      </c>
      <c r="C963" s="1">
        <v>0.58000000000000007</v>
      </c>
      <c r="D963" s="1">
        <v>0.27</v>
      </c>
      <c r="E963" s="1">
        <v>0.72</v>
      </c>
      <c r="F963" s="1">
        <f t="shared" si="114"/>
        <v>0.27</v>
      </c>
      <c r="G963" s="1">
        <v>0.81</v>
      </c>
      <c r="H963" s="1">
        <f t="shared" si="115"/>
        <v>0.27</v>
      </c>
      <c r="Q963" t="s">
        <v>57</v>
      </c>
      <c r="R963" s="1">
        <v>0.58000000000000007</v>
      </c>
      <c r="S963" s="1">
        <v>0.27</v>
      </c>
      <c r="T963" s="1">
        <v>0.72</v>
      </c>
      <c r="U963" s="1">
        <f t="shared" si="116"/>
        <v>0.27</v>
      </c>
      <c r="V963" s="1">
        <v>0.18999999999999995</v>
      </c>
      <c r="W963" s="1">
        <f t="shared" si="117"/>
        <v>0.18999999999999995</v>
      </c>
    </row>
    <row r="964" spans="2:23">
      <c r="B964" t="s">
        <v>58</v>
      </c>
      <c r="C964" s="1">
        <v>0.75</v>
      </c>
      <c r="D964" s="1">
        <v>0.29000000000000004</v>
      </c>
      <c r="E964" s="1">
        <v>0.72</v>
      </c>
      <c r="F964" s="1">
        <f t="shared" si="114"/>
        <v>0.29000000000000004</v>
      </c>
      <c r="G964" s="1">
        <v>0.23</v>
      </c>
      <c r="H964" s="1">
        <f t="shared" si="115"/>
        <v>0.23</v>
      </c>
      <c r="Q964" t="s">
        <v>58</v>
      </c>
      <c r="R964" s="1">
        <v>0.75</v>
      </c>
      <c r="S964" s="1">
        <v>0.29000000000000004</v>
      </c>
      <c r="T964" s="1">
        <v>0.72</v>
      </c>
      <c r="U964" s="1">
        <f t="shared" si="116"/>
        <v>0.29000000000000004</v>
      </c>
      <c r="V964" s="1">
        <v>0.77</v>
      </c>
      <c r="W964" s="1">
        <f t="shared" si="117"/>
        <v>0.29000000000000004</v>
      </c>
    </row>
    <row r="965" spans="2:23">
      <c r="B965" t="s">
        <v>59</v>
      </c>
      <c r="C965" s="1">
        <v>0.58000000000000007</v>
      </c>
      <c r="D965" s="1">
        <v>0.21999999999999997</v>
      </c>
      <c r="E965" s="1">
        <v>0.49</v>
      </c>
      <c r="F965" s="1">
        <f t="shared" si="114"/>
        <v>0.21999999999999997</v>
      </c>
      <c r="G965" s="1">
        <v>0.69</v>
      </c>
      <c r="H965" s="1">
        <f t="shared" si="115"/>
        <v>0.21999999999999997</v>
      </c>
      <c r="Q965" t="s">
        <v>59</v>
      </c>
      <c r="R965" s="1">
        <v>0.58000000000000007</v>
      </c>
      <c r="S965" s="1">
        <v>0.21999999999999997</v>
      </c>
      <c r="T965" s="1">
        <v>0.49</v>
      </c>
      <c r="U965" s="1">
        <f t="shared" si="116"/>
        <v>0.21999999999999997</v>
      </c>
      <c r="V965" s="1">
        <v>0.31000000000000005</v>
      </c>
      <c r="W965" s="1">
        <f t="shared" si="117"/>
        <v>0.21999999999999997</v>
      </c>
    </row>
    <row r="966" spans="2:23">
      <c r="B966" t="s">
        <v>60</v>
      </c>
      <c r="C966" s="1">
        <v>9.9999999999999978E-2</v>
      </c>
      <c r="D966" s="1">
        <v>0.26</v>
      </c>
      <c r="E966" s="1">
        <v>0.78</v>
      </c>
      <c r="F966" s="1">
        <f t="shared" si="114"/>
        <v>9.9999999999999978E-2</v>
      </c>
      <c r="G966" s="1">
        <v>0.89</v>
      </c>
      <c r="H966" s="1">
        <f t="shared" si="115"/>
        <v>9.9999999999999978E-2</v>
      </c>
      <c r="Q966" t="s">
        <v>60</v>
      </c>
      <c r="R966" s="1">
        <v>9.9999999999999978E-2</v>
      </c>
      <c r="S966" s="1">
        <v>0.26</v>
      </c>
      <c r="T966" s="1">
        <v>0.78</v>
      </c>
      <c r="U966" s="1">
        <f t="shared" si="116"/>
        <v>9.9999999999999978E-2</v>
      </c>
      <c r="V966" s="1">
        <v>0.10999999999999999</v>
      </c>
      <c r="W966" s="1">
        <f t="shared" si="117"/>
        <v>9.9999999999999978E-2</v>
      </c>
    </row>
    <row r="967" spans="2:23">
      <c r="B967" t="s">
        <v>153</v>
      </c>
      <c r="C967" s="1">
        <v>0.28000000000000003</v>
      </c>
      <c r="D967" s="1">
        <v>0.22999999999999998</v>
      </c>
      <c r="E967" s="1">
        <v>0.32999999999999996</v>
      </c>
      <c r="F967" s="1">
        <f t="shared" si="114"/>
        <v>0.22999999999999998</v>
      </c>
      <c r="G967" s="1">
        <v>0.13</v>
      </c>
      <c r="H967" s="1">
        <f t="shared" si="115"/>
        <v>0.13</v>
      </c>
      <c r="Q967" t="s">
        <v>153</v>
      </c>
      <c r="R967" s="1">
        <v>0.28000000000000003</v>
      </c>
      <c r="S967" s="1">
        <v>0.22999999999999998</v>
      </c>
      <c r="T967" s="1">
        <v>0.32999999999999996</v>
      </c>
      <c r="U967" s="1">
        <f t="shared" si="116"/>
        <v>0.22999999999999998</v>
      </c>
      <c r="V967" s="1">
        <v>0.87</v>
      </c>
      <c r="W967" s="1">
        <f t="shared" si="117"/>
        <v>0.22999999999999998</v>
      </c>
    </row>
    <row r="968" spans="2:23">
      <c r="B968" t="s">
        <v>62</v>
      </c>
      <c r="C968" s="1">
        <v>0.83</v>
      </c>
      <c r="D968" s="1">
        <v>0.91</v>
      </c>
      <c r="E968" s="1">
        <v>0.41000000000000003</v>
      </c>
      <c r="F968" s="1">
        <f t="shared" si="114"/>
        <v>0.41000000000000003</v>
      </c>
      <c r="G968" s="1">
        <v>0.16</v>
      </c>
      <c r="H968" s="1">
        <f t="shared" si="115"/>
        <v>0.16</v>
      </c>
      <c r="Q968" t="s">
        <v>62</v>
      </c>
      <c r="R968" s="1">
        <v>0.83</v>
      </c>
      <c r="S968" s="1">
        <v>0.91</v>
      </c>
      <c r="T968" s="1">
        <v>0.41000000000000003</v>
      </c>
      <c r="U968" s="1">
        <f t="shared" si="116"/>
        <v>0.41000000000000003</v>
      </c>
      <c r="V968" s="1">
        <v>0.84</v>
      </c>
      <c r="W968" s="1">
        <f t="shared" si="117"/>
        <v>0.41000000000000003</v>
      </c>
    </row>
    <row r="969" spans="2:23">
      <c r="B969" t="s">
        <v>63</v>
      </c>
      <c r="C969" s="1">
        <v>0.8</v>
      </c>
      <c r="D969" s="1">
        <v>0.49</v>
      </c>
      <c r="E969" s="1">
        <v>0.19999999999999996</v>
      </c>
      <c r="F969" s="1">
        <f t="shared" si="114"/>
        <v>0.19999999999999996</v>
      </c>
      <c r="G969" s="1">
        <v>0.45</v>
      </c>
      <c r="H969" s="1">
        <f t="shared" si="115"/>
        <v>0.19999999999999996</v>
      </c>
      <c r="Q969" t="s">
        <v>63</v>
      </c>
      <c r="R969" s="1">
        <v>0.8</v>
      </c>
      <c r="S969" s="1">
        <v>0.49</v>
      </c>
      <c r="T969" s="1">
        <v>0.19999999999999996</v>
      </c>
      <c r="U969" s="1">
        <f t="shared" si="116"/>
        <v>0.19999999999999996</v>
      </c>
      <c r="V969" s="1">
        <v>0.55000000000000004</v>
      </c>
      <c r="W969" s="1">
        <f t="shared" si="117"/>
        <v>0.19999999999999996</v>
      </c>
    </row>
    <row r="970" spans="2:23">
      <c r="B970" t="s">
        <v>64</v>
      </c>
      <c r="C970" s="1">
        <v>0.47</v>
      </c>
      <c r="D970" s="1">
        <v>0.29000000000000004</v>
      </c>
      <c r="E970" s="1">
        <v>0.78</v>
      </c>
      <c r="F970" s="1">
        <f t="shared" si="114"/>
        <v>0.29000000000000004</v>
      </c>
      <c r="G970" s="1">
        <v>0.84</v>
      </c>
      <c r="H970" s="1">
        <f t="shared" si="115"/>
        <v>0.29000000000000004</v>
      </c>
      <c r="Q970" t="s">
        <v>64</v>
      </c>
      <c r="R970" s="1">
        <v>0.47</v>
      </c>
      <c r="S970" s="1">
        <v>0.29000000000000004</v>
      </c>
      <c r="T970" s="1">
        <v>0.78</v>
      </c>
      <c r="U970" s="1">
        <f t="shared" si="116"/>
        <v>0.29000000000000004</v>
      </c>
      <c r="V970" s="1">
        <v>0.16000000000000003</v>
      </c>
      <c r="W970" s="1">
        <f t="shared" si="117"/>
        <v>0.16000000000000003</v>
      </c>
    </row>
    <row r="971" spans="2:23">
      <c r="B971" t="s">
        <v>65</v>
      </c>
      <c r="C971" s="1">
        <v>0.67999999999999994</v>
      </c>
      <c r="D971" s="1">
        <v>0.75</v>
      </c>
      <c r="E971" s="1">
        <v>0.49</v>
      </c>
      <c r="F971" s="1">
        <f t="shared" si="114"/>
        <v>0.49</v>
      </c>
      <c r="G971" s="1">
        <v>0.13</v>
      </c>
      <c r="H971" s="1">
        <f t="shared" si="115"/>
        <v>0.13</v>
      </c>
      <c r="Q971" t="s">
        <v>65</v>
      </c>
      <c r="R971" s="1">
        <v>0.67999999999999994</v>
      </c>
      <c r="S971" s="1">
        <v>0.75</v>
      </c>
      <c r="T971" s="1">
        <v>0.49</v>
      </c>
      <c r="U971" s="1">
        <f t="shared" si="116"/>
        <v>0.49</v>
      </c>
      <c r="V971" s="1">
        <v>0.87</v>
      </c>
      <c r="W971" s="1">
        <f t="shared" si="117"/>
        <v>0.49</v>
      </c>
    </row>
    <row r="972" spans="2:23">
      <c r="B972" t="s">
        <v>66</v>
      </c>
      <c r="C972" s="1">
        <v>7.999999999999996E-2</v>
      </c>
      <c r="D972" s="1">
        <v>0.19999999999999996</v>
      </c>
      <c r="E972" s="1">
        <v>0.92</v>
      </c>
      <c r="F972" s="1">
        <f t="shared" si="114"/>
        <v>7.999999999999996E-2</v>
      </c>
      <c r="G972" s="1">
        <v>0.89</v>
      </c>
      <c r="H972" s="1">
        <f t="shared" si="115"/>
        <v>7.999999999999996E-2</v>
      </c>
      <c r="Q972" t="s">
        <v>66</v>
      </c>
      <c r="R972" s="1">
        <v>7.999999999999996E-2</v>
      </c>
      <c r="S972" s="1">
        <v>0.19999999999999996</v>
      </c>
      <c r="T972" s="1">
        <v>0.92</v>
      </c>
      <c r="U972" s="1">
        <f t="shared" si="116"/>
        <v>7.999999999999996E-2</v>
      </c>
      <c r="V972" s="1">
        <v>0.10999999999999999</v>
      </c>
      <c r="W972" s="1">
        <f t="shared" si="117"/>
        <v>7.999999999999996E-2</v>
      </c>
    </row>
    <row r="973" spans="2:23">
      <c r="B973" t="s">
        <v>94</v>
      </c>
      <c r="C973" s="1">
        <v>0.87</v>
      </c>
      <c r="D973" s="1">
        <v>0.65999999999999992</v>
      </c>
      <c r="E973" s="1">
        <v>1.0000000000000009E-2</v>
      </c>
      <c r="F973" s="1">
        <f t="shared" si="114"/>
        <v>1.0000000000000009E-2</v>
      </c>
      <c r="G973" s="1">
        <v>0.23</v>
      </c>
      <c r="H973" s="1">
        <f t="shared" si="115"/>
        <v>1.0000000000000009E-2</v>
      </c>
      <c r="Q973" t="s">
        <v>94</v>
      </c>
      <c r="R973" s="1">
        <v>0.87</v>
      </c>
      <c r="S973" s="1">
        <v>0.65999999999999992</v>
      </c>
      <c r="T973" s="1">
        <v>1.0000000000000009E-2</v>
      </c>
      <c r="U973" s="1">
        <f t="shared" si="116"/>
        <v>1.0000000000000009E-2</v>
      </c>
      <c r="V973" s="1">
        <v>0.77</v>
      </c>
      <c r="W973" s="1">
        <f t="shared" si="117"/>
        <v>1.0000000000000009E-2</v>
      </c>
    </row>
    <row r="974" spans="2:23">
      <c r="B974" t="s">
        <v>96</v>
      </c>
      <c r="C974" s="1">
        <v>0.89</v>
      </c>
      <c r="D974" s="1">
        <v>0.99</v>
      </c>
      <c r="E974" s="1">
        <v>2.0000000000000018E-2</v>
      </c>
      <c r="F974" s="1">
        <f t="shared" si="114"/>
        <v>2.0000000000000018E-2</v>
      </c>
      <c r="G974" s="1">
        <v>0.13</v>
      </c>
      <c r="H974" s="1">
        <f t="shared" si="115"/>
        <v>2.0000000000000018E-2</v>
      </c>
      <c r="Q974" t="s">
        <v>96</v>
      </c>
      <c r="R974" s="1">
        <v>0.89</v>
      </c>
      <c r="S974" s="1">
        <v>0.99</v>
      </c>
      <c r="T974" s="1">
        <v>2.0000000000000018E-2</v>
      </c>
      <c r="U974" s="1">
        <f t="shared" si="116"/>
        <v>2.0000000000000018E-2</v>
      </c>
      <c r="V974" s="1">
        <v>0.87</v>
      </c>
      <c r="W974" s="1">
        <f t="shared" si="117"/>
        <v>2.0000000000000018E-2</v>
      </c>
    </row>
    <row r="975" spans="2:23">
      <c r="B975" t="s">
        <v>98</v>
      </c>
      <c r="C975" s="1">
        <v>0.88</v>
      </c>
      <c r="D975" s="1">
        <v>0.89</v>
      </c>
      <c r="E975" s="1">
        <v>0.65</v>
      </c>
      <c r="F975" s="37">
        <f t="shared" si="114"/>
        <v>0.65</v>
      </c>
      <c r="G975" s="1">
        <v>0.31</v>
      </c>
      <c r="H975" s="1">
        <f t="shared" si="115"/>
        <v>0.31</v>
      </c>
      <c r="Q975" t="s">
        <v>98</v>
      </c>
      <c r="R975" s="1">
        <v>0.88</v>
      </c>
      <c r="S975" s="1">
        <v>0.89</v>
      </c>
      <c r="T975" s="1">
        <v>0.65</v>
      </c>
      <c r="U975" s="37">
        <f t="shared" si="116"/>
        <v>0.65</v>
      </c>
      <c r="V975" s="1">
        <v>0.69</v>
      </c>
      <c r="W975" s="1">
        <f t="shared" si="117"/>
        <v>0.65</v>
      </c>
    </row>
    <row r="976" spans="2:23">
      <c r="B976" t="s">
        <v>100</v>
      </c>
      <c r="C976" s="1">
        <v>0.85</v>
      </c>
      <c r="D976" s="1">
        <v>0.94</v>
      </c>
      <c r="E976" s="1">
        <v>0.26</v>
      </c>
      <c r="F976" s="1">
        <f t="shared" si="114"/>
        <v>0.26</v>
      </c>
      <c r="G976" s="1">
        <v>0.16</v>
      </c>
      <c r="H976" s="1">
        <f t="shared" si="115"/>
        <v>0.16</v>
      </c>
      <c r="Q976" t="s">
        <v>100</v>
      </c>
      <c r="R976" s="1">
        <v>0.85</v>
      </c>
      <c r="S976" s="1">
        <v>0.94</v>
      </c>
      <c r="T976" s="1">
        <v>0.26</v>
      </c>
      <c r="U976" s="1">
        <f t="shared" si="116"/>
        <v>0.26</v>
      </c>
      <c r="V976" s="1">
        <v>0.84</v>
      </c>
      <c r="W976" s="1">
        <f t="shared" si="117"/>
        <v>0.26</v>
      </c>
    </row>
    <row r="977" spans="2:25">
      <c r="B977" t="s">
        <v>102</v>
      </c>
      <c r="C977" s="1">
        <v>0.16000000000000003</v>
      </c>
      <c r="D977" s="1">
        <v>0.19999999999999996</v>
      </c>
      <c r="E977" s="1">
        <v>0.72</v>
      </c>
      <c r="F977" s="1">
        <f t="shared" si="114"/>
        <v>0.16000000000000003</v>
      </c>
      <c r="G977" s="1">
        <v>0.89</v>
      </c>
      <c r="H977" s="1">
        <f t="shared" si="115"/>
        <v>0.16000000000000003</v>
      </c>
      <c r="Q977" t="s">
        <v>102</v>
      </c>
      <c r="R977" s="1">
        <v>0.16000000000000003</v>
      </c>
      <c r="S977" s="1">
        <v>0.19999999999999996</v>
      </c>
      <c r="T977" s="1">
        <v>0.72</v>
      </c>
      <c r="U977" s="1">
        <f t="shared" si="116"/>
        <v>0.16000000000000003</v>
      </c>
      <c r="V977" s="1">
        <v>0.10999999999999999</v>
      </c>
      <c r="W977" s="1">
        <f t="shared" si="117"/>
        <v>0.10999999999999999</v>
      </c>
    </row>
    <row r="978" spans="2:25">
      <c r="B978" t="s">
        <v>151</v>
      </c>
      <c r="C978" s="1">
        <v>6.9999999999999951E-2</v>
      </c>
      <c r="D978" s="1">
        <v>0.19999999999999996</v>
      </c>
      <c r="E978" s="1">
        <v>0.84</v>
      </c>
      <c r="F978" s="1">
        <f t="shared" si="114"/>
        <v>6.9999999999999951E-2</v>
      </c>
      <c r="G978" s="1">
        <v>0.89</v>
      </c>
      <c r="H978" s="1">
        <f t="shared" si="115"/>
        <v>6.9999999999999951E-2</v>
      </c>
      <c r="Q978" t="s">
        <v>151</v>
      </c>
      <c r="R978" s="1">
        <v>6.9999999999999951E-2</v>
      </c>
      <c r="S978" s="1">
        <v>0.19999999999999996</v>
      </c>
      <c r="T978" s="1">
        <v>0.84</v>
      </c>
      <c r="U978" s="1">
        <f t="shared" si="116"/>
        <v>6.9999999999999951E-2</v>
      </c>
      <c r="V978" s="1">
        <v>0.10999999999999999</v>
      </c>
      <c r="W978" s="1">
        <f t="shared" si="117"/>
        <v>6.9999999999999951E-2</v>
      </c>
    </row>
    <row r="979" spans="2:25">
      <c r="F979">
        <f>SUM(F961:F978)</f>
        <v>4.0200000000000005</v>
      </c>
      <c r="H979">
        <f>SUM(H961:H978)</f>
        <v>2.71</v>
      </c>
      <c r="I979">
        <f>+H979/F979</f>
        <v>0.67412935323383072</v>
      </c>
      <c r="J979" s="44" t="s">
        <v>242</v>
      </c>
      <c r="U979">
        <f>SUM(U961:U978)</f>
        <v>4.0200000000000005</v>
      </c>
      <c r="W979">
        <f>SUM(W961:W978)</f>
        <v>3.7599999999999989</v>
      </c>
      <c r="X979">
        <f>+W979/U979</f>
        <v>0.93532338308457674</v>
      </c>
      <c r="Y979" s="44" t="s">
        <v>242</v>
      </c>
    </row>
    <row r="982" spans="2:25">
      <c r="B982" s="118" t="s">
        <v>293</v>
      </c>
      <c r="Q982" s="118" t="s">
        <v>293</v>
      </c>
    </row>
    <row r="983" spans="2:25">
      <c r="B983" t="s">
        <v>78</v>
      </c>
      <c r="C983" t="s">
        <v>228</v>
      </c>
      <c r="D983" t="s">
        <v>223</v>
      </c>
      <c r="E983" t="s">
        <v>234</v>
      </c>
      <c r="F983" t="s">
        <v>285</v>
      </c>
      <c r="G983" t="s">
        <v>224</v>
      </c>
      <c r="H983" t="s">
        <v>53</v>
      </c>
      <c r="Q983" t="s">
        <v>78</v>
      </c>
      <c r="R983" t="s">
        <v>228</v>
      </c>
      <c r="S983" t="s">
        <v>223</v>
      </c>
      <c r="T983" t="s">
        <v>234</v>
      </c>
      <c r="U983" t="s">
        <v>285</v>
      </c>
      <c r="V983" t="s">
        <v>236</v>
      </c>
      <c r="W983" t="s">
        <v>53</v>
      </c>
    </row>
    <row r="984" spans="2:25">
      <c r="B984" t="s">
        <v>80</v>
      </c>
      <c r="C984" s="1">
        <v>0.38</v>
      </c>
      <c r="D984" s="1">
        <v>0.22999999999999998</v>
      </c>
      <c r="E984" s="1">
        <v>0.59</v>
      </c>
      <c r="F984" s="1">
        <f>MIN(C984:E984)</f>
        <v>0.22999999999999998</v>
      </c>
      <c r="G984" s="1">
        <v>0.13</v>
      </c>
      <c r="H984" s="1">
        <f>MIN(F984:G984)</f>
        <v>0.13</v>
      </c>
      <c r="Q984" t="s">
        <v>80</v>
      </c>
      <c r="R984" s="1">
        <v>0.38</v>
      </c>
      <c r="S984" s="1">
        <v>0.22999999999999998</v>
      </c>
      <c r="T984" s="1">
        <v>0.59</v>
      </c>
      <c r="U984" s="1">
        <f>MIN(R984:T984)</f>
        <v>0.22999999999999998</v>
      </c>
      <c r="V984" s="1">
        <v>0.87</v>
      </c>
      <c r="W984" s="1">
        <f>MIN(U984:V984)</f>
        <v>0.22999999999999998</v>
      </c>
    </row>
    <row r="985" spans="2:25">
      <c r="B985" t="s">
        <v>82</v>
      </c>
      <c r="C985" s="1">
        <v>4.0000000000000036E-2</v>
      </c>
      <c r="D985" s="1">
        <v>0.30000000000000004</v>
      </c>
      <c r="E985" s="1">
        <v>0.16000000000000003</v>
      </c>
      <c r="F985" s="1">
        <f t="shared" ref="F985:F1001" si="118">MIN(C985:E985)</f>
        <v>4.0000000000000036E-2</v>
      </c>
      <c r="G985" s="1">
        <v>0.89</v>
      </c>
      <c r="H985" s="1">
        <f t="shared" ref="H985:H1001" si="119">MIN(F985:G985)</f>
        <v>4.0000000000000036E-2</v>
      </c>
      <c r="Q985" t="s">
        <v>82</v>
      </c>
      <c r="R985" s="1">
        <v>4.0000000000000036E-2</v>
      </c>
      <c r="S985" s="1">
        <v>0.30000000000000004</v>
      </c>
      <c r="T985" s="1">
        <v>0.16000000000000003</v>
      </c>
      <c r="U985" s="1">
        <f t="shared" ref="U985:U1001" si="120">MIN(R985:T985)</f>
        <v>4.0000000000000036E-2</v>
      </c>
      <c r="V985" s="1">
        <v>0.10999999999999999</v>
      </c>
      <c r="W985" s="1">
        <f t="shared" ref="W985:W1001" si="121">MIN(U985:V985)</f>
        <v>4.0000000000000036E-2</v>
      </c>
    </row>
    <row r="986" spans="2:25">
      <c r="B986" t="s">
        <v>57</v>
      </c>
      <c r="C986" s="1">
        <v>0.58000000000000007</v>
      </c>
      <c r="D986" s="1">
        <v>0.27</v>
      </c>
      <c r="E986" s="1">
        <v>0.28000000000000003</v>
      </c>
      <c r="F986" s="1">
        <f t="shared" si="118"/>
        <v>0.27</v>
      </c>
      <c r="G986" s="1">
        <v>0.81</v>
      </c>
      <c r="H986" s="1">
        <f t="shared" si="119"/>
        <v>0.27</v>
      </c>
      <c r="Q986" t="s">
        <v>57</v>
      </c>
      <c r="R986" s="1">
        <v>0.58000000000000007</v>
      </c>
      <c r="S986" s="1">
        <v>0.27</v>
      </c>
      <c r="T986" s="1">
        <v>0.28000000000000003</v>
      </c>
      <c r="U986" s="1">
        <f t="shared" si="120"/>
        <v>0.27</v>
      </c>
      <c r="V986" s="1">
        <v>0.18999999999999995</v>
      </c>
      <c r="W986" s="1">
        <f t="shared" si="121"/>
        <v>0.18999999999999995</v>
      </c>
    </row>
    <row r="987" spans="2:25">
      <c r="B987" t="s">
        <v>58</v>
      </c>
      <c r="C987" s="1">
        <v>0.75</v>
      </c>
      <c r="D987" s="1">
        <v>0.29000000000000004</v>
      </c>
      <c r="E987" s="1">
        <v>0.28000000000000003</v>
      </c>
      <c r="F987" s="1">
        <f t="shared" si="118"/>
        <v>0.28000000000000003</v>
      </c>
      <c r="G987" s="1">
        <v>0.23</v>
      </c>
      <c r="H987" s="1">
        <f t="shared" si="119"/>
        <v>0.23</v>
      </c>
      <c r="Q987" t="s">
        <v>58</v>
      </c>
      <c r="R987" s="1">
        <v>0.75</v>
      </c>
      <c r="S987" s="1">
        <v>0.29000000000000004</v>
      </c>
      <c r="T987" s="1">
        <v>0.28000000000000003</v>
      </c>
      <c r="U987" s="1">
        <f t="shared" si="120"/>
        <v>0.28000000000000003</v>
      </c>
      <c r="V987" s="1">
        <v>0.77</v>
      </c>
      <c r="W987" s="1">
        <f t="shared" si="121"/>
        <v>0.28000000000000003</v>
      </c>
    </row>
    <row r="988" spans="2:25">
      <c r="B988" t="s">
        <v>59</v>
      </c>
      <c r="C988" s="1">
        <v>0.58000000000000007</v>
      </c>
      <c r="D988" s="1">
        <v>0.21999999999999997</v>
      </c>
      <c r="E988" s="1">
        <v>0.51</v>
      </c>
      <c r="F988" s="1">
        <f t="shared" si="118"/>
        <v>0.21999999999999997</v>
      </c>
      <c r="G988" s="1">
        <v>0.69</v>
      </c>
      <c r="H988" s="1">
        <f t="shared" si="119"/>
        <v>0.21999999999999997</v>
      </c>
      <c r="Q988" t="s">
        <v>59</v>
      </c>
      <c r="R988" s="1">
        <v>0.58000000000000007</v>
      </c>
      <c r="S988" s="1">
        <v>0.21999999999999997</v>
      </c>
      <c r="T988" s="1">
        <v>0.51</v>
      </c>
      <c r="U988" s="1">
        <f t="shared" si="120"/>
        <v>0.21999999999999997</v>
      </c>
      <c r="V988" s="1">
        <v>0.31000000000000005</v>
      </c>
      <c r="W988" s="1">
        <f t="shared" si="121"/>
        <v>0.21999999999999997</v>
      </c>
    </row>
    <row r="989" spans="2:25">
      <c r="B989" t="s">
        <v>60</v>
      </c>
      <c r="C989" s="1">
        <v>9.9999999999999978E-2</v>
      </c>
      <c r="D989" s="1">
        <v>0.26</v>
      </c>
      <c r="E989" s="1">
        <v>0.21999999999999997</v>
      </c>
      <c r="F989" s="1">
        <f t="shared" si="118"/>
        <v>9.9999999999999978E-2</v>
      </c>
      <c r="G989" s="1">
        <v>0.89</v>
      </c>
      <c r="H989" s="1">
        <f t="shared" si="119"/>
        <v>9.9999999999999978E-2</v>
      </c>
      <c r="Q989" t="s">
        <v>60</v>
      </c>
      <c r="R989" s="1">
        <v>9.9999999999999978E-2</v>
      </c>
      <c r="S989" s="1">
        <v>0.26</v>
      </c>
      <c r="T989" s="1">
        <v>0.21999999999999997</v>
      </c>
      <c r="U989" s="1">
        <f t="shared" si="120"/>
        <v>9.9999999999999978E-2</v>
      </c>
      <c r="V989" s="1">
        <v>0.10999999999999999</v>
      </c>
      <c r="W989" s="1">
        <f t="shared" si="121"/>
        <v>9.9999999999999978E-2</v>
      </c>
    </row>
    <row r="990" spans="2:25">
      <c r="B990" t="s">
        <v>153</v>
      </c>
      <c r="C990" s="1">
        <v>0.28000000000000003</v>
      </c>
      <c r="D990" s="1">
        <v>0.22999999999999998</v>
      </c>
      <c r="E990" s="1">
        <v>0.67</v>
      </c>
      <c r="F990" s="1">
        <f t="shared" si="118"/>
        <v>0.22999999999999998</v>
      </c>
      <c r="G990" s="1">
        <v>0.13</v>
      </c>
      <c r="H990" s="1">
        <f t="shared" si="119"/>
        <v>0.13</v>
      </c>
      <c r="Q990" t="s">
        <v>153</v>
      </c>
      <c r="R990" s="1">
        <v>0.28000000000000003</v>
      </c>
      <c r="S990" s="1">
        <v>0.22999999999999998</v>
      </c>
      <c r="T990" s="1">
        <v>0.67</v>
      </c>
      <c r="U990" s="1">
        <f t="shared" si="120"/>
        <v>0.22999999999999998</v>
      </c>
      <c r="V990" s="1">
        <v>0.87</v>
      </c>
      <c r="W990" s="1">
        <f t="shared" si="121"/>
        <v>0.22999999999999998</v>
      </c>
    </row>
    <row r="991" spans="2:25">
      <c r="B991" t="s">
        <v>62</v>
      </c>
      <c r="C991" s="1">
        <v>0.83</v>
      </c>
      <c r="D991" s="1">
        <v>0.91</v>
      </c>
      <c r="E991" s="1">
        <v>0.59</v>
      </c>
      <c r="F991" s="37">
        <f t="shared" si="118"/>
        <v>0.59</v>
      </c>
      <c r="G991" s="1">
        <v>0.16</v>
      </c>
      <c r="H991" s="1">
        <f t="shared" si="119"/>
        <v>0.16</v>
      </c>
      <c r="Q991" t="s">
        <v>62</v>
      </c>
      <c r="R991" s="1">
        <v>0.83</v>
      </c>
      <c r="S991" s="1">
        <v>0.91</v>
      </c>
      <c r="T991" s="1">
        <v>0.59</v>
      </c>
      <c r="U991" s="37">
        <f t="shared" si="120"/>
        <v>0.59</v>
      </c>
      <c r="V991" s="1">
        <v>0.84</v>
      </c>
      <c r="W991" s="1">
        <f t="shared" si="121"/>
        <v>0.59</v>
      </c>
    </row>
    <row r="992" spans="2:25">
      <c r="B992" t="s">
        <v>63</v>
      </c>
      <c r="C992" s="1">
        <v>0.8</v>
      </c>
      <c r="D992" s="1">
        <v>0.49</v>
      </c>
      <c r="E992" s="1">
        <v>0.8</v>
      </c>
      <c r="F992" s="1">
        <f t="shared" si="118"/>
        <v>0.49</v>
      </c>
      <c r="G992" s="1">
        <v>0.45</v>
      </c>
      <c r="H992" s="1">
        <f t="shared" si="119"/>
        <v>0.45</v>
      </c>
      <c r="Q992" t="s">
        <v>63</v>
      </c>
      <c r="R992" s="1">
        <v>0.8</v>
      </c>
      <c r="S992" s="1">
        <v>0.49</v>
      </c>
      <c r="T992" s="1">
        <v>0.8</v>
      </c>
      <c r="U992" s="1">
        <f t="shared" si="120"/>
        <v>0.49</v>
      </c>
      <c r="V992" s="1">
        <v>0.55000000000000004</v>
      </c>
      <c r="W992" s="1">
        <f t="shared" si="121"/>
        <v>0.49</v>
      </c>
    </row>
    <row r="993" spans="2:25">
      <c r="B993" t="s">
        <v>64</v>
      </c>
      <c r="C993" s="1">
        <v>0.47</v>
      </c>
      <c r="D993" s="1">
        <v>0.29000000000000004</v>
      </c>
      <c r="E993" s="1">
        <v>0.21999999999999997</v>
      </c>
      <c r="F993" s="1">
        <f t="shared" si="118"/>
        <v>0.21999999999999997</v>
      </c>
      <c r="G993" s="1">
        <v>0.84</v>
      </c>
      <c r="H993" s="1">
        <f t="shared" si="119"/>
        <v>0.21999999999999997</v>
      </c>
      <c r="Q993" t="s">
        <v>64</v>
      </c>
      <c r="R993" s="1">
        <v>0.47</v>
      </c>
      <c r="S993" s="1">
        <v>0.29000000000000004</v>
      </c>
      <c r="T993" s="1">
        <v>0.21999999999999997</v>
      </c>
      <c r="U993" s="1">
        <f t="shared" si="120"/>
        <v>0.21999999999999997</v>
      </c>
      <c r="V993" s="1">
        <v>0.16000000000000003</v>
      </c>
      <c r="W993" s="1">
        <f t="shared" si="121"/>
        <v>0.16000000000000003</v>
      </c>
    </row>
    <row r="994" spans="2:25">
      <c r="B994" t="s">
        <v>65</v>
      </c>
      <c r="C994" s="1">
        <v>0.67999999999999994</v>
      </c>
      <c r="D994" s="1">
        <v>0.75</v>
      </c>
      <c r="E994" s="1">
        <v>0.51</v>
      </c>
      <c r="F994" s="37">
        <f t="shared" si="118"/>
        <v>0.51</v>
      </c>
      <c r="G994" s="1">
        <v>0.13</v>
      </c>
      <c r="H994" s="1">
        <f t="shared" si="119"/>
        <v>0.13</v>
      </c>
      <c r="Q994" t="s">
        <v>65</v>
      </c>
      <c r="R994" s="1">
        <v>0.67999999999999994</v>
      </c>
      <c r="S994" s="1">
        <v>0.75</v>
      </c>
      <c r="T994" s="1">
        <v>0.51</v>
      </c>
      <c r="U994" s="37">
        <f t="shared" si="120"/>
        <v>0.51</v>
      </c>
      <c r="V994" s="1">
        <v>0.87</v>
      </c>
      <c r="W994" s="1">
        <f t="shared" si="121"/>
        <v>0.51</v>
      </c>
    </row>
    <row r="995" spans="2:25">
      <c r="B995" t="s">
        <v>66</v>
      </c>
      <c r="C995" s="1">
        <v>7.999999999999996E-2</v>
      </c>
      <c r="D995" s="1">
        <v>0.19999999999999996</v>
      </c>
      <c r="E995" s="1">
        <v>7.999999999999996E-2</v>
      </c>
      <c r="F995" s="1">
        <f t="shared" si="118"/>
        <v>7.999999999999996E-2</v>
      </c>
      <c r="G995" s="1">
        <v>0.89</v>
      </c>
      <c r="H995" s="1">
        <f t="shared" si="119"/>
        <v>7.999999999999996E-2</v>
      </c>
      <c r="Q995" t="s">
        <v>66</v>
      </c>
      <c r="R995" s="1">
        <v>7.999999999999996E-2</v>
      </c>
      <c r="S995" s="1">
        <v>0.19999999999999996</v>
      </c>
      <c r="T995" s="1">
        <v>7.999999999999996E-2</v>
      </c>
      <c r="U995" s="1">
        <f t="shared" si="120"/>
        <v>7.999999999999996E-2</v>
      </c>
      <c r="V995" s="1">
        <v>0.10999999999999999</v>
      </c>
      <c r="W995" s="1">
        <f t="shared" si="121"/>
        <v>7.999999999999996E-2</v>
      </c>
    </row>
    <row r="996" spans="2:25">
      <c r="B996" t="s">
        <v>94</v>
      </c>
      <c r="C996" s="1">
        <v>0.87</v>
      </c>
      <c r="D996" s="1">
        <v>0.65999999999999992</v>
      </c>
      <c r="E996" s="1">
        <v>0.99</v>
      </c>
      <c r="F996" s="37">
        <f t="shared" si="118"/>
        <v>0.65999999999999992</v>
      </c>
      <c r="G996" s="1">
        <v>0.23</v>
      </c>
      <c r="H996" s="1">
        <f t="shared" si="119"/>
        <v>0.23</v>
      </c>
      <c r="Q996" t="s">
        <v>94</v>
      </c>
      <c r="R996" s="1">
        <v>0.87</v>
      </c>
      <c r="S996" s="1">
        <v>0.65999999999999992</v>
      </c>
      <c r="T996" s="1">
        <v>0.99</v>
      </c>
      <c r="U996" s="37">
        <f t="shared" si="120"/>
        <v>0.65999999999999992</v>
      </c>
      <c r="V996" s="1">
        <v>0.77</v>
      </c>
      <c r="W996" s="1">
        <f t="shared" si="121"/>
        <v>0.65999999999999992</v>
      </c>
    </row>
    <row r="997" spans="2:25">
      <c r="B997" t="s">
        <v>96</v>
      </c>
      <c r="C997" s="1">
        <v>0.89</v>
      </c>
      <c r="D997" s="1">
        <v>0.99</v>
      </c>
      <c r="E997" s="1">
        <v>0.98</v>
      </c>
      <c r="F997" s="37">
        <f t="shared" si="118"/>
        <v>0.89</v>
      </c>
      <c r="G997" s="1">
        <v>0.13</v>
      </c>
      <c r="H997" s="1">
        <f t="shared" si="119"/>
        <v>0.13</v>
      </c>
      <c r="Q997" t="s">
        <v>96</v>
      </c>
      <c r="R997" s="1">
        <v>0.89</v>
      </c>
      <c r="S997" s="1">
        <v>0.99</v>
      </c>
      <c r="T997" s="1">
        <v>0.98</v>
      </c>
      <c r="U997" s="37">
        <f t="shared" si="120"/>
        <v>0.89</v>
      </c>
      <c r="V997" s="1">
        <v>0.87</v>
      </c>
      <c r="W997" s="1">
        <f t="shared" si="121"/>
        <v>0.87</v>
      </c>
    </row>
    <row r="998" spans="2:25">
      <c r="B998" t="s">
        <v>98</v>
      </c>
      <c r="C998" s="1">
        <v>0.88</v>
      </c>
      <c r="D998" s="1">
        <v>0.89</v>
      </c>
      <c r="E998" s="1">
        <v>0.35</v>
      </c>
      <c r="F998" s="1">
        <f t="shared" si="118"/>
        <v>0.35</v>
      </c>
      <c r="G998" s="1">
        <v>0.31</v>
      </c>
      <c r="H998" s="1">
        <f t="shared" si="119"/>
        <v>0.31</v>
      </c>
      <c r="Q998" t="s">
        <v>98</v>
      </c>
      <c r="R998" s="1">
        <v>0.88</v>
      </c>
      <c r="S998" s="1">
        <v>0.89</v>
      </c>
      <c r="T998" s="1">
        <v>0.35</v>
      </c>
      <c r="U998" s="1">
        <f t="shared" si="120"/>
        <v>0.35</v>
      </c>
      <c r="V998" s="1">
        <v>0.69</v>
      </c>
      <c r="W998" s="1">
        <f t="shared" si="121"/>
        <v>0.35</v>
      </c>
    </row>
    <row r="999" spans="2:25">
      <c r="B999" t="s">
        <v>100</v>
      </c>
      <c r="C999" s="1">
        <v>0.85</v>
      </c>
      <c r="D999" s="1">
        <v>0.94</v>
      </c>
      <c r="E999" s="1">
        <v>0.74</v>
      </c>
      <c r="F999" s="37">
        <f t="shared" si="118"/>
        <v>0.74</v>
      </c>
      <c r="G999" s="1">
        <v>0.16</v>
      </c>
      <c r="H999" s="1">
        <f t="shared" si="119"/>
        <v>0.16</v>
      </c>
      <c r="Q999" t="s">
        <v>100</v>
      </c>
      <c r="R999" s="1">
        <v>0.85</v>
      </c>
      <c r="S999" s="1">
        <v>0.94</v>
      </c>
      <c r="T999" s="1">
        <v>0.74</v>
      </c>
      <c r="U999" s="37">
        <f t="shared" si="120"/>
        <v>0.74</v>
      </c>
      <c r="V999" s="1">
        <v>0.84</v>
      </c>
      <c r="W999" s="1">
        <f t="shared" si="121"/>
        <v>0.74</v>
      </c>
    </row>
    <row r="1000" spans="2:25">
      <c r="B1000" t="s">
        <v>102</v>
      </c>
      <c r="C1000" s="1">
        <v>0.16000000000000003</v>
      </c>
      <c r="D1000" s="1">
        <v>0.19999999999999996</v>
      </c>
      <c r="E1000" s="1">
        <v>0.28000000000000003</v>
      </c>
      <c r="F1000" s="1">
        <f t="shared" si="118"/>
        <v>0.16000000000000003</v>
      </c>
      <c r="G1000" s="1">
        <v>0.89</v>
      </c>
      <c r="H1000" s="1">
        <f t="shared" si="119"/>
        <v>0.16000000000000003</v>
      </c>
      <c r="Q1000" t="s">
        <v>102</v>
      </c>
      <c r="R1000" s="1">
        <v>0.16000000000000003</v>
      </c>
      <c r="S1000" s="1">
        <v>0.19999999999999996</v>
      </c>
      <c r="T1000" s="1">
        <v>0.28000000000000003</v>
      </c>
      <c r="U1000" s="1">
        <f t="shared" si="120"/>
        <v>0.16000000000000003</v>
      </c>
      <c r="V1000" s="1">
        <v>0.10999999999999999</v>
      </c>
      <c r="W1000" s="1">
        <f t="shared" si="121"/>
        <v>0.10999999999999999</v>
      </c>
    </row>
    <row r="1001" spans="2:25">
      <c r="B1001" t="s">
        <v>151</v>
      </c>
      <c r="C1001" s="1">
        <v>6.9999999999999951E-2</v>
      </c>
      <c r="D1001" s="1">
        <v>0.19999999999999996</v>
      </c>
      <c r="E1001" s="1">
        <v>0.16000000000000003</v>
      </c>
      <c r="F1001" s="1">
        <f t="shared" si="118"/>
        <v>6.9999999999999951E-2</v>
      </c>
      <c r="G1001" s="1">
        <v>0.89</v>
      </c>
      <c r="H1001" s="1">
        <f t="shared" si="119"/>
        <v>6.9999999999999951E-2</v>
      </c>
      <c r="Q1001" t="s">
        <v>151</v>
      </c>
      <c r="R1001" s="1">
        <v>6.9999999999999951E-2</v>
      </c>
      <c r="S1001" s="1">
        <v>0.19999999999999996</v>
      </c>
      <c r="T1001" s="1">
        <v>0.16000000000000003</v>
      </c>
      <c r="U1001" s="1">
        <f t="shared" si="120"/>
        <v>6.9999999999999951E-2</v>
      </c>
      <c r="V1001" s="1">
        <v>0.10999999999999999</v>
      </c>
      <c r="W1001" s="1">
        <f t="shared" si="121"/>
        <v>6.9999999999999951E-2</v>
      </c>
    </row>
    <row r="1002" spans="2:25">
      <c r="F1002">
        <f>SUM(F984:F1001)</f>
        <v>6.13</v>
      </c>
      <c r="H1002">
        <f>SUM(H984:H1001)</f>
        <v>3.22</v>
      </c>
      <c r="I1002">
        <f>+H1002/F1002</f>
        <v>0.52528548123980423</v>
      </c>
      <c r="J1002" s="44" t="s">
        <v>599</v>
      </c>
      <c r="U1002">
        <f>SUM(U984:U1001)</f>
        <v>6.13</v>
      </c>
      <c r="W1002">
        <f>SUM(W984:W1001)</f>
        <v>5.9200000000000008</v>
      </c>
      <c r="X1002">
        <f>+W1002/U1002</f>
        <v>0.96574225122349122</v>
      </c>
      <c r="Y1002" s="44" t="s">
        <v>599</v>
      </c>
    </row>
    <row r="1005" spans="2:25">
      <c r="C1005" t="s">
        <v>49</v>
      </c>
      <c r="D1005" t="s">
        <v>56</v>
      </c>
      <c r="E1005" t="s">
        <v>69</v>
      </c>
      <c r="R1005" t="s">
        <v>49</v>
      </c>
      <c r="S1005" t="s">
        <v>56</v>
      </c>
      <c r="T1005" t="s">
        <v>69</v>
      </c>
    </row>
    <row r="1006" spans="2:25">
      <c r="B1006" t="s">
        <v>279</v>
      </c>
      <c r="C1006">
        <v>1</v>
      </c>
      <c r="D1006">
        <v>1</v>
      </c>
      <c r="E1006">
        <v>1</v>
      </c>
      <c r="F1006">
        <v>0.90948905109489053</v>
      </c>
      <c r="G1006" s="18" t="s">
        <v>593</v>
      </c>
      <c r="Q1006" t="s">
        <v>279</v>
      </c>
      <c r="R1006">
        <v>1</v>
      </c>
      <c r="S1006">
        <v>1</v>
      </c>
      <c r="T1006">
        <v>1</v>
      </c>
      <c r="U1006">
        <v>0.42773722627737232</v>
      </c>
      <c r="V1006" s="18" t="s">
        <v>592</v>
      </c>
    </row>
    <row r="1007" spans="2:25">
      <c r="B1007" t="s">
        <v>281</v>
      </c>
      <c r="C1007">
        <v>1</v>
      </c>
      <c r="D1007">
        <v>1</v>
      </c>
      <c r="E1007">
        <v>0</v>
      </c>
      <c r="F1007">
        <v>0.72727272727272729</v>
      </c>
      <c r="G1007" s="44" t="s">
        <v>595</v>
      </c>
      <c r="Q1007" t="s">
        <v>281</v>
      </c>
      <c r="R1007">
        <v>1</v>
      </c>
      <c r="S1007">
        <v>1</v>
      </c>
      <c r="T1007">
        <v>0</v>
      </c>
      <c r="U1007">
        <v>0.84688995215311003</v>
      </c>
      <c r="V1007" s="44" t="s">
        <v>594</v>
      </c>
    </row>
    <row r="1008" spans="2:25">
      <c r="B1008" t="s">
        <v>283</v>
      </c>
      <c r="C1008">
        <v>1</v>
      </c>
      <c r="D1008">
        <v>0</v>
      </c>
      <c r="E1008">
        <v>1</v>
      </c>
      <c r="F1008">
        <v>0.88461538461538458</v>
      </c>
      <c r="G1008" t="s">
        <v>226</v>
      </c>
      <c r="Q1008" t="s">
        <v>283</v>
      </c>
      <c r="R1008">
        <v>1</v>
      </c>
      <c r="S1008">
        <v>0</v>
      </c>
      <c r="T1008">
        <v>1</v>
      </c>
      <c r="U1008">
        <v>0.77472527472527464</v>
      </c>
      <c r="V1008" t="s">
        <v>226</v>
      </c>
    </row>
    <row r="1009" spans="2:22">
      <c r="B1009" t="s">
        <v>285</v>
      </c>
      <c r="C1009">
        <v>1</v>
      </c>
      <c r="D1009">
        <v>0</v>
      </c>
      <c r="E1009">
        <v>0</v>
      </c>
      <c r="F1009">
        <v>0.87790697674418605</v>
      </c>
      <c r="G1009" t="s">
        <v>226</v>
      </c>
      <c r="Q1009" t="s">
        <v>285</v>
      </c>
      <c r="R1009">
        <v>1</v>
      </c>
      <c r="S1009">
        <v>0</v>
      </c>
      <c r="T1009">
        <v>0</v>
      </c>
      <c r="U1009">
        <v>0.87209302325581384</v>
      </c>
      <c r="V1009" s="31" t="s">
        <v>226</v>
      </c>
    </row>
    <row r="1010" spans="2:22">
      <c r="B1010" t="s">
        <v>287</v>
      </c>
      <c r="C1010">
        <v>0</v>
      </c>
      <c r="D1010">
        <v>1</v>
      </c>
      <c r="E1010">
        <v>1</v>
      </c>
      <c r="F1010">
        <v>0.7555012224938874</v>
      </c>
      <c r="G1010" s="58" t="s">
        <v>596</v>
      </c>
      <c r="Q1010" t="s">
        <v>287</v>
      </c>
      <c r="R1010">
        <v>0</v>
      </c>
      <c r="S1010">
        <v>1</v>
      </c>
      <c r="T1010">
        <v>1</v>
      </c>
      <c r="U1010">
        <v>0.7726161369193153</v>
      </c>
      <c r="V1010" s="58" t="s">
        <v>596</v>
      </c>
    </row>
    <row r="1011" spans="2:22">
      <c r="B1011" t="s">
        <v>289</v>
      </c>
      <c r="C1011">
        <v>0</v>
      </c>
      <c r="D1011">
        <v>1</v>
      </c>
      <c r="E1011">
        <v>0</v>
      </c>
      <c r="F1011">
        <v>0.80371352785145866</v>
      </c>
      <c r="G1011" s="58" t="s">
        <v>597</v>
      </c>
      <c r="Q1011" t="s">
        <v>289</v>
      </c>
      <c r="R1011">
        <v>0</v>
      </c>
      <c r="S1011">
        <v>1</v>
      </c>
      <c r="T1011">
        <v>0</v>
      </c>
      <c r="U1011">
        <v>0.89389920424403191</v>
      </c>
      <c r="V1011" s="58" t="s">
        <v>597</v>
      </c>
    </row>
    <row r="1012" spans="2:22">
      <c r="B1012" t="s">
        <v>291</v>
      </c>
      <c r="C1012">
        <v>0</v>
      </c>
      <c r="D1012">
        <v>0</v>
      </c>
      <c r="E1012">
        <v>1</v>
      </c>
      <c r="F1012">
        <v>0.67412935323383072</v>
      </c>
      <c r="G1012" s="44" t="s">
        <v>275</v>
      </c>
      <c r="Q1012" t="s">
        <v>291</v>
      </c>
      <c r="R1012">
        <v>0</v>
      </c>
      <c r="S1012">
        <v>0</v>
      </c>
      <c r="T1012">
        <v>1</v>
      </c>
      <c r="U1012">
        <v>0.93532338308457674</v>
      </c>
      <c r="V1012" s="44" t="s">
        <v>275</v>
      </c>
    </row>
    <row r="1013" spans="2:22">
      <c r="B1013" t="s">
        <v>293</v>
      </c>
      <c r="C1013">
        <v>0</v>
      </c>
      <c r="D1013">
        <v>0</v>
      </c>
      <c r="E1013">
        <v>0</v>
      </c>
      <c r="F1013">
        <v>0.52528548123980423</v>
      </c>
      <c r="G1013" s="44" t="s">
        <v>599</v>
      </c>
      <c r="Q1013" t="s">
        <v>293</v>
      </c>
      <c r="R1013">
        <v>0</v>
      </c>
      <c r="S1013">
        <v>0</v>
      </c>
      <c r="T1013">
        <v>0</v>
      </c>
      <c r="U1013">
        <v>0.96574225122349122</v>
      </c>
      <c r="V1013" s="46" t="s">
        <v>598</v>
      </c>
    </row>
    <row r="1016" spans="2:22">
      <c r="C1016" t="s">
        <v>49</v>
      </c>
      <c r="D1016" t="s">
        <v>56</v>
      </c>
      <c r="E1016" t="s">
        <v>69</v>
      </c>
      <c r="F1016" t="s">
        <v>601</v>
      </c>
      <c r="R1016" t="s">
        <v>49</v>
      </c>
      <c r="S1016" t="s">
        <v>56</v>
      </c>
      <c r="T1016" t="s">
        <v>69</v>
      </c>
      <c r="U1016" t="s">
        <v>361</v>
      </c>
    </row>
    <row r="1017" spans="2:22">
      <c r="B1017" t="s">
        <v>279</v>
      </c>
      <c r="C1017">
        <v>1</v>
      </c>
      <c r="D1017">
        <v>1</v>
      </c>
      <c r="E1017">
        <v>1</v>
      </c>
      <c r="F1017">
        <v>0.90948905109489053</v>
      </c>
      <c r="G1017" s="18" t="s">
        <v>593</v>
      </c>
      <c r="Q1017" t="s">
        <v>293</v>
      </c>
      <c r="R1017">
        <v>0</v>
      </c>
      <c r="S1017">
        <v>0</v>
      </c>
      <c r="T1017">
        <v>0</v>
      </c>
      <c r="U1017">
        <v>0.96574225122349122</v>
      </c>
      <c r="V1017" s="46" t="s">
        <v>598</v>
      </c>
    </row>
    <row r="1018" spans="2:22">
      <c r="B1018" t="s">
        <v>283</v>
      </c>
      <c r="C1018">
        <v>1</v>
      </c>
      <c r="D1018">
        <v>0</v>
      </c>
      <c r="E1018">
        <v>1</v>
      </c>
      <c r="F1018">
        <v>0.88461538461538458</v>
      </c>
      <c r="G1018" t="s">
        <v>226</v>
      </c>
      <c r="Q1018" t="s">
        <v>291</v>
      </c>
      <c r="R1018">
        <v>0</v>
      </c>
      <c r="S1018">
        <v>0</v>
      </c>
      <c r="T1018">
        <v>1</v>
      </c>
      <c r="U1018">
        <v>0.93532338308457674</v>
      </c>
      <c r="V1018" s="44" t="s">
        <v>275</v>
      </c>
    </row>
    <row r="1019" spans="2:22">
      <c r="B1019" t="s">
        <v>285</v>
      </c>
      <c r="C1019">
        <v>1</v>
      </c>
      <c r="D1019">
        <v>0</v>
      </c>
      <c r="E1019">
        <v>0</v>
      </c>
      <c r="F1019">
        <v>0.87790697674418605</v>
      </c>
      <c r="G1019" t="s">
        <v>226</v>
      </c>
      <c r="Q1019" t="s">
        <v>289</v>
      </c>
      <c r="R1019">
        <v>0</v>
      </c>
      <c r="S1019">
        <v>1</v>
      </c>
      <c r="T1019">
        <v>0</v>
      </c>
      <c r="U1019">
        <v>0.89389920424403191</v>
      </c>
      <c r="V1019" s="58" t="s">
        <v>597</v>
      </c>
    </row>
    <row r="1020" spans="2:22">
      <c r="B1020" t="s">
        <v>289</v>
      </c>
      <c r="C1020">
        <v>0</v>
      </c>
      <c r="D1020">
        <v>1</v>
      </c>
      <c r="E1020">
        <v>0</v>
      </c>
      <c r="F1020">
        <v>0.80371352785145866</v>
      </c>
      <c r="G1020" s="58" t="s">
        <v>597</v>
      </c>
      <c r="Q1020" t="s">
        <v>285</v>
      </c>
      <c r="R1020">
        <v>1</v>
      </c>
      <c r="S1020">
        <v>0</v>
      </c>
      <c r="T1020">
        <v>0</v>
      </c>
      <c r="U1020">
        <v>0.87209302325581384</v>
      </c>
      <c r="V1020" s="31" t="s">
        <v>226</v>
      </c>
    </row>
    <row r="1021" spans="2:22">
      <c r="B1021" t="s">
        <v>287</v>
      </c>
      <c r="C1021">
        <v>0</v>
      </c>
      <c r="D1021">
        <v>1</v>
      </c>
      <c r="E1021">
        <v>1</v>
      </c>
      <c r="F1021">
        <v>0.7555012224938874</v>
      </c>
      <c r="G1021" s="58" t="s">
        <v>596</v>
      </c>
      <c r="Q1021" t="s">
        <v>281</v>
      </c>
      <c r="R1021">
        <v>1</v>
      </c>
      <c r="S1021">
        <v>1</v>
      </c>
      <c r="T1021">
        <v>0</v>
      </c>
      <c r="U1021">
        <v>0.84688995215311003</v>
      </c>
      <c r="V1021" s="44" t="s">
        <v>594</v>
      </c>
    </row>
    <row r="1022" spans="2:22">
      <c r="B1022" t="s">
        <v>281</v>
      </c>
      <c r="C1022">
        <v>1</v>
      </c>
      <c r="D1022">
        <v>1</v>
      </c>
      <c r="E1022">
        <v>0</v>
      </c>
      <c r="F1022">
        <v>0.72727272727272729</v>
      </c>
      <c r="G1022" s="44" t="s">
        <v>595</v>
      </c>
      <c r="Q1022" t="s">
        <v>283</v>
      </c>
      <c r="R1022">
        <v>1</v>
      </c>
      <c r="S1022">
        <v>0</v>
      </c>
      <c r="T1022">
        <v>1</v>
      </c>
      <c r="U1022">
        <v>0.77472527472527464</v>
      </c>
      <c r="V1022" t="s">
        <v>226</v>
      </c>
    </row>
    <row r="1023" spans="2:22">
      <c r="B1023" t="s">
        <v>291</v>
      </c>
      <c r="C1023">
        <v>0</v>
      </c>
      <c r="D1023">
        <v>0</v>
      </c>
      <c r="E1023">
        <v>1</v>
      </c>
      <c r="F1023">
        <v>0.67412935323383072</v>
      </c>
      <c r="G1023" s="44" t="s">
        <v>275</v>
      </c>
      <c r="Q1023" t="s">
        <v>287</v>
      </c>
      <c r="R1023">
        <v>0</v>
      </c>
      <c r="S1023">
        <v>1</v>
      </c>
      <c r="T1023">
        <v>1</v>
      </c>
      <c r="U1023">
        <v>0.7726161369193153</v>
      </c>
      <c r="V1023" s="58" t="s">
        <v>596</v>
      </c>
    </row>
    <row r="1024" spans="2:22">
      <c r="B1024" t="s">
        <v>293</v>
      </c>
      <c r="C1024">
        <v>0</v>
      </c>
      <c r="D1024">
        <v>0</v>
      </c>
      <c r="E1024">
        <v>0</v>
      </c>
      <c r="F1024">
        <v>0.52528548123980423</v>
      </c>
      <c r="G1024" s="44" t="s">
        <v>599</v>
      </c>
      <c r="Q1024" t="s">
        <v>279</v>
      </c>
      <c r="R1024">
        <v>1</v>
      </c>
      <c r="S1024">
        <v>1</v>
      </c>
      <c r="T1024">
        <v>1</v>
      </c>
      <c r="U1024">
        <v>0.42773722627737232</v>
      </c>
      <c r="V1024" s="18" t="s">
        <v>592</v>
      </c>
    </row>
    <row r="1027" spans="2:21">
      <c r="B1027" t="s">
        <v>602</v>
      </c>
    </row>
    <row r="1028" spans="2:21">
      <c r="B1028" s="118" t="s">
        <v>591</v>
      </c>
      <c r="Q1028" s="118" t="s">
        <v>600</v>
      </c>
    </row>
    <row r="1029" spans="2:21">
      <c r="B1029" s="118" t="s">
        <v>523</v>
      </c>
      <c r="P1029" s="118" t="s">
        <v>523</v>
      </c>
    </row>
    <row r="1030" spans="2:21">
      <c r="B1030" t="s">
        <v>78</v>
      </c>
      <c r="C1030" t="s">
        <v>48</v>
      </c>
      <c r="D1030" t="s">
        <v>54</v>
      </c>
      <c r="E1030" t="s">
        <v>524</v>
      </c>
      <c r="F1030" t="s">
        <v>224</v>
      </c>
      <c r="G1030" t="s">
        <v>53</v>
      </c>
      <c r="P1030" t="s">
        <v>78</v>
      </c>
      <c r="Q1030" t="s">
        <v>48</v>
      </c>
      <c r="R1030" t="s">
        <v>54</v>
      </c>
      <c r="S1030" t="s">
        <v>523</v>
      </c>
      <c r="T1030" t="s">
        <v>236</v>
      </c>
      <c r="U1030" t="s">
        <v>53</v>
      </c>
    </row>
    <row r="1031" spans="2:21">
      <c r="B1031" t="s">
        <v>80</v>
      </c>
      <c r="C1031" s="1">
        <v>0.62</v>
      </c>
      <c r="D1031" s="1">
        <v>0.77</v>
      </c>
      <c r="E1031" s="37">
        <f t="shared" ref="E1031:E1048" si="122">MIN(C1031:D1031)</f>
        <v>0.62</v>
      </c>
      <c r="F1031" s="1">
        <v>0.13</v>
      </c>
      <c r="G1031" s="1">
        <f>MIN(E1031:F1031)</f>
        <v>0.13</v>
      </c>
      <c r="P1031" t="s">
        <v>80</v>
      </c>
      <c r="Q1031" s="1">
        <v>0.62</v>
      </c>
      <c r="R1031" s="1">
        <v>0.77</v>
      </c>
      <c r="S1031" s="1">
        <f t="shared" ref="S1031:S1048" si="123">MIN(Q1031:R1031)</f>
        <v>0.62</v>
      </c>
      <c r="T1031" s="1">
        <v>0.87</v>
      </c>
      <c r="U1031" s="1">
        <f>MIN(S1031:T1031)</f>
        <v>0.62</v>
      </c>
    </row>
    <row r="1032" spans="2:21">
      <c r="B1032" t="s">
        <v>82</v>
      </c>
      <c r="C1032" s="1">
        <v>0.96</v>
      </c>
      <c r="D1032" s="1">
        <v>0.7</v>
      </c>
      <c r="E1032" s="37">
        <f t="shared" si="122"/>
        <v>0.7</v>
      </c>
      <c r="F1032" s="1">
        <v>0.89</v>
      </c>
      <c r="G1032" s="1">
        <f t="shared" ref="G1032:G1048" si="124">MIN(E1032:F1032)</f>
        <v>0.7</v>
      </c>
      <c r="P1032" t="s">
        <v>82</v>
      </c>
      <c r="Q1032" s="1">
        <v>0.96</v>
      </c>
      <c r="R1032" s="1">
        <v>0.7</v>
      </c>
      <c r="S1032" s="37">
        <f t="shared" si="123"/>
        <v>0.7</v>
      </c>
      <c r="T1032" s="1">
        <v>0.10999999999999999</v>
      </c>
      <c r="U1032" s="1">
        <f t="shared" ref="U1032:U1048" si="125">MIN(S1032:T1032)</f>
        <v>0.10999999999999999</v>
      </c>
    </row>
    <row r="1033" spans="2:21">
      <c r="B1033" t="s">
        <v>57</v>
      </c>
      <c r="C1033" s="1">
        <v>0.42</v>
      </c>
      <c r="D1033" s="1">
        <v>0.73</v>
      </c>
      <c r="E1033" s="1">
        <f t="shared" si="122"/>
        <v>0.42</v>
      </c>
      <c r="F1033" s="1">
        <v>0.81</v>
      </c>
      <c r="G1033" s="1">
        <f t="shared" si="124"/>
        <v>0.42</v>
      </c>
      <c r="P1033" t="s">
        <v>57</v>
      </c>
      <c r="Q1033" s="1">
        <v>0.42</v>
      </c>
      <c r="R1033" s="1">
        <v>0.73</v>
      </c>
      <c r="S1033" s="1">
        <f t="shared" si="123"/>
        <v>0.42</v>
      </c>
      <c r="T1033" s="1">
        <v>0.18999999999999995</v>
      </c>
      <c r="U1033" s="1">
        <f t="shared" si="125"/>
        <v>0.18999999999999995</v>
      </c>
    </row>
    <row r="1034" spans="2:21">
      <c r="B1034" t="s">
        <v>58</v>
      </c>
      <c r="C1034" s="1">
        <v>0.25</v>
      </c>
      <c r="D1034" s="1">
        <v>0.71</v>
      </c>
      <c r="E1034" s="1">
        <f t="shared" si="122"/>
        <v>0.25</v>
      </c>
      <c r="F1034" s="1">
        <v>0.23</v>
      </c>
      <c r="G1034" s="1">
        <f t="shared" si="124"/>
        <v>0.23</v>
      </c>
      <c r="P1034" t="s">
        <v>58</v>
      </c>
      <c r="Q1034" s="1">
        <v>0.25</v>
      </c>
      <c r="R1034" s="1">
        <v>0.71</v>
      </c>
      <c r="S1034" s="1">
        <f t="shared" si="123"/>
        <v>0.25</v>
      </c>
      <c r="T1034" s="1">
        <v>0.77</v>
      </c>
      <c r="U1034" s="1">
        <f t="shared" si="125"/>
        <v>0.25</v>
      </c>
    </row>
    <row r="1035" spans="2:21">
      <c r="B1035" t="s">
        <v>59</v>
      </c>
      <c r="C1035" s="1">
        <v>0.42</v>
      </c>
      <c r="D1035" s="1">
        <v>0.78</v>
      </c>
      <c r="E1035" s="1">
        <f t="shared" si="122"/>
        <v>0.42</v>
      </c>
      <c r="F1035" s="1">
        <v>0.69</v>
      </c>
      <c r="G1035" s="1">
        <f t="shared" si="124"/>
        <v>0.42</v>
      </c>
      <c r="P1035" t="s">
        <v>59</v>
      </c>
      <c r="Q1035" s="1">
        <v>0.42</v>
      </c>
      <c r="R1035" s="1">
        <v>0.78</v>
      </c>
      <c r="S1035" s="1">
        <f t="shared" si="123"/>
        <v>0.42</v>
      </c>
      <c r="T1035" s="1">
        <v>0.31000000000000005</v>
      </c>
      <c r="U1035" s="1">
        <f t="shared" si="125"/>
        <v>0.31000000000000005</v>
      </c>
    </row>
    <row r="1036" spans="2:21">
      <c r="B1036" t="s">
        <v>60</v>
      </c>
      <c r="C1036" s="1">
        <v>0.9</v>
      </c>
      <c r="D1036" s="1">
        <v>0.74</v>
      </c>
      <c r="E1036" s="37">
        <f t="shared" si="122"/>
        <v>0.74</v>
      </c>
      <c r="F1036" s="1">
        <v>0.89</v>
      </c>
      <c r="G1036" s="1">
        <f t="shared" si="124"/>
        <v>0.74</v>
      </c>
      <c r="P1036" t="s">
        <v>60</v>
      </c>
      <c r="Q1036" s="1">
        <v>0.9</v>
      </c>
      <c r="R1036" s="1">
        <v>0.74</v>
      </c>
      <c r="S1036" s="37">
        <f t="shared" si="123"/>
        <v>0.74</v>
      </c>
      <c r="T1036" s="1">
        <v>0.10999999999999999</v>
      </c>
      <c r="U1036" s="1">
        <f t="shared" si="125"/>
        <v>0.10999999999999999</v>
      </c>
    </row>
    <row r="1037" spans="2:21">
      <c r="B1037" t="s">
        <v>153</v>
      </c>
      <c r="C1037" s="1">
        <v>0.72</v>
      </c>
      <c r="D1037" s="1">
        <v>0.77</v>
      </c>
      <c r="E1037" s="37">
        <f t="shared" si="122"/>
        <v>0.72</v>
      </c>
      <c r="F1037" s="1">
        <v>0.13</v>
      </c>
      <c r="G1037" s="1">
        <f t="shared" si="124"/>
        <v>0.13</v>
      </c>
      <c r="P1037" t="s">
        <v>153</v>
      </c>
      <c r="Q1037" s="1">
        <v>0.72</v>
      </c>
      <c r="R1037" s="1">
        <v>0.77</v>
      </c>
      <c r="S1037" s="1">
        <f t="shared" si="123"/>
        <v>0.72</v>
      </c>
      <c r="T1037" s="1">
        <v>0.87</v>
      </c>
      <c r="U1037" s="1">
        <f t="shared" si="125"/>
        <v>0.72</v>
      </c>
    </row>
    <row r="1038" spans="2:21">
      <c r="B1038" t="s">
        <v>62</v>
      </c>
      <c r="C1038" s="1">
        <v>0.17</v>
      </c>
      <c r="D1038" s="1">
        <v>0.09</v>
      </c>
      <c r="E1038" s="1">
        <f t="shared" si="122"/>
        <v>0.09</v>
      </c>
      <c r="F1038" s="1">
        <v>0.16</v>
      </c>
      <c r="G1038" s="1">
        <f t="shared" si="124"/>
        <v>0.09</v>
      </c>
      <c r="P1038" t="s">
        <v>62</v>
      </c>
      <c r="Q1038" s="1">
        <v>0.17</v>
      </c>
      <c r="R1038" s="1">
        <v>0.09</v>
      </c>
      <c r="S1038" s="1">
        <f t="shared" si="123"/>
        <v>0.09</v>
      </c>
      <c r="T1038" s="1">
        <v>0.84</v>
      </c>
      <c r="U1038" s="1">
        <f t="shared" si="125"/>
        <v>0.09</v>
      </c>
    </row>
    <row r="1039" spans="2:21">
      <c r="B1039" t="s">
        <v>63</v>
      </c>
      <c r="C1039" s="1">
        <v>0.2</v>
      </c>
      <c r="D1039" s="1">
        <v>0.51</v>
      </c>
      <c r="E1039" s="1">
        <f t="shared" si="122"/>
        <v>0.2</v>
      </c>
      <c r="F1039" s="1">
        <v>0.45</v>
      </c>
      <c r="G1039" s="1">
        <f t="shared" si="124"/>
        <v>0.2</v>
      </c>
      <c r="P1039" t="s">
        <v>63</v>
      </c>
      <c r="Q1039" s="1">
        <v>0.2</v>
      </c>
      <c r="R1039" s="1">
        <v>0.51</v>
      </c>
      <c r="S1039" s="1">
        <f t="shared" si="123"/>
        <v>0.2</v>
      </c>
      <c r="T1039" s="1">
        <v>0.55000000000000004</v>
      </c>
      <c r="U1039" s="1">
        <f t="shared" si="125"/>
        <v>0.2</v>
      </c>
    </row>
    <row r="1040" spans="2:21">
      <c r="B1040" t="s">
        <v>64</v>
      </c>
      <c r="C1040" s="1">
        <v>0.53</v>
      </c>
      <c r="D1040" s="1">
        <v>0.71</v>
      </c>
      <c r="E1040" s="37">
        <f t="shared" si="122"/>
        <v>0.53</v>
      </c>
      <c r="F1040" s="1">
        <v>0.84</v>
      </c>
      <c r="G1040" s="1">
        <f t="shared" si="124"/>
        <v>0.53</v>
      </c>
      <c r="P1040" t="s">
        <v>64</v>
      </c>
      <c r="Q1040" s="1">
        <v>0.53</v>
      </c>
      <c r="R1040" s="1">
        <v>0.71</v>
      </c>
      <c r="S1040" s="37">
        <f t="shared" si="123"/>
        <v>0.53</v>
      </c>
      <c r="T1040" s="1">
        <v>0.16000000000000003</v>
      </c>
      <c r="U1040" s="1">
        <f t="shared" si="125"/>
        <v>0.16000000000000003</v>
      </c>
    </row>
    <row r="1041" spans="2:23">
      <c r="B1041" t="s">
        <v>65</v>
      </c>
      <c r="C1041" s="1">
        <v>0.32</v>
      </c>
      <c r="D1041" s="1">
        <v>0.25</v>
      </c>
      <c r="E1041" s="1">
        <f t="shared" si="122"/>
        <v>0.25</v>
      </c>
      <c r="F1041" s="1">
        <v>0.13</v>
      </c>
      <c r="G1041" s="1">
        <f t="shared" si="124"/>
        <v>0.13</v>
      </c>
      <c r="P1041" t="s">
        <v>65</v>
      </c>
      <c r="Q1041" s="1">
        <v>0.32</v>
      </c>
      <c r="R1041" s="1">
        <v>0.25</v>
      </c>
      <c r="S1041" s="1">
        <f t="shared" si="123"/>
        <v>0.25</v>
      </c>
      <c r="T1041" s="1">
        <v>0.87</v>
      </c>
      <c r="U1041" s="1">
        <f t="shared" si="125"/>
        <v>0.25</v>
      </c>
    </row>
    <row r="1042" spans="2:23">
      <c r="B1042" t="s">
        <v>66</v>
      </c>
      <c r="C1042" s="1">
        <v>0.92</v>
      </c>
      <c r="D1042" s="1">
        <v>0.8</v>
      </c>
      <c r="E1042" s="37">
        <f t="shared" si="122"/>
        <v>0.8</v>
      </c>
      <c r="F1042" s="1">
        <v>0.89</v>
      </c>
      <c r="G1042" s="1">
        <f t="shared" si="124"/>
        <v>0.8</v>
      </c>
      <c r="P1042" t="s">
        <v>66</v>
      </c>
      <c r="Q1042" s="1">
        <v>0.92</v>
      </c>
      <c r="R1042" s="1">
        <v>0.8</v>
      </c>
      <c r="S1042" s="37">
        <f t="shared" si="123"/>
        <v>0.8</v>
      </c>
      <c r="T1042" s="1">
        <v>0.10999999999999999</v>
      </c>
      <c r="U1042" s="1">
        <f t="shared" si="125"/>
        <v>0.10999999999999999</v>
      </c>
    </row>
    <row r="1043" spans="2:23">
      <c r="B1043" t="s">
        <v>94</v>
      </c>
      <c r="C1043" s="1">
        <v>0.13</v>
      </c>
      <c r="D1043" s="1">
        <v>0.34</v>
      </c>
      <c r="E1043" s="1">
        <f t="shared" si="122"/>
        <v>0.13</v>
      </c>
      <c r="F1043" s="1">
        <v>0.23</v>
      </c>
      <c r="G1043" s="1">
        <f t="shared" si="124"/>
        <v>0.13</v>
      </c>
      <c r="I1043" s="15"/>
      <c r="P1043" t="s">
        <v>94</v>
      </c>
      <c r="Q1043" s="1">
        <v>0.13</v>
      </c>
      <c r="R1043" s="1">
        <v>0.34</v>
      </c>
      <c r="S1043" s="1">
        <f t="shared" si="123"/>
        <v>0.13</v>
      </c>
      <c r="T1043" s="1">
        <v>0.77</v>
      </c>
      <c r="U1043" s="1">
        <f t="shared" si="125"/>
        <v>0.13</v>
      </c>
    </row>
    <row r="1044" spans="2:23">
      <c r="B1044" t="s">
        <v>96</v>
      </c>
      <c r="C1044" s="1">
        <v>0.11</v>
      </c>
      <c r="D1044" s="1">
        <v>0.01</v>
      </c>
      <c r="E1044" s="1">
        <f t="shared" si="122"/>
        <v>0.01</v>
      </c>
      <c r="F1044" s="1">
        <v>0.13</v>
      </c>
      <c r="G1044" s="1">
        <f t="shared" si="124"/>
        <v>0.01</v>
      </c>
      <c r="I1044" s="15"/>
      <c r="P1044" t="s">
        <v>96</v>
      </c>
      <c r="Q1044" s="1">
        <v>0.11</v>
      </c>
      <c r="R1044" s="1">
        <v>0.01</v>
      </c>
      <c r="S1044" s="1">
        <f t="shared" si="123"/>
        <v>0.01</v>
      </c>
      <c r="T1044" s="1">
        <v>0.87</v>
      </c>
      <c r="U1044" s="1">
        <f t="shared" si="125"/>
        <v>0.01</v>
      </c>
    </row>
    <row r="1045" spans="2:23">
      <c r="B1045" t="s">
        <v>98</v>
      </c>
      <c r="C1045" s="1">
        <v>0.12</v>
      </c>
      <c r="D1045" s="1">
        <v>0.11</v>
      </c>
      <c r="E1045" s="1">
        <f t="shared" si="122"/>
        <v>0.11</v>
      </c>
      <c r="F1045" s="1">
        <v>0.31</v>
      </c>
      <c r="G1045" s="1">
        <f t="shared" si="124"/>
        <v>0.11</v>
      </c>
      <c r="I1045" s="15"/>
      <c r="P1045" t="s">
        <v>98</v>
      </c>
      <c r="Q1045" s="1">
        <v>0.12</v>
      </c>
      <c r="R1045" s="1">
        <v>0.11</v>
      </c>
      <c r="S1045" s="1">
        <f t="shared" si="123"/>
        <v>0.11</v>
      </c>
      <c r="T1045" s="1">
        <v>0.69</v>
      </c>
      <c r="U1045" s="1">
        <f t="shared" si="125"/>
        <v>0.11</v>
      </c>
    </row>
    <row r="1046" spans="2:23">
      <c r="B1046" t="s">
        <v>100</v>
      </c>
      <c r="C1046" s="1">
        <v>0.15</v>
      </c>
      <c r="D1046" s="1">
        <v>0.06</v>
      </c>
      <c r="E1046" s="1">
        <f t="shared" si="122"/>
        <v>0.06</v>
      </c>
      <c r="F1046" s="1">
        <v>0.16</v>
      </c>
      <c r="G1046" s="1">
        <f t="shared" si="124"/>
        <v>0.06</v>
      </c>
      <c r="P1046" t="s">
        <v>100</v>
      </c>
      <c r="Q1046" s="1">
        <v>0.15</v>
      </c>
      <c r="R1046" s="1">
        <v>0.06</v>
      </c>
      <c r="S1046" s="1">
        <f t="shared" si="123"/>
        <v>0.06</v>
      </c>
      <c r="T1046" s="1">
        <v>0.84</v>
      </c>
      <c r="U1046" s="1">
        <f t="shared" si="125"/>
        <v>0.06</v>
      </c>
    </row>
    <row r="1047" spans="2:23">
      <c r="B1047" t="s">
        <v>102</v>
      </c>
      <c r="C1047" s="1">
        <v>0.84</v>
      </c>
      <c r="D1047" s="1">
        <v>0.8</v>
      </c>
      <c r="E1047" s="37">
        <f t="shared" si="122"/>
        <v>0.8</v>
      </c>
      <c r="F1047" s="1">
        <v>0.89</v>
      </c>
      <c r="G1047" s="1">
        <f t="shared" si="124"/>
        <v>0.8</v>
      </c>
      <c r="P1047" t="s">
        <v>102</v>
      </c>
      <c r="Q1047" s="1">
        <v>0.84</v>
      </c>
      <c r="R1047" s="1">
        <v>0.8</v>
      </c>
      <c r="S1047" s="37">
        <f t="shared" si="123"/>
        <v>0.8</v>
      </c>
      <c r="T1047" s="1">
        <v>0.10999999999999999</v>
      </c>
      <c r="U1047" s="1">
        <f t="shared" si="125"/>
        <v>0.10999999999999999</v>
      </c>
    </row>
    <row r="1048" spans="2:23">
      <c r="B1048" t="s">
        <v>151</v>
      </c>
      <c r="C1048" s="1">
        <v>0.93</v>
      </c>
      <c r="D1048" s="1">
        <v>0.8</v>
      </c>
      <c r="E1048" s="37">
        <f t="shared" si="122"/>
        <v>0.8</v>
      </c>
      <c r="F1048" s="1">
        <v>0.89</v>
      </c>
      <c r="G1048" s="1">
        <f t="shared" si="124"/>
        <v>0.8</v>
      </c>
      <c r="P1048" t="s">
        <v>151</v>
      </c>
      <c r="Q1048" s="1">
        <v>0.93</v>
      </c>
      <c r="R1048" s="1">
        <v>0.8</v>
      </c>
      <c r="S1048" s="37">
        <f t="shared" si="123"/>
        <v>0.8</v>
      </c>
      <c r="T1048" s="1">
        <v>0.10999999999999999</v>
      </c>
      <c r="U1048" s="1">
        <f t="shared" si="125"/>
        <v>0.10999999999999999</v>
      </c>
    </row>
    <row r="1049" spans="2:23">
      <c r="E1049">
        <f>SUM(E1031:E1048)</f>
        <v>7.6499999999999986</v>
      </c>
      <c r="G1049">
        <f>SUM(G1031:G1048)</f>
        <v>6.4299999999999988</v>
      </c>
      <c r="H1049">
        <f>+G1049/E1049</f>
        <v>0.84052287581699348</v>
      </c>
      <c r="I1049" s="17" t="s">
        <v>604</v>
      </c>
      <c r="S1049">
        <f>SUM(S1031:S1048)</f>
        <v>7.6499999999999986</v>
      </c>
      <c r="U1049">
        <f>SUM(U1031:U1048)</f>
        <v>3.649999999999999</v>
      </c>
      <c r="V1049">
        <f>+U1049/S1049</f>
        <v>0.47712418300653592</v>
      </c>
      <c r="W1049" s="17" t="s">
        <v>604</v>
      </c>
    </row>
    <row r="1052" spans="2:23">
      <c r="B1052" s="118" t="s">
        <v>528</v>
      </c>
      <c r="P1052" s="118" t="s">
        <v>607</v>
      </c>
    </row>
    <row r="1053" spans="2:23">
      <c r="B1053" t="s">
        <v>78</v>
      </c>
      <c r="C1053" t="s">
        <v>48</v>
      </c>
      <c r="D1053" t="s">
        <v>223</v>
      </c>
      <c r="E1053" t="s">
        <v>528</v>
      </c>
      <c r="F1053" t="s">
        <v>224</v>
      </c>
      <c r="G1053" t="s">
        <v>53</v>
      </c>
      <c r="P1053" t="s">
        <v>78</v>
      </c>
      <c r="Q1053" t="s">
        <v>48</v>
      </c>
      <c r="R1053" t="s">
        <v>223</v>
      </c>
      <c r="S1053" t="s">
        <v>607</v>
      </c>
      <c r="T1053" t="s">
        <v>236</v>
      </c>
      <c r="U1053" t="s">
        <v>53</v>
      </c>
    </row>
    <row r="1054" spans="2:23">
      <c r="B1054" t="s">
        <v>80</v>
      </c>
      <c r="C1054" s="1">
        <v>0.62</v>
      </c>
      <c r="D1054" s="1">
        <v>0.22999999999999998</v>
      </c>
      <c r="E1054" s="1">
        <f t="shared" ref="E1054:E1071" si="126">MIN(C1054:D1054)</f>
        <v>0.22999999999999998</v>
      </c>
      <c r="F1054" s="1">
        <v>0.13</v>
      </c>
      <c r="G1054" s="1">
        <f>MIN(E1054:F1054)</f>
        <v>0.13</v>
      </c>
      <c r="P1054" t="s">
        <v>80</v>
      </c>
      <c r="Q1054" s="1">
        <v>0.62</v>
      </c>
      <c r="R1054" s="1">
        <v>0.22999999999999998</v>
      </c>
      <c r="S1054" s="1">
        <f t="shared" ref="S1054:S1071" si="127">MIN(Q1054:R1054)</f>
        <v>0.22999999999999998</v>
      </c>
      <c r="T1054" s="1">
        <v>0.87</v>
      </c>
      <c r="U1054" s="1">
        <f>MIN(S1054:T1054)</f>
        <v>0.22999999999999998</v>
      </c>
    </row>
    <row r="1055" spans="2:23">
      <c r="B1055" t="s">
        <v>82</v>
      </c>
      <c r="C1055" s="1">
        <v>0.96</v>
      </c>
      <c r="D1055" s="1">
        <v>0.30000000000000004</v>
      </c>
      <c r="E1055" s="1">
        <f t="shared" si="126"/>
        <v>0.30000000000000004</v>
      </c>
      <c r="F1055" s="1">
        <v>0.89</v>
      </c>
      <c r="G1055" s="1">
        <f t="shared" ref="G1055:G1071" si="128">MIN(E1055:F1055)</f>
        <v>0.30000000000000004</v>
      </c>
      <c r="P1055" t="s">
        <v>82</v>
      </c>
      <c r="Q1055" s="1">
        <v>0.96</v>
      </c>
      <c r="R1055" s="1">
        <v>0.30000000000000004</v>
      </c>
      <c r="S1055" s="1">
        <f t="shared" si="127"/>
        <v>0.30000000000000004</v>
      </c>
      <c r="T1055" s="1">
        <v>0.10999999999999999</v>
      </c>
      <c r="U1055" s="1">
        <f t="shared" ref="U1055:U1071" si="129">MIN(S1055:T1055)</f>
        <v>0.10999999999999999</v>
      </c>
    </row>
    <row r="1056" spans="2:23">
      <c r="B1056" t="s">
        <v>57</v>
      </c>
      <c r="C1056" s="1">
        <v>0.42</v>
      </c>
      <c r="D1056" s="1">
        <v>0.27</v>
      </c>
      <c r="E1056" s="1">
        <f t="shared" si="126"/>
        <v>0.27</v>
      </c>
      <c r="F1056" s="1">
        <v>0.81</v>
      </c>
      <c r="G1056" s="1">
        <f t="shared" si="128"/>
        <v>0.27</v>
      </c>
      <c r="P1056" t="s">
        <v>57</v>
      </c>
      <c r="Q1056" s="1">
        <v>0.42</v>
      </c>
      <c r="R1056" s="1">
        <v>0.27</v>
      </c>
      <c r="S1056" s="1">
        <f t="shared" si="127"/>
        <v>0.27</v>
      </c>
      <c r="T1056" s="1">
        <v>0.18999999999999995</v>
      </c>
      <c r="U1056" s="1">
        <f t="shared" si="129"/>
        <v>0.18999999999999995</v>
      </c>
    </row>
    <row r="1057" spans="2:23">
      <c r="B1057" t="s">
        <v>58</v>
      </c>
      <c r="C1057" s="1">
        <v>0.25</v>
      </c>
      <c r="D1057" s="1">
        <v>0.29000000000000004</v>
      </c>
      <c r="E1057" s="1">
        <f t="shared" si="126"/>
        <v>0.25</v>
      </c>
      <c r="F1057" s="1">
        <v>0.23</v>
      </c>
      <c r="G1057" s="1">
        <f t="shared" si="128"/>
        <v>0.23</v>
      </c>
      <c r="P1057" t="s">
        <v>58</v>
      </c>
      <c r="Q1057" s="1">
        <v>0.25</v>
      </c>
      <c r="R1057" s="1">
        <v>0.29000000000000004</v>
      </c>
      <c r="S1057" s="1">
        <f t="shared" si="127"/>
        <v>0.25</v>
      </c>
      <c r="T1057" s="1">
        <v>0.77</v>
      </c>
      <c r="U1057" s="1">
        <f t="shared" si="129"/>
        <v>0.25</v>
      </c>
    </row>
    <row r="1058" spans="2:23">
      <c r="B1058" t="s">
        <v>59</v>
      </c>
      <c r="C1058" s="1">
        <v>0.42</v>
      </c>
      <c r="D1058" s="1">
        <v>0.21999999999999997</v>
      </c>
      <c r="E1058" s="1">
        <f t="shared" si="126"/>
        <v>0.21999999999999997</v>
      </c>
      <c r="F1058" s="1">
        <v>0.69</v>
      </c>
      <c r="G1058" s="1">
        <f t="shared" si="128"/>
        <v>0.21999999999999997</v>
      </c>
      <c r="P1058" t="s">
        <v>59</v>
      </c>
      <c r="Q1058" s="1">
        <v>0.42</v>
      </c>
      <c r="R1058" s="1">
        <v>0.21999999999999997</v>
      </c>
      <c r="S1058" s="1">
        <f t="shared" si="127"/>
        <v>0.21999999999999997</v>
      </c>
      <c r="T1058" s="1">
        <v>0.31000000000000005</v>
      </c>
      <c r="U1058" s="1">
        <f t="shared" si="129"/>
        <v>0.21999999999999997</v>
      </c>
    </row>
    <row r="1059" spans="2:23">
      <c r="B1059" t="s">
        <v>60</v>
      </c>
      <c r="C1059" s="1">
        <v>0.9</v>
      </c>
      <c r="D1059" s="1">
        <v>0.26</v>
      </c>
      <c r="E1059" s="1">
        <f t="shared" si="126"/>
        <v>0.26</v>
      </c>
      <c r="F1059" s="1">
        <v>0.89</v>
      </c>
      <c r="G1059" s="1">
        <f t="shared" si="128"/>
        <v>0.26</v>
      </c>
      <c r="P1059" t="s">
        <v>60</v>
      </c>
      <c r="Q1059" s="1">
        <v>0.9</v>
      </c>
      <c r="R1059" s="1">
        <v>0.26</v>
      </c>
      <c r="S1059" s="1">
        <f t="shared" si="127"/>
        <v>0.26</v>
      </c>
      <c r="T1059" s="1">
        <v>0.10999999999999999</v>
      </c>
      <c r="U1059" s="1">
        <f t="shared" si="129"/>
        <v>0.10999999999999999</v>
      </c>
    </row>
    <row r="1060" spans="2:23">
      <c r="B1060" t="s">
        <v>153</v>
      </c>
      <c r="C1060" s="1">
        <v>0.72</v>
      </c>
      <c r="D1060" s="1">
        <v>0.22999999999999998</v>
      </c>
      <c r="E1060" s="1">
        <f t="shared" si="126"/>
        <v>0.22999999999999998</v>
      </c>
      <c r="F1060" s="1">
        <v>0.13</v>
      </c>
      <c r="G1060" s="1">
        <f t="shared" si="128"/>
        <v>0.13</v>
      </c>
      <c r="P1060" t="s">
        <v>153</v>
      </c>
      <c r="Q1060" s="1">
        <v>0.72</v>
      </c>
      <c r="R1060" s="1">
        <v>0.22999999999999998</v>
      </c>
      <c r="S1060" s="1">
        <f t="shared" si="127"/>
        <v>0.22999999999999998</v>
      </c>
      <c r="T1060" s="1">
        <v>0.87</v>
      </c>
      <c r="U1060" s="1">
        <f t="shared" si="129"/>
        <v>0.22999999999999998</v>
      </c>
    </row>
    <row r="1061" spans="2:23">
      <c r="B1061" t="s">
        <v>62</v>
      </c>
      <c r="C1061" s="1">
        <v>0.17</v>
      </c>
      <c r="D1061" s="1">
        <v>0.91</v>
      </c>
      <c r="E1061" s="1">
        <f t="shared" si="126"/>
        <v>0.17</v>
      </c>
      <c r="F1061" s="1">
        <v>0.16</v>
      </c>
      <c r="G1061" s="1">
        <f t="shared" si="128"/>
        <v>0.16</v>
      </c>
      <c r="P1061" t="s">
        <v>62</v>
      </c>
      <c r="Q1061" s="1">
        <v>0.17</v>
      </c>
      <c r="R1061" s="1">
        <v>0.91</v>
      </c>
      <c r="S1061" s="1">
        <f t="shared" si="127"/>
        <v>0.17</v>
      </c>
      <c r="T1061" s="1">
        <v>0.84</v>
      </c>
      <c r="U1061" s="1">
        <f t="shared" si="129"/>
        <v>0.17</v>
      </c>
    </row>
    <row r="1062" spans="2:23">
      <c r="B1062" t="s">
        <v>63</v>
      </c>
      <c r="C1062" s="1">
        <v>0.2</v>
      </c>
      <c r="D1062" s="1">
        <v>0.49</v>
      </c>
      <c r="E1062" s="1">
        <f t="shared" si="126"/>
        <v>0.2</v>
      </c>
      <c r="F1062" s="1">
        <v>0.45</v>
      </c>
      <c r="G1062" s="1">
        <f t="shared" si="128"/>
        <v>0.2</v>
      </c>
      <c r="P1062" t="s">
        <v>63</v>
      </c>
      <c r="Q1062" s="1">
        <v>0.2</v>
      </c>
      <c r="R1062" s="1">
        <v>0.49</v>
      </c>
      <c r="S1062" s="1">
        <f t="shared" si="127"/>
        <v>0.2</v>
      </c>
      <c r="T1062" s="1">
        <v>0.55000000000000004</v>
      </c>
      <c r="U1062" s="1">
        <f t="shared" si="129"/>
        <v>0.2</v>
      </c>
    </row>
    <row r="1063" spans="2:23">
      <c r="B1063" t="s">
        <v>64</v>
      </c>
      <c r="C1063" s="1">
        <v>0.53</v>
      </c>
      <c r="D1063" s="1">
        <v>0.29000000000000004</v>
      </c>
      <c r="E1063" s="1">
        <f t="shared" si="126"/>
        <v>0.29000000000000004</v>
      </c>
      <c r="F1063" s="1">
        <v>0.84</v>
      </c>
      <c r="G1063" s="1">
        <f t="shared" si="128"/>
        <v>0.29000000000000004</v>
      </c>
      <c r="P1063" t="s">
        <v>64</v>
      </c>
      <c r="Q1063" s="1">
        <v>0.53</v>
      </c>
      <c r="R1063" s="1">
        <v>0.29000000000000004</v>
      </c>
      <c r="S1063" s="1">
        <f t="shared" si="127"/>
        <v>0.29000000000000004</v>
      </c>
      <c r="T1063" s="1">
        <v>0.16000000000000003</v>
      </c>
      <c r="U1063" s="1">
        <f t="shared" si="129"/>
        <v>0.16000000000000003</v>
      </c>
    </row>
    <row r="1064" spans="2:23">
      <c r="B1064" t="s">
        <v>65</v>
      </c>
      <c r="C1064" s="1">
        <v>0.32</v>
      </c>
      <c r="D1064" s="1">
        <v>0.75</v>
      </c>
      <c r="E1064" s="1">
        <f t="shared" si="126"/>
        <v>0.32</v>
      </c>
      <c r="F1064" s="1">
        <v>0.13</v>
      </c>
      <c r="G1064" s="1">
        <f t="shared" si="128"/>
        <v>0.13</v>
      </c>
      <c r="P1064" t="s">
        <v>65</v>
      </c>
      <c r="Q1064" s="1">
        <v>0.32</v>
      </c>
      <c r="R1064" s="1">
        <v>0.75</v>
      </c>
      <c r="S1064" s="1">
        <f t="shared" si="127"/>
        <v>0.32</v>
      </c>
      <c r="T1064" s="1">
        <v>0.87</v>
      </c>
      <c r="U1064" s="1">
        <f t="shared" si="129"/>
        <v>0.32</v>
      </c>
    </row>
    <row r="1065" spans="2:23">
      <c r="B1065" t="s">
        <v>66</v>
      </c>
      <c r="C1065" s="1">
        <v>0.92</v>
      </c>
      <c r="D1065" s="1">
        <v>0.19999999999999996</v>
      </c>
      <c r="E1065" s="1">
        <f t="shared" si="126"/>
        <v>0.19999999999999996</v>
      </c>
      <c r="F1065" s="1">
        <v>0.89</v>
      </c>
      <c r="G1065" s="1">
        <f t="shared" si="128"/>
        <v>0.19999999999999996</v>
      </c>
      <c r="P1065" t="s">
        <v>66</v>
      </c>
      <c r="Q1065" s="1">
        <v>0.92</v>
      </c>
      <c r="R1065" s="1">
        <v>0.19999999999999996</v>
      </c>
      <c r="S1065" s="1">
        <f t="shared" si="127"/>
        <v>0.19999999999999996</v>
      </c>
      <c r="T1065" s="1">
        <v>0.10999999999999999</v>
      </c>
      <c r="U1065" s="1">
        <f t="shared" si="129"/>
        <v>0.10999999999999999</v>
      </c>
    </row>
    <row r="1066" spans="2:23">
      <c r="B1066" t="s">
        <v>94</v>
      </c>
      <c r="C1066" s="1">
        <v>0.13</v>
      </c>
      <c r="D1066" s="1">
        <v>0.65999999999999992</v>
      </c>
      <c r="E1066" s="1">
        <f t="shared" si="126"/>
        <v>0.13</v>
      </c>
      <c r="F1066" s="1">
        <v>0.23</v>
      </c>
      <c r="G1066" s="1">
        <f t="shared" si="128"/>
        <v>0.13</v>
      </c>
      <c r="P1066" t="s">
        <v>94</v>
      </c>
      <c r="Q1066" s="1">
        <v>0.13</v>
      </c>
      <c r="R1066" s="1">
        <v>0.65999999999999992</v>
      </c>
      <c r="S1066" s="1">
        <f t="shared" si="127"/>
        <v>0.13</v>
      </c>
      <c r="T1066" s="1">
        <v>0.77</v>
      </c>
      <c r="U1066" s="1">
        <f t="shared" si="129"/>
        <v>0.13</v>
      </c>
    </row>
    <row r="1067" spans="2:23">
      <c r="B1067" t="s">
        <v>96</v>
      </c>
      <c r="C1067" s="1">
        <v>0.11</v>
      </c>
      <c r="D1067" s="1">
        <v>0.99</v>
      </c>
      <c r="E1067" s="1">
        <f t="shared" si="126"/>
        <v>0.11</v>
      </c>
      <c r="F1067" s="1">
        <v>0.13</v>
      </c>
      <c r="G1067" s="1">
        <f t="shared" si="128"/>
        <v>0.11</v>
      </c>
      <c r="P1067" t="s">
        <v>96</v>
      </c>
      <c r="Q1067" s="1">
        <v>0.11</v>
      </c>
      <c r="R1067" s="1">
        <v>0.99</v>
      </c>
      <c r="S1067" s="1">
        <f t="shared" si="127"/>
        <v>0.11</v>
      </c>
      <c r="T1067" s="1">
        <v>0.87</v>
      </c>
      <c r="U1067" s="1">
        <f t="shared" si="129"/>
        <v>0.11</v>
      </c>
    </row>
    <row r="1068" spans="2:23">
      <c r="B1068" t="s">
        <v>98</v>
      </c>
      <c r="C1068" s="1">
        <v>0.12</v>
      </c>
      <c r="D1068" s="1">
        <v>0.89</v>
      </c>
      <c r="E1068" s="1">
        <f t="shared" si="126"/>
        <v>0.12</v>
      </c>
      <c r="F1068" s="1">
        <v>0.31</v>
      </c>
      <c r="G1068" s="1">
        <f t="shared" si="128"/>
        <v>0.12</v>
      </c>
      <c r="P1068" t="s">
        <v>98</v>
      </c>
      <c r="Q1068" s="1">
        <v>0.12</v>
      </c>
      <c r="R1068" s="1">
        <v>0.89</v>
      </c>
      <c r="S1068" s="1">
        <f t="shared" si="127"/>
        <v>0.12</v>
      </c>
      <c r="T1068" s="1">
        <v>0.69</v>
      </c>
      <c r="U1068" s="1">
        <f t="shared" si="129"/>
        <v>0.12</v>
      </c>
    </row>
    <row r="1069" spans="2:23">
      <c r="B1069" t="s">
        <v>100</v>
      </c>
      <c r="C1069" s="1">
        <v>0.15</v>
      </c>
      <c r="D1069" s="1">
        <v>0.94</v>
      </c>
      <c r="E1069" s="1">
        <f t="shared" si="126"/>
        <v>0.15</v>
      </c>
      <c r="F1069" s="1">
        <v>0.16</v>
      </c>
      <c r="G1069" s="1">
        <f t="shared" si="128"/>
        <v>0.15</v>
      </c>
      <c r="P1069" t="s">
        <v>100</v>
      </c>
      <c r="Q1069" s="1">
        <v>0.15</v>
      </c>
      <c r="R1069" s="1">
        <v>0.94</v>
      </c>
      <c r="S1069" s="1">
        <f t="shared" si="127"/>
        <v>0.15</v>
      </c>
      <c r="T1069" s="1">
        <v>0.84</v>
      </c>
      <c r="U1069" s="1">
        <f t="shared" si="129"/>
        <v>0.15</v>
      </c>
    </row>
    <row r="1070" spans="2:23">
      <c r="B1070" t="s">
        <v>102</v>
      </c>
      <c r="C1070" s="1">
        <v>0.84</v>
      </c>
      <c r="D1070" s="1">
        <v>0.19999999999999996</v>
      </c>
      <c r="E1070" s="1">
        <f t="shared" si="126"/>
        <v>0.19999999999999996</v>
      </c>
      <c r="F1070" s="1">
        <v>0.89</v>
      </c>
      <c r="G1070" s="1">
        <f t="shared" si="128"/>
        <v>0.19999999999999996</v>
      </c>
      <c r="P1070" t="s">
        <v>102</v>
      </c>
      <c r="Q1070" s="1">
        <v>0.84</v>
      </c>
      <c r="R1070" s="1">
        <v>0.19999999999999996</v>
      </c>
      <c r="S1070" s="1">
        <f t="shared" si="127"/>
        <v>0.19999999999999996</v>
      </c>
      <c r="T1070" s="1">
        <v>0.10999999999999999</v>
      </c>
      <c r="U1070" s="1">
        <f t="shared" si="129"/>
        <v>0.10999999999999999</v>
      </c>
    </row>
    <row r="1071" spans="2:23">
      <c r="B1071" t="s">
        <v>151</v>
      </c>
      <c r="C1071" s="1">
        <v>0.93</v>
      </c>
      <c r="D1071" s="1">
        <v>0.19999999999999996</v>
      </c>
      <c r="E1071" s="1">
        <f t="shared" si="126"/>
        <v>0.19999999999999996</v>
      </c>
      <c r="F1071" s="1">
        <v>0.89</v>
      </c>
      <c r="G1071" s="1">
        <f t="shared" si="128"/>
        <v>0.19999999999999996</v>
      </c>
      <c r="P1071" t="s">
        <v>151</v>
      </c>
      <c r="Q1071" s="1">
        <v>0.93</v>
      </c>
      <c r="R1071" s="1">
        <v>0.19999999999999996</v>
      </c>
      <c r="S1071" s="1">
        <f t="shared" si="127"/>
        <v>0.19999999999999996</v>
      </c>
      <c r="T1071" s="1">
        <v>0.10999999999999999</v>
      </c>
      <c r="U1071" s="1">
        <f t="shared" si="129"/>
        <v>0.10999999999999999</v>
      </c>
    </row>
    <row r="1072" spans="2:23">
      <c r="E1072">
        <f>SUM(E1054:E1071)</f>
        <v>3.8499999999999996</v>
      </c>
      <c r="G1072">
        <f>SUM(G1054:G1071)</f>
        <v>3.4299999999999997</v>
      </c>
      <c r="H1072">
        <f>+G1072/E1072</f>
        <v>0.89090909090909087</v>
      </c>
      <c r="I1072" s="31" t="s">
        <v>227</v>
      </c>
      <c r="S1072">
        <f>SUM(S1054:S1071)</f>
        <v>3.8499999999999996</v>
      </c>
      <c r="U1072">
        <f>SUM(U1054:U1071)</f>
        <v>3.0299999999999989</v>
      </c>
      <c r="V1072">
        <f>+U1072/S1072</f>
        <v>0.78701298701298683</v>
      </c>
      <c r="W1072" s="31" t="s">
        <v>227</v>
      </c>
    </row>
    <row r="1075" spans="2:21">
      <c r="B1075" s="118" t="s">
        <v>525</v>
      </c>
      <c r="P1075" s="118" t="s">
        <v>608</v>
      </c>
    </row>
    <row r="1076" spans="2:21">
      <c r="B1076" t="s">
        <v>78</v>
      </c>
      <c r="C1076" t="s">
        <v>228</v>
      </c>
      <c r="D1076" t="s">
        <v>54</v>
      </c>
      <c r="E1076" t="s">
        <v>525</v>
      </c>
      <c r="F1076" t="s">
        <v>224</v>
      </c>
      <c r="G1076" t="s">
        <v>53</v>
      </c>
      <c r="P1076" t="s">
        <v>78</v>
      </c>
      <c r="Q1076" t="s">
        <v>228</v>
      </c>
      <c r="R1076" t="s">
        <v>54</v>
      </c>
      <c r="S1076" t="s">
        <v>608</v>
      </c>
      <c r="T1076" t="s">
        <v>236</v>
      </c>
      <c r="U1076" t="s">
        <v>53</v>
      </c>
    </row>
    <row r="1077" spans="2:21">
      <c r="B1077" t="s">
        <v>80</v>
      </c>
      <c r="C1077" s="1">
        <v>0.38</v>
      </c>
      <c r="D1077" s="1">
        <v>0.77</v>
      </c>
      <c r="E1077" s="1">
        <f t="shared" ref="E1077:E1094" si="130">MIN(C1077:D1077)</f>
        <v>0.38</v>
      </c>
      <c r="F1077" s="1">
        <v>0.13</v>
      </c>
      <c r="G1077" s="1">
        <f>MIN(E1077:F1077)</f>
        <v>0.13</v>
      </c>
      <c r="P1077" t="s">
        <v>80</v>
      </c>
      <c r="Q1077" s="1">
        <v>0.38</v>
      </c>
      <c r="R1077" s="1">
        <v>0.77</v>
      </c>
      <c r="S1077" s="1">
        <f t="shared" ref="S1077:S1094" si="131">MIN(Q1077:R1077)</f>
        <v>0.38</v>
      </c>
      <c r="T1077" s="1">
        <v>0.87</v>
      </c>
      <c r="U1077" s="1">
        <f>MIN(S1077:T1077)</f>
        <v>0.38</v>
      </c>
    </row>
    <row r="1078" spans="2:21">
      <c r="B1078" t="s">
        <v>82</v>
      </c>
      <c r="C1078" s="1">
        <v>4.0000000000000036E-2</v>
      </c>
      <c r="D1078" s="1">
        <v>0.7</v>
      </c>
      <c r="E1078" s="1">
        <f t="shared" si="130"/>
        <v>4.0000000000000036E-2</v>
      </c>
      <c r="F1078" s="1">
        <v>0.89</v>
      </c>
      <c r="G1078" s="1">
        <f t="shared" ref="G1078:G1094" si="132">MIN(E1078:F1078)</f>
        <v>4.0000000000000036E-2</v>
      </c>
      <c r="P1078" t="s">
        <v>82</v>
      </c>
      <c r="Q1078" s="1">
        <v>4.0000000000000036E-2</v>
      </c>
      <c r="R1078" s="1">
        <v>0.7</v>
      </c>
      <c r="S1078" s="1">
        <f t="shared" si="131"/>
        <v>4.0000000000000036E-2</v>
      </c>
      <c r="T1078" s="1">
        <v>0.10999999999999999</v>
      </c>
      <c r="U1078" s="1">
        <f t="shared" ref="U1078:U1094" si="133">MIN(S1078:T1078)</f>
        <v>4.0000000000000036E-2</v>
      </c>
    </row>
    <row r="1079" spans="2:21">
      <c r="B1079" t="s">
        <v>57</v>
      </c>
      <c r="C1079" s="1">
        <v>0.58000000000000007</v>
      </c>
      <c r="D1079" s="1">
        <v>0.73</v>
      </c>
      <c r="E1079" s="37">
        <f t="shared" si="130"/>
        <v>0.58000000000000007</v>
      </c>
      <c r="F1079" s="1">
        <v>0.81</v>
      </c>
      <c r="G1079" s="1">
        <f t="shared" si="132"/>
        <v>0.58000000000000007</v>
      </c>
      <c r="P1079" t="s">
        <v>57</v>
      </c>
      <c r="Q1079" s="1">
        <v>0.58000000000000007</v>
      </c>
      <c r="R1079" s="1">
        <v>0.73</v>
      </c>
      <c r="S1079" s="37">
        <f t="shared" si="131"/>
        <v>0.58000000000000007</v>
      </c>
      <c r="T1079" s="1">
        <v>0.18999999999999995</v>
      </c>
      <c r="U1079" s="1">
        <f t="shared" si="133"/>
        <v>0.18999999999999995</v>
      </c>
    </row>
    <row r="1080" spans="2:21">
      <c r="B1080" t="s">
        <v>58</v>
      </c>
      <c r="C1080" s="1">
        <v>0.75</v>
      </c>
      <c r="D1080" s="1">
        <v>0.71</v>
      </c>
      <c r="E1080" s="37">
        <f t="shared" si="130"/>
        <v>0.71</v>
      </c>
      <c r="F1080" s="1">
        <v>0.23</v>
      </c>
      <c r="G1080" s="1">
        <f t="shared" si="132"/>
        <v>0.23</v>
      </c>
      <c r="P1080" t="s">
        <v>58</v>
      </c>
      <c r="Q1080" s="1">
        <v>0.75</v>
      </c>
      <c r="R1080" s="1">
        <v>0.71</v>
      </c>
      <c r="S1080" s="37">
        <f t="shared" si="131"/>
        <v>0.71</v>
      </c>
      <c r="T1080" s="1">
        <v>0.77</v>
      </c>
      <c r="U1080" s="1">
        <f t="shared" si="133"/>
        <v>0.71</v>
      </c>
    </row>
    <row r="1081" spans="2:21">
      <c r="B1081" t="s">
        <v>59</v>
      </c>
      <c r="C1081" s="1">
        <v>0.58000000000000007</v>
      </c>
      <c r="D1081" s="1">
        <v>0.78</v>
      </c>
      <c r="E1081" s="37">
        <f t="shared" si="130"/>
        <v>0.58000000000000007</v>
      </c>
      <c r="F1081" s="1">
        <v>0.69</v>
      </c>
      <c r="G1081" s="1">
        <f t="shared" si="132"/>
        <v>0.58000000000000007</v>
      </c>
      <c r="P1081" t="s">
        <v>59</v>
      </c>
      <c r="Q1081" s="1">
        <v>0.58000000000000007</v>
      </c>
      <c r="R1081" s="1">
        <v>0.78</v>
      </c>
      <c r="S1081" s="1">
        <f t="shared" si="131"/>
        <v>0.58000000000000007</v>
      </c>
      <c r="T1081" s="1">
        <v>0.31000000000000005</v>
      </c>
      <c r="U1081" s="1">
        <f t="shared" si="133"/>
        <v>0.31000000000000005</v>
      </c>
    </row>
    <row r="1082" spans="2:21">
      <c r="B1082" t="s">
        <v>60</v>
      </c>
      <c r="C1082" s="1">
        <v>9.9999999999999978E-2</v>
      </c>
      <c r="D1082" s="1">
        <v>0.74</v>
      </c>
      <c r="E1082" s="1">
        <f t="shared" si="130"/>
        <v>9.9999999999999978E-2</v>
      </c>
      <c r="F1082" s="1">
        <v>0.89</v>
      </c>
      <c r="G1082" s="1">
        <f t="shared" si="132"/>
        <v>9.9999999999999978E-2</v>
      </c>
      <c r="P1082" t="s">
        <v>60</v>
      </c>
      <c r="Q1082" s="1">
        <v>9.9999999999999978E-2</v>
      </c>
      <c r="R1082" s="1">
        <v>0.74</v>
      </c>
      <c r="S1082" s="1">
        <f t="shared" si="131"/>
        <v>9.9999999999999978E-2</v>
      </c>
      <c r="T1082" s="1">
        <v>0.10999999999999999</v>
      </c>
      <c r="U1082" s="1">
        <f t="shared" si="133"/>
        <v>9.9999999999999978E-2</v>
      </c>
    </row>
    <row r="1083" spans="2:21">
      <c r="B1083" t="s">
        <v>153</v>
      </c>
      <c r="C1083" s="1">
        <v>0.28000000000000003</v>
      </c>
      <c r="D1083" s="1">
        <v>0.77</v>
      </c>
      <c r="E1083" s="1">
        <f t="shared" si="130"/>
        <v>0.28000000000000003</v>
      </c>
      <c r="F1083" s="1">
        <v>0.13</v>
      </c>
      <c r="G1083" s="1">
        <f t="shared" si="132"/>
        <v>0.13</v>
      </c>
      <c r="P1083" t="s">
        <v>153</v>
      </c>
      <c r="Q1083" s="1">
        <v>0.28000000000000003</v>
      </c>
      <c r="R1083" s="1">
        <v>0.77</v>
      </c>
      <c r="S1083" s="1">
        <f t="shared" si="131"/>
        <v>0.28000000000000003</v>
      </c>
      <c r="T1083" s="1">
        <v>0.87</v>
      </c>
      <c r="U1083" s="1">
        <f t="shared" si="133"/>
        <v>0.28000000000000003</v>
      </c>
    </row>
    <row r="1084" spans="2:21">
      <c r="B1084" t="s">
        <v>62</v>
      </c>
      <c r="C1084" s="1">
        <v>0.83</v>
      </c>
      <c r="D1084" s="1">
        <v>0.09</v>
      </c>
      <c r="E1084" s="1">
        <f t="shared" si="130"/>
        <v>0.09</v>
      </c>
      <c r="F1084" s="1">
        <v>0.16</v>
      </c>
      <c r="G1084" s="1">
        <f t="shared" si="132"/>
        <v>0.09</v>
      </c>
      <c r="P1084" t="s">
        <v>62</v>
      </c>
      <c r="Q1084" s="1">
        <v>0.83</v>
      </c>
      <c r="R1084" s="1">
        <v>0.09</v>
      </c>
      <c r="S1084" s="1">
        <f t="shared" si="131"/>
        <v>0.09</v>
      </c>
      <c r="T1084" s="1">
        <v>0.84</v>
      </c>
      <c r="U1084" s="1">
        <f t="shared" si="133"/>
        <v>0.09</v>
      </c>
    </row>
    <row r="1085" spans="2:21">
      <c r="B1085" t="s">
        <v>63</v>
      </c>
      <c r="C1085" s="1">
        <v>0.8</v>
      </c>
      <c r="D1085" s="1">
        <v>0.51</v>
      </c>
      <c r="E1085" s="37">
        <f t="shared" si="130"/>
        <v>0.51</v>
      </c>
      <c r="F1085" s="1">
        <v>0.45</v>
      </c>
      <c r="G1085" s="1">
        <f t="shared" si="132"/>
        <v>0.45</v>
      </c>
      <c r="P1085" t="s">
        <v>63</v>
      </c>
      <c r="Q1085" s="1">
        <v>0.8</v>
      </c>
      <c r="R1085" s="1">
        <v>0.51</v>
      </c>
      <c r="S1085" s="1">
        <f t="shared" si="131"/>
        <v>0.51</v>
      </c>
      <c r="T1085" s="1">
        <v>0.55000000000000004</v>
      </c>
      <c r="U1085" s="1">
        <f t="shared" si="133"/>
        <v>0.51</v>
      </c>
    </row>
    <row r="1086" spans="2:21">
      <c r="B1086" t="s">
        <v>64</v>
      </c>
      <c r="C1086" s="1">
        <v>0.47</v>
      </c>
      <c r="D1086" s="1">
        <v>0.71</v>
      </c>
      <c r="E1086" s="1">
        <f t="shared" si="130"/>
        <v>0.47</v>
      </c>
      <c r="F1086" s="1">
        <v>0.84</v>
      </c>
      <c r="G1086" s="1">
        <f t="shared" si="132"/>
        <v>0.47</v>
      </c>
      <c r="P1086" t="s">
        <v>64</v>
      </c>
      <c r="Q1086" s="1">
        <v>0.47</v>
      </c>
      <c r="R1086" s="1">
        <v>0.71</v>
      </c>
      <c r="S1086" s="1">
        <f t="shared" si="131"/>
        <v>0.47</v>
      </c>
      <c r="T1086" s="1">
        <v>0.16000000000000003</v>
      </c>
      <c r="U1086" s="1">
        <f t="shared" si="133"/>
        <v>0.16000000000000003</v>
      </c>
    </row>
    <row r="1087" spans="2:21">
      <c r="B1087" t="s">
        <v>65</v>
      </c>
      <c r="C1087" s="1">
        <v>0.67999999999999994</v>
      </c>
      <c r="D1087" s="1">
        <v>0.25</v>
      </c>
      <c r="E1087" s="1">
        <f t="shared" si="130"/>
        <v>0.25</v>
      </c>
      <c r="F1087" s="1">
        <v>0.13</v>
      </c>
      <c r="G1087" s="1">
        <f t="shared" si="132"/>
        <v>0.13</v>
      </c>
      <c r="P1087" t="s">
        <v>65</v>
      </c>
      <c r="Q1087" s="1">
        <v>0.67999999999999994</v>
      </c>
      <c r="R1087" s="1">
        <v>0.25</v>
      </c>
      <c r="S1087" s="1">
        <f t="shared" si="131"/>
        <v>0.25</v>
      </c>
      <c r="T1087" s="1">
        <v>0.87</v>
      </c>
      <c r="U1087" s="1">
        <f t="shared" si="133"/>
        <v>0.25</v>
      </c>
    </row>
    <row r="1088" spans="2:21">
      <c r="B1088" t="s">
        <v>66</v>
      </c>
      <c r="C1088" s="1">
        <v>7.999999999999996E-2</v>
      </c>
      <c r="D1088" s="1">
        <v>0.8</v>
      </c>
      <c r="E1088" s="1">
        <f t="shared" si="130"/>
        <v>7.999999999999996E-2</v>
      </c>
      <c r="F1088" s="1">
        <v>0.89</v>
      </c>
      <c r="G1088" s="1">
        <f t="shared" si="132"/>
        <v>7.999999999999996E-2</v>
      </c>
      <c r="P1088" t="s">
        <v>66</v>
      </c>
      <c r="Q1088" s="1">
        <v>7.999999999999996E-2</v>
      </c>
      <c r="R1088" s="1">
        <v>0.8</v>
      </c>
      <c r="S1088" s="1">
        <f t="shared" si="131"/>
        <v>7.999999999999996E-2</v>
      </c>
      <c r="T1088" s="1">
        <v>0.10999999999999999</v>
      </c>
      <c r="U1088" s="1">
        <f t="shared" si="133"/>
        <v>7.999999999999996E-2</v>
      </c>
    </row>
    <row r="1089" spans="2:23">
      <c r="B1089" t="s">
        <v>94</v>
      </c>
      <c r="C1089" s="1">
        <v>0.87</v>
      </c>
      <c r="D1089" s="1">
        <v>0.34</v>
      </c>
      <c r="E1089" s="1">
        <f t="shared" si="130"/>
        <v>0.34</v>
      </c>
      <c r="F1089" s="1">
        <v>0.23</v>
      </c>
      <c r="G1089" s="1">
        <f t="shared" si="132"/>
        <v>0.23</v>
      </c>
      <c r="P1089" t="s">
        <v>94</v>
      </c>
      <c r="Q1089" s="1">
        <v>0.87</v>
      </c>
      <c r="R1089" s="1">
        <v>0.34</v>
      </c>
      <c r="S1089" s="1">
        <f t="shared" si="131"/>
        <v>0.34</v>
      </c>
      <c r="T1089" s="1">
        <v>0.77</v>
      </c>
      <c r="U1089" s="1">
        <f t="shared" si="133"/>
        <v>0.34</v>
      </c>
    </row>
    <row r="1090" spans="2:23">
      <c r="B1090" t="s">
        <v>96</v>
      </c>
      <c r="C1090" s="1">
        <v>0.89</v>
      </c>
      <c r="D1090" s="1">
        <v>0.01</v>
      </c>
      <c r="E1090" s="1">
        <f t="shared" si="130"/>
        <v>0.01</v>
      </c>
      <c r="F1090" s="1">
        <v>0.13</v>
      </c>
      <c r="G1090" s="1">
        <f t="shared" si="132"/>
        <v>0.01</v>
      </c>
      <c r="P1090" t="s">
        <v>96</v>
      </c>
      <c r="Q1090" s="1">
        <v>0.89</v>
      </c>
      <c r="R1090" s="1">
        <v>0.01</v>
      </c>
      <c r="S1090" s="1">
        <f t="shared" si="131"/>
        <v>0.01</v>
      </c>
      <c r="T1090" s="1">
        <v>0.87</v>
      </c>
      <c r="U1090" s="1">
        <f t="shared" si="133"/>
        <v>0.01</v>
      </c>
    </row>
    <row r="1091" spans="2:23">
      <c r="B1091" t="s">
        <v>98</v>
      </c>
      <c r="C1091" s="1">
        <v>0.88</v>
      </c>
      <c r="D1091" s="1">
        <v>0.11</v>
      </c>
      <c r="E1091" s="1">
        <f t="shared" si="130"/>
        <v>0.11</v>
      </c>
      <c r="F1091" s="1">
        <v>0.31</v>
      </c>
      <c r="G1091" s="1">
        <f t="shared" si="132"/>
        <v>0.11</v>
      </c>
      <c r="P1091" t="s">
        <v>98</v>
      </c>
      <c r="Q1091" s="1">
        <v>0.88</v>
      </c>
      <c r="R1091" s="1">
        <v>0.11</v>
      </c>
      <c r="S1091" s="1">
        <f t="shared" si="131"/>
        <v>0.11</v>
      </c>
      <c r="T1091" s="1">
        <v>0.69</v>
      </c>
      <c r="U1091" s="1">
        <f t="shared" si="133"/>
        <v>0.11</v>
      </c>
    </row>
    <row r="1092" spans="2:23">
      <c r="B1092" t="s">
        <v>100</v>
      </c>
      <c r="C1092" s="1">
        <v>0.85</v>
      </c>
      <c r="D1092" s="1">
        <v>0.06</v>
      </c>
      <c r="E1092" s="1">
        <f t="shared" si="130"/>
        <v>0.06</v>
      </c>
      <c r="F1092" s="1">
        <v>0.16</v>
      </c>
      <c r="G1092" s="1">
        <f t="shared" si="132"/>
        <v>0.06</v>
      </c>
      <c r="P1092" t="s">
        <v>100</v>
      </c>
      <c r="Q1092" s="1">
        <v>0.85</v>
      </c>
      <c r="R1092" s="1">
        <v>0.06</v>
      </c>
      <c r="S1092" s="1">
        <f t="shared" si="131"/>
        <v>0.06</v>
      </c>
      <c r="T1092" s="1">
        <v>0.84</v>
      </c>
      <c r="U1092" s="1">
        <f t="shared" si="133"/>
        <v>0.06</v>
      </c>
    </row>
    <row r="1093" spans="2:23">
      <c r="B1093" t="s">
        <v>102</v>
      </c>
      <c r="C1093" s="1">
        <v>0.16000000000000003</v>
      </c>
      <c r="D1093" s="1">
        <v>0.8</v>
      </c>
      <c r="E1093" s="1">
        <f t="shared" si="130"/>
        <v>0.16000000000000003</v>
      </c>
      <c r="F1093" s="1">
        <v>0.89</v>
      </c>
      <c r="G1093" s="1">
        <f t="shared" si="132"/>
        <v>0.16000000000000003</v>
      </c>
      <c r="P1093" t="s">
        <v>102</v>
      </c>
      <c r="Q1093" s="1">
        <v>0.16000000000000003</v>
      </c>
      <c r="R1093" s="1">
        <v>0.8</v>
      </c>
      <c r="S1093" s="1">
        <f t="shared" si="131"/>
        <v>0.16000000000000003</v>
      </c>
      <c r="T1093" s="1">
        <v>0.10999999999999999</v>
      </c>
      <c r="U1093" s="1">
        <f t="shared" si="133"/>
        <v>0.10999999999999999</v>
      </c>
    </row>
    <row r="1094" spans="2:23">
      <c r="B1094" t="s">
        <v>151</v>
      </c>
      <c r="C1094" s="1">
        <v>6.9999999999999951E-2</v>
      </c>
      <c r="D1094" s="1">
        <v>0.8</v>
      </c>
      <c r="E1094" s="1">
        <f t="shared" si="130"/>
        <v>6.9999999999999951E-2</v>
      </c>
      <c r="F1094" s="1">
        <v>0.89</v>
      </c>
      <c r="G1094" s="1">
        <f t="shared" si="132"/>
        <v>6.9999999999999951E-2</v>
      </c>
      <c r="P1094" t="s">
        <v>151</v>
      </c>
      <c r="Q1094" s="1">
        <v>6.9999999999999951E-2</v>
      </c>
      <c r="R1094" s="1">
        <v>0.8</v>
      </c>
      <c r="S1094" s="1">
        <f t="shared" si="131"/>
        <v>6.9999999999999951E-2</v>
      </c>
      <c r="T1094" s="1">
        <v>0.10999999999999999</v>
      </c>
      <c r="U1094" s="1">
        <f t="shared" si="133"/>
        <v>6.9999999999999951E-2</v>
      </c>
    </row>
    <row r="1095" spans="2:23">
      <c r="E1095">
        <f>SUM(E1077:E1094)</f>
        <v>4.8199999999999994</v>
      </c>
      <c r="G1095">
        <f>SUM(G1077:G1094)</f>
        <v>3.6499999999999995</v>
      </c>
      <c r="H1095">
        <f>+G1095/E1095</f>
        <v>0.75726141078838172</v>
      </c>
      <c r="I1095" s="58" t="s">
        <v>605</v>
      </c>
      <c r="S1095">
        <f>SUM(S1077:S1094)</f>
        <v>4.8199999999999994</v>
      </c>
      <c r="U1095">
        <f>SUM(U1077:U1094)</f>
        <v>3.7999999999999989</v>
      </c>
      <c r="V1095">
        <f>+U1095/S1095</f>
        <v>0.78838174273858908</v>
      </c>
      <c r="W1095" s="58" t="s">
        <v>605</v>
      </c>
    </row>
    <row r="1098" spans="2:23">
      <c r="B1098" s="118" t="s">
        <v>603</v>
      </c>
      <c r="P1098" s="118" t="s">
        <v>291</v>
      </c>
    </row>
    <row r="1099" spans="2:23">
      <c r="B1099" t="s">
        <v>78</v>
      </c>
      <c r="C1099" t="s">
        <v>228</v>
      </c>
      <c r="D1099" t="s">
        <v>223</v>
      </c>
      <c r="E1099" t="s">
        <v>603</v>
      </c>
      <c r="F1099" t="s">
        <v>224</v>
      </c>
      <c r="G1099" t="s">
        <v>53</v>
      </c>
      <c r="P1099" t="s">
        <v>78</v>
      </c>
      <c r="Q1099" t="s">
        <v>228</v>
      </c>
      <c r="R1099" t="s">
        <v>223</v>
      </c>
      <c r="S1099" t="s">
        <v>603</v>
      </c>
      <c r="T1099" t="s">
        <v>236</v>
      </c>
      <c r="U1099" t="s">
        <v>53</v>
      </c>
    </row>
    <row r="1100" spans="2:23">
      <c r="B1100" t="s">
        <v>80</v>
      </c>
      <c r="C1100" s="1">
        <v>0.38</v>
      </c>
      <c r="D1100" s="1">
        <v>0.22999999999999998</v>
      </c>
      <c r="E1100" s="1">
        <f t="shared" ref="E1100:E1117" si="134">MIN(C1100:D1100)</f>
        <v>0.22999999999999998</v>
      </c>
      <c r="F1100" s="1">
        <v>0.13</v>
      </c>
      <c r="G1100" s="1">
        <f>MIN(E1100:F1100)</f>
        <v>0.13</v>
      </c>
      <c r="P1100" t="s">
        <v>80</v>
      </c>
      <c r="Q1100" s="1">
        <v>0.38</v>
      </c>
      <c r="R1100" s="1">
        <v>0.22999999999999998</v>
      </c>
      <c r="S1100" s="1">
        <f t="shared" ref="S1100:S1117" si="135">MIN(Q1100:R1100)</f>
        <v>0.22999999999999998</v>
      </c>
      <c r="T1100" s="1">
        <v>0.87</v>
      </c>
      <c r="U1100" s="1">
        <f>MIN(S1100:T1100)</f>
        <v>0.22999999999999998</v>
      </c>
    </row>
    <row r="1101" spans="2:23">
      <c r="B1101" t="s">
        <v>82</v>
      </c>
      <c r="C1101" s="1">
        <v>4.0000000000000036E-2</v>
      </c>
      <c r="D1101" s="1">
        <v>0.30000000000000004</v>
      </c>
      <c r="E1101" s="1">
        <f t="shared" si="134"/>
        <v>4.0000000000000036E-2</v>
      </c>
      <c r="F1101" s="1">
        <v>0.89</v>
      </c>
      <c r="G1101" s="1">
        <f t="shared" ref="G1101:G1117" si="136">MIN(E1101:F1101)</f>
        <v>4.0000000000000036E-2</v>
      </c>
      <c r="P1101" t="s">
        <v>82</v>
      </c>
      <c r="Q1101" s="1">
        <v>4.0000000000000036E-2</v>
      </c>
      <c r="R1101" s="1">
        <v>0.30000000000000004</v>
      </c>
      <c r="S1101" s="1">
        <f t="shared" si="135"/>
        <v>4.0000000000000036E-2</v>
      </c>
      <c r="T1101" s="1">
        <v>0.10999999999999999</v>
      </c>
      <c r="U1101" s="1">
        <f t="shared" ref="U1101:U1117" si="137">MIN(S1101:T1101)</f>
        <v>4.0000000000000036E-2</v>
      </c>
    </row>
    <row r="1102" spans="2:23">
      <c r="B1102" t="s">
        <v>57</v>
      </c>
      <c r="C1102" s="1">
        <v>0.58000000000000007</v>
      </c>
      <c r="D1102" s="1">
        <v>0.27</v>
      </c>
      <c r="E1102" s="1">
        <f t="shared" si="134"/>
        <v>0.27</v>
      </c>
      <c r="F1102" s="1">
        <v>0.81</v>
      </c>
      <c r="G1102" s="1">
        <f t="shared" si="136"/>
        <v>0.27</v>
      </c>
      <c r="P1102" t="s">
        <v>57</v>
      </c>
      <c r="Q1102" s="1">
        <v>0.58000000000000007</v>
      </c>
      <c r="R1102" s="1">
        <v>0.27</v>
      </c>
      <c r="S1102" s="1">
        <f t="shared" si="135"/>
        <v>0.27</v>
      </c>
      <c r="T1102" s="1">
        <v>0.18999999999999995</v>
      </c>
      <c r="U1102" s="1">
        <f t="shared" si="137"/>
        <v>0.18999999999999995</v>
      </c>
    </row>
    <row r="1103" spans="2:23">
      <c r="B1103" t="s">
        <v>58</v>
      </c>
      <c r="C1103" s="1">
        <v>0.75</v>
      </c>
      <c r="D1103" s="1">
        <v>0.29000000000000004</v>
      </c>
      <c r="E1103" s="1">
        <f t="shared" si="134"/>
        <v>0.29000000000000004</v>
      </c>
      <c r="F1103" s="1">
        <v>0.23</v>
      </c>
      <c r="G1103" s="1">
        <f t="shared" si="136"/>
        <v>0.23</v>
      </c>
      <c r="P1103" t="s">
        <v>58</v>
      </c>
      <c r="Q1103" s="1">
        <v>0.75</v>
      </c>
      <c r="R1103" s="1">
        <v>0.29000000000000004</v>
      </c>
      <c r="S1103" s="1">
        <f t="shared" si="135"/>
        <v>0.29000000000000004</v>
      </c>
      <c r="T1103" s="1">
        <v>0.77</v>
      </c>
      <c r="U1103" s="1">
        <f t="shared" si="137"/>
        <v>0.29000000000000004</v>
      </c>
    </row>
    <row r="1104" spans="2:23">
      <c r="B1104" t="s">
        <v>59</v>
      </c>
      <c r="C1104" s="1">
        <v>0.58000000000000007</v>
      </c>
      <c r="D1104" s="1">
        <v>0.21999999999999997</v>
      </c>
      <c r="E1104" s="1">
        <f t="shared" si="134"/>
        <v>0.21999999999999997</v>
      </c>
      <c r="F1104" s="1">
        <v>0.69</v>
      </c>
      <c r="G1104" s="1">
        <f t="shared" si="136"/>
        <v>0.21999999999999997</v>
      </c>
      <c r="P1104" t="s">
        <v>59</v>
      </c>
      <c r="Q1104" s="1">
        <v>0.58000000000000007</v>
      </c>
      <c r="R1104" s="1">
        <v>0.21999999999999997</v>
      </c>
      <c r="S1104" s="1">
        <f t="shared" si="135"/>
        <v>0.21999999999999997</v>
      </c>
      <c r="T1104" s="1">
        <v>0.31000000000000005</v>
      </c>
      <c r="U1104" s="1">
        <f t="shared" si="137"/>
        <v>0.21999999999999997</v>
      </c>
    </row>
    <row r="1105" spans="2:30">
      <c r="B1105" t="s">
        <v>60</v>
      </c>
      <c r="C1105" s="1">
        <v>9.9999999999999978E-2</v>
      </c>
      <c r="D1105" s="1">
        <v>0.26</v>
      </c>
      <c r="E1105" s="1">
        <f t="shared" si="134"/>
        <v>9.9999999999999978E-2</v>
      </c>
      <c r="F1105" s="1">
        <v>0.89</v>
      </c>
      <c r="G1105" s="1">
        <f t="shared" si="136"/>
        <v>9.9999999999999978E-2</v>
      </c>
      <c r="P1105" t="s">
        <v>60</v>
      </c>
      <c r="Q1105" s="1">
        <v>9.9999999999999978E-2</v>
      </c>
      <c r="R1105" s="1">
        <v>0.26</v>
      </c>
      <c r="S1105" s="1">
        <f t="shared" si="135"/>
        <v>9.9999999999999978E-2</v>
      </c>
      <c r="T1105" s="1">
        <v>0.10999999999999999</v>
      </c>
      <c r="U1105" s="1">
        <f t="shared" si="137"/>
        <v>9.9999999999999978E-2</v>
      </c>
    </row>
    <row r="1106" spans="2:30">
      <c r="B1106" t="s">
        <v>153</v>
      </c>
      <c r="C1106" s="1">
        <v>0.28000000000000003</v>
      </c>
      <c r="D1106" s="1">
        <v>0.22999999999999998</v>
      </c>
      <c r="E1106" s="1">
        <f t="shared" si="134"/>
        <v>0.22999999999999998</v>
      </c>
      <c r="F1106" s="1">
        <v>0.13</v>
      </c>
      <c r="G1106" s="1">
        <f t="shared" si="136"/>
        <v>0.13</v>
      </c>
      <c r="P1106" t="s">
        <v>153</v>
      </c>
      <c r="Q1106" s="1">
        <v>0.28000000000000003</v>
      </c>
      <c r="R1106" s="1">
        <v>0.22999999999999998</v>
      </c>
      <c r="S1106" s="1">
        <f t="shared" si="135"/>
        <v>0.22999999999999998</v>
      </c>
      <c r="T1106" s="1">
        <v>0.87</v>
      </c>
      <c r="U1106" s="1">
        <f t="shared" si="137"/>
        <v>0.22999999999999998</v>
      </c>
    </row>
    <row r="1107" spans="2:30">
      <c r="B1107" t="s">
        <v>62</v>
      </c>
      <c r="C1107" s="1">
        <v>0.83</v>
      </c>
      <c r="D1107" s="1">
        <v>0.91</v>
      </c>
      <c r="E1107" s="37">
        <f t="shared" si="134"/>
        <v>0.83</v>
      </c>
      <c r="F1107" s="1">
        <v>0.16</v>
      </c>
      <c r="G1107" s="1">
        <f t="shared" si="136"/>
        <v>0.16</v>
      </c>
      <c r="P1107" t="s">
        <v>62</v>
      </c>
      <c r="Q1107" s="1">
        <v>0.83</v>
      </c>
      <c r="R1107" s="1">
        <v>0.91</v>
      </c>
      <c r="S1107" s="37">
        <f t="shared" si="135"/>
        <v>0.83</v>
      </c>
      <c r="T1107" s="1">
        <v>0.84</v>
      </c>
      <c r="U1107" s="1">
        <f t="shared" si="137"/>
        <v>0.83</v>
      </c>
    </row>
    <row r="1108" spans="2:30">
      <c r="B1108" t="s">
        <v>63</v>
      </c>
      <c r="C1108" s="1">
        <v>0.8</v>
      </c>
      <c r="D1108" s="1">
        <v>0.49</v>
      </c>
      <c r="E1108" s="1">
        <f t="shared" si="134"/>
        <v>0.49</v>
      </c>
      <c r="F1108" s="1">
        <v>0.45</v>
      </c>
      <c r="G1108" s="1">
        <f t="shared" si="136"/>
        <v>0.45</v>
      </c>
      <c r="P1108" t="s">
        <v>63</v>
      </c>
      <c r="Q1108" s="1">
        <v>0.8</v>
      </c>
      <c r="R1108" s="1">
        <v>0.49</v>
      </c>
      <c r="S1108" s="1">
        <f t="shared" si="135"/>
        <v>0.49</v>
      </c>
      <c r="T1108" s="1">
        <v>0.55000000000000004</v>
      </c>
      <c r="U1108" s="1">
        <f t="shared" si="137"/>
        <v>0.49</v>
      </c>
    </row>
    <row r="1109" spans="2:30">
      <c r="B1109" t="s">
        <v>64</v>
      </c>
      <c r="C1109" s="1">
        <v>0.47</v>
      </c>
      <c r="D1109" s="1">
        <v>0.29000000000000004</v>
      </c>
      <c r="E1109" s="1">
        <f t="shared" si="134"/>
        <v>0.29000000000000004</v>
      </c>
      <c r="F1109" s="1">
        <v>0.84</v>
      </c>
      <c r="G1109" s="1">
        <f t="shared" si="136"/>
        <v>0.29000000000000004</v>
      </c>
      <c r="P1109" t="s">
        <v>64</v>
      </c>
      <c r="Q1109" s="1">
        <v>0.47</v>
      </c>
      <c r="R1109" s="1">
        <v>0.29000000000000004</v>
      </c>
      <c r="S1109" s="1">
        <f t="shared" si="135"/>
        <v>0.29000000000000004</v>
      </c>
      <c r="T1109" s="1">
        <v>0.16000000000000003</v>
      </c>
      <c r="U1109" s="1">
        <f t="shared" si="137"/>
        <v>0.16000000000000003</v>
      </c>
    </row>
    <row r="1110" spans="2:30">
      <c r="B1110" t="s">
        <v>65</v>
      </c>
      <c r="C1110" s="1">
        <v>0.67999999999999994</v>
      </c>
      <c r="D1110" s="1">
        <v>0.75</v>
      </c>
      <c r="E1110" s="37">
        <f t="shared" si="134"/>
        <v>0.67999999999999994</v>
      </c>
      <c r="F1110" s="1">
        <v>0.13</v>
      </c>
      <c r="G1110" s="1">
        <f t="shared" si="136"/>
        <v>0.13</v>
      </c>
      <c r="P1110" t="s">
        <v>65</v>
      </c>
      <c r="Q1110" s="1">
        <v>0.67999999999999994</v>
      </c>
      <c r="R1110" s="1">
        <v>0.75</v>
      </c>
      <c r="S1110" s="37">
        <f t="shared" si="135"/>
        <v>0.67999999999999994</v>
      </c>
      <c r="T1110" s="1">
        <v>0.87</v>
      </c>
      <c r="U1110" s="1">
        <f t="shared" si="137"/>
        <v>0.67999999999999994</v>
      </c>
    </row>
    <row r="1111" spans="2:30">
      <c r="B1111" t="s">
        <v>66</v>
      </c>
      <c r="C1111" s="1">
        <v>7.999999999999996E-2</v>
      </c>
      <c r="D1111" s="1">
        <v>0.19999999999999996</v>
      </c>
      <c r="E1111" s="1">
        <f t="shared" si="134"/>
        <v>7.999999999999996E-2</v>
      </c>
      <c r="F1111" s="1">
        <v>0.89</v>
      </c>
      <c r="G1111" s="1">
        <f t="shared" si="136"/>
        <v>7.999999999999996E-2</v>
      </c>
      <c r="P1111" t="s">
        <v>66</v>
      </c>
      <c r="Q1111" s="1">
        <v>7.999999999999996E-2</v>
      </c>
      <c r="R1111" s="1">
        <v>0.19999999999999996</v>
      </c>
      <c r="S1111" s="1">
        <f t="shared" si="135"/>
        <v>7.999999999999996E-2</v>
      </c>
      <c r="T1111" s="1">
        <v>0.10999999999999999</v>
      </c>
      <c r="U1111" s="1">
        <f t="shared" si="137"/>
        <v>7.999999999999996E-2</v>
      </c>
    </row>
    <row r="1112" spans="2:30">
      <c r="B1112" t="s">
        <v>94</v>
      </c>
      <c r="C1112" s="1">
        <v>0.87</v>
      </c>
      <c r="D1112" s="1">
        <v>0.65999999999999992</v>
      </c>
      <c r="E1112" s="37">
        <f t="shared" si="134"/>
        <v>0.65999999999999992</v>
      </c>
      <c r="F1112" s="1">
        <v>0.23</v>
      </c>
      <c r="G1112" s="1">
        <f t="shared" si="136"/>
        <v>0.23</v>
      </c>
      <c r="P1112" t="s">
        <v>94</v>
      </c>
      <c r="Q1112" s="1">
        <v>0.87</v>
      </c>
      <c r="R1112" s="1">
        <v>0.65999999999999992</v>
      </c>
      <c r="S1112" s="37">
        <f t="shared" si="135"/>
        <v>0.65999999999999992</v>
      </c>
      <c r="T1112" s="1">
        <v>0.77</v>
      </c>
      <c r="U1112" s="1">
        <f t="shared" si="137"/>
        <v>0.65999999999999992</v>
      </c>
    </row>
    <row r="1113" spans="2:30">
      <c r="B1113" t="s">
        <v>96</v>
      </c>
      <c r="C1113" s="1">
        <v>0.89</v>
      </c>
      <c r="D1113" s="1">
        <v>0.99</v>
      </c>
      <c r="E1113" s="37">
        <f t="shared" si="134"/>
        <v>0.89</v>
      </c>
      <c r="F1113" s="1">
        <v>0.13</v>
      </c>
      <c r="G1113" s="1">
        <f t="shared" si="136"/>
        <v>0.13</v>
      </c>
      <c r="P1113" t="s">
        <v>96</v>
      </c>
      <c r="Q1113" s="1">
        <v>0.89</v>
      </c>
      <c r="R1113" s="1">
        <v>0.99</v>
      </c>
      <c r="S1113" s="37">
        <f t="shared" si="135"/>
        <v>0.89</v>
      </c>
      <c r="T1113" s="1">
        <v>0.87</v>
      </c>
      <c r="U1113" s="1">
        <f t="shared" si="137"/>
        <v>0.87</v>
      </c>
    </row>
    <row r="1114" spans="2:30">
      <c r="B1114" t="s">
        <v>98</v>
      </c>
      <c r="C1114" s="1">
        <v>0.88</v>
      </c>
      <c r="D1114" s="1">
        <v>0.89</v>
      </c>
      <c r="E1114" s="37">
        <f t="shared" si="134"/>
        <v>0.88</v>
      </c>
      <c r="F1114" s="1">
        <v>0.31</v>
      </c>
      <c r="G1114" s="1">
        <f t="shared" si="136"/>
        <v>0.31</v>
      </c>
      <c r="P1114" t="s">
        <v>98</v>
      </c>
      <c r="Q1114" s="1">
        <v>0.88</v>
      </c>
      <c r="R1114" s="1">
        <v>0.89</v>
      </c>
      <c r="S1114" s="37">
        <f t="shared" si="135"/>
        <v>0.88</v>
      </c>
      <c r="T1114" s="1">
        <v>0.69</v>
      </c>
      <c r="U1114" s="1">
        <f t="shared" si="137"/>
        <v>0.69</v>
      </c>
    </row>
    <row r="1115" spans="2:30">
      <c r="B1115" t="s">
        <v>100</v>
      </c>
      <c r="C1115" s="1">
        <v>0.85</v>
      </c>
      <c r="D1115" s="1">
        <v>0.94</v>
      </c>
      <c r="E1115" s="37">
        <f t="shared" si="134"/>
        <v>0.85</v>
      </c>
      <c r="F1115" s="1">
        <v>0.16</v>
      </c>
      <c r="G1115" s="1">
        <f t="shared" si="136"/>
        <v>0.16</v>
      </c>
      <c r="P1115" t="s">
        <v>100</v>
      </c>
      <c r="Q1115" s="1">
        <v>0.85</v>
      </c>
      <c r="R1115" s="1">
        <v>0.94</v>
      </c>
      <c r="S1115" s="37">
        <f t="shared" si="135"/>
        <v>0.85</v>
      </c>
      <c r="T1115" s="1">
        <v>0.84</v>
      </c>
      <c r="U1115" s="1">
        <f t="shared" si="137"/>
        <v>0.84</v>
      </c>
    </row>
    <row r="1116" spans="2:30">
      <c r="B1116" t="s">
        <v>102</v>
      </c>
      <c r="C1116" s="1">
        <v>0.16000000000000003</v>
      </c>
      <c r="D1116" s="1">
        <v>0.19999999999999996</v>
      </c>
      <c r="E1116" s="1">
        <f t="shared" si="134"/>
        <v>0.16000000000000003</v>
      </c>
      <c r="F1116" s="1">
        <v>0.89</v>
      </c>
      <c r="G1116" s="1">
        <f t="shared" si="136"/>
        <v>0.16000000000000003</v>
      </c>
      <c r="P1116" t="s">
        <v>102</v>
      </c>
      <c r="Q1116" s="1">
        <v>0.16000000000000003</v>
      </c>
      <c r="R1116" s="1">
        <v>0.19999999999999996</v>
      </c>
      <c r="S1116" s="1">
        <f t="shared" si="135"/>
        <v>0.16000000000000003</v>
      </c>
      <c r="T1116" s="1">
        <v>0.10999999999999999</v>
      </c>
      <c r="U1116" s="1">
        <f t="shared" si="137"/>
        <v>0.10999999999999999</v>
      </c>
    </row>
    <row r="1117" spans="2:30">
      <c r="B1117" t="s">
        <v>151</v>
      </c>
      <c r="C1117" s="1">
        <v>6.9999999999999951E-2</v>
      </c>
      <c r="D1117" s="1">
        <v>0.19999999999999996</v>
      </c>
      <c r="E1117" s="1">
        <f t="shared" si="134"/>
        <v>6.9999999999999951E-2</v>
      </c>
      <c r="F1117" s="1">
        <v>0.89</v>
      </c>
      <c r="G1117" s="1">
        <f t="shared" si="136"/>
        <v>6.9999999999999951E-2</v>
      </c>
      <c r="P1117" t="s">
        <v>151</v>
      </c>
      <c r="Q1117" s="1">
        <v>6.9999999999999951E-2</v>
      </c>
      <c r="R1117" s="1">
        <v>0.19999999999999996</v>
      </c>
      <c r="S1117" s="1">
        <f t="shared" si="135"/>
        <v>6.9999999999999951E-2</v>
      </c>
      <c r="T1117" s="1">
        <v>0.10999999999999999</v>
      </c>
      <c r="U1117" s="1">
        <f t="shared" si="137"/>
        <v>6.9999999999999951E-2</v>
      </c>
    </row>
    <row r="1118" spans="2:30">
      <c r="E1118">
        <f>SUM(E1100:E1117)</f>
        <v>7.26</v>
      </c>
      <c r="G1118">
        <f>SUM(G1100:G1117)</f>
        <v>3.29</v>
      </c>
      <c r="H1118">
        <f>+G1118/E1118</f>
        <v>0.45316804407713501</v>
      </c>
      <c r="I1118" s="44" t="s">
        <v>609</v>
      </c>
      <c r="T1118">
        <f>SUM(S1100:S1117)</f>
        <v>7.26</v>
      </c>
      <c r="V1118">
        <f>SUM(U1100:U1117)</f>
        <v>6.78</v>
      </c>
      <c r="W1118">
        <f>+V1118/T1118</f>
        <v>0.93388429752066127</v>
      </c>
      <c r="X1118" s="44" t="s">
        <v>606</v>
      </c>
      <c r="AD1118" s="34">
        <v>0.93388429752066127</v>
      </c>
    </row>
    <row r="1120" spans="2:30">
      <c r="B1120" s="118" t="s">
        <v>591</v>
      </c>
      <c r="P1120" s="118" t="s">
        <v>600</v>
      </c>
    </row>
    <row r="1121" spans="2:21">
      <c r="C1121" t="s">
        <v>49</v>
      </c>
      <c r="D1121" t="s">
        <v>56</v>
      </c>
      <c r="Q1121" t="s">
        <v>49</v>
      </c>
      <c r="R1121" t="s">
        <v>56</v>
      </c>
    </row>
    <row r="1122" spans="2:21">
      <c r="B1122" t="s">
        <v>524</v>
      </c>
      <c r="C1122">
        <v>1</v>
      </c>
      <c r="D1122">
        <v>1</v>
      </c>
      <c r="E1122">
        <v>0.84052287581699348</v>
      </c>
      <c r="F1122" s="17" t="s">
        <v>604</v>
      </c>
      <c r="P1122" t="s">
        <v>523</v>
      </c>
      <c r="Q1122">
        <v>1</v>
      </c>
      <c r="R1122">
        <v>1</v>
      </c>
      <c r="S1122">
        <v>0.47712418300653592</v>
      </c>
      <c r="T1122" s="17" t="s">
        <v>604</v>
      </c>
    </row>
    <row r="1123" spans="2:21">
      <c r="B1123" t="s">
        <v>528</v>
      </c>
      <c r="C1123">
        <v>1</v>
      </c>
      <c r="D1123">
        <v>0</v>
      </c>
      <c r="E1123">
        <v>0.89090909090909087</v>
      </c>
      <c r="F1123" t="s">
        <v>226</v>
      </c>
      <c r="P1123" t="s">
        <v>607</v>
      </c>
      <c r="Q1123">
        <v>1</v>
      </c>
      <c r="R1123">
        <v>0</v>
      </c>
      <c r="S1123">
        <v>0.78701298701298683</v>
      </c>
      <c r="T1123" t="s">
        <v>226</v>
      </c>
    </row>
    <row r="1124" spans="2:21">
      <c r="B1124" t="s">
        <v>525</v>
      </c>
      <c r="C1124">
        <v>0</v>
      </c>
      <c r="D1124">
        <v>1</v>
      </c>
      <c r="E1124">
        <v>0.75726141078838172</v>
      </c>
      <c r="F1124" s="58" t="s">
        <v>605</v>
      </c>
      <c r="P1124" t="s">
        <v>608</v>
      </c>
      <c r="Q1124">
        <v>0</v>
      </c>
      <c r="R1124">
        <v>1</v>
      </c>
      <c r="S1124">
        <v>0.78838174273858908</v>
      </c>
      <c r="T1124" s="58" t="s">
        <v>605</v>
      </c>
    </row>
    <row r="1125" spans="2:21">
      <c r="B1125" t="s">
        <v>526</v>
      </c>
      <c r="C1125">
        <v>0</v>
      </c>
      <c r="D1125">
        <v>0</v>
      </c>
      <c r="E1125">
        <v>0.67412935323383072</v>
      </c>
      <c r="F1125" s="44" t="s">
        <v>609</v>
      </c>
      <c r="O1125" t="s">
        <v>603</v>
      </c>
      <c r="P1125">
        <v>0</v>
      </c>
      <c r="Q1125">
        <v>0</v>
      </c>
      <c r="R1125">
        <v>0.93388429752066127</v>
      </c>
      <c r="S1125" s="44" t="s">
        <v>609</v>
      </c>
    </row>
    <row r="1128" spans="2:21">
      <c r="C1128" t="s">
        <v>49</v>
      </c>
      <c r="D1128" t="s">
        <v>56</v>
      </c>
      <c r="E1128" t="s">
        <v>320</v>
      </c>
      <c r="Q1128" t="s">
        <v>49</v>
      </c>
      <c r="R1128" t="s">
        <v>56</v>
      </c>
      <c r="S1128" t="s">
        <v>216</v>
      </c>
    </row>
    <row r="1129" spans="2:21">
      <c r="B1129" t="s">
        <v>607</v>
      </c>
      <c r="C1129">
        <v>1</v>
      </c>
      <c r="D1129">
        <v>0</v>
      </c>
      <c r="E1129">
        <v>0.89090909090909087</v>
      </c>
      <c r="F1129" t="s">
        <v>226</v>
      </c>
      <c r="P1129" t="s">
        <v>526</v>
      </c>
      <c r="Q1129">
        <v>0</v>
      </c>
      <c r="R1129">
        <v>0</v>
      </c>
      <c r="S1129">
        <v>0.93388429752066127</v>
      </c>
      <c r="T1129" s="44" t="s">
        <v>609</v>
      </c>
    </row>
    <row r="1130" spans="2:21">
      <c r="B1130" t="s">
        <v>523</v>
      </c>
      <c r="C1130">
        <v>1</v>
      </c>
      <c r="D1130">
        <v>1</v>
      </c>
      <c r="E1130">
        <v>0.84052287581699348</v>
      </c>
      <c r="F1130" s="17" t="s">
        <v>604</v>
      </c>
      <c r="P1130" t="s">
        <v>608</v>
      </c>
      <c r="Q1130">
        <v>0</v>
      </c>
      <c r="R1130">
        <v>1</v>
      </c>
      <c r="S1130">
        <v>0.78838174273858908</v>
      </c>
      <c r="T1130" s="58" t="s">
        <v>605</v>
      </c>
    </row>
    <row r="1131" spans="2:21">
      <c r="B1131" t="s">
        <v>608</v>
      </c>
      <c r="C1131">
        <v>0</v>
      </c>
      <c r="D1131">
        <v>1</v>
      </c>
      <c r="E1131">
        <v>0.75726141078838172</v>
      </c>
      <c r="F1131" s="58" t="s">
        <v>605</v>
      </c>
      <c r="P1131" t="s">
        <v>607</v>
      </c>
      <c r="Q1131">
        <v>1</v>
      </c>
      <c r="R1131">
        <v>0</v>
      </c>
      <c r="S1131">
        <v>0.78701298701298683</v>
      </c>
      <c r="T1131" t="s">
        <v>226</v>
      </c>
    </row>
    <row r="1132" spans="2:21">
      <c r="B1132" t="s">
        <v>603</v>
      </c>
      <c r="C1132">
        <v>0</v>
      </c>
      <c r="D1132">
        <v>0</v>
      </c>
      <c r="E1132">
        <v>0.67412935323383072</v>
      </c>
      <c r="F1132" s="44" t="s">
        <v>609</v>
      </c>
      <c r="O1132" t="s">
        <v>523</v>
      </c>
      <c r="P1132">
        <v>1</v>
      </c>
      <c r="Q1132">
        <v>1</v>
      </c>
      <c r="R1132">
        <v>0.47712418300653592</v>
      </c>
      <c r="S1132" s="17" t="s">
        <v>604</v>
      </c>
    </row>
    <row r="1133" spans="2:21">
      <c r="F1133" s="58"/>
      <c r="U1133" s="44"/>
    </row>
    <row r="1134" spans="2:21">
      <c r="F1134" s="44"/>
    </row>
    <row r="1135" spans="2:21">
      <c r="B1135" t="s">
        <v>602</v>
      </c>
    </row>
    <row r="1136" spans="2:21">
      <c r="B1136" s="118" t="s">
        <v>591</v>
      </c>
      <c r="Q1136" s="118" t="s">
        <v>600</v>
      </c>
    </row>
    <row r="1137" spans="2:21">
      <c r="B1137" s="118" t="s">
        <v>545</v>
      </c>
      <c r="P1137" s="118" t="s">
        <v>545</v>
      </c>
    </row>
    <row r="1138" spans="2:21">
      <c r="B1138" t="s">
        <v>78</v>
      </c>
      <c r="C1138" t="s">
        <v>48</v>
      </c>
      <c r="D1138" t="s">
        <v>50</v>
      </c>
      <c r="E1138" t="s">
        <v>544</v>
      </c>
      <c r="F1138" t="s">
        <v>224</v>
      </c>
      <c r="G1138" t="s">
        <v>53</v>
      </c>
      <c r="P1138" t="s">
        <v>78</v>
      </c>
      <c r="Q1138" t="s">
        <v>48</v>
      </c>
      <c r="R1138" t="s">
        <v>50</v>
      </c>
      <c r="S1138" t="s">
        <v>544</v>
      </c>
      <c r="T1138" t="s">
        <v>236</v>
      </c>
      <c r="U1138" t="s">
        <v>53</v>
      </c>
    </row>
    <row r="1139" spans="2:21">
      <c r="B1139" t="s">
        <v>80</v>
      </c>
      <c r="C1139" s="1">
        <v>0.62</v>
      </c>
      <c r="D1139" s="1">
        <v>0.41000000000000003</v>
      </c>
      <c r="E1139" s="1">
        <f t="shared" ref="E1139:E1156" si="138">MIN(C1139:D1139)</f>
        <v>0.41000000000000003</v>
      </c>
      <c r="F1139" s="1">
        <v>0.13</v>
      </c>
      <c r="G1139" s="1">
        <f>MIN(E1139:F1139)</f>
        <v>0.13</v>
      </c>
      <c r="P1139" t="s">
        <v>80</v>
      </c>
      <c r="Q1139" s="1">
        <v>0.62</v>
      </c>
      <c r="R1139" s="1">
        <v>0.41000000000000003</v>
      </c>
      <c r="S1139" s="1">
        <f t="shared" ref="S1139:S1156" si="139">MIN(Q1139:R1139)</f>
        <v>0.41000000000000003</v>
      </c>
      <c r="T1139" s="1">
        <v>0.87</v>
      </c>
      <c r="U1139" s="1">
        <f>MIN(S1139:T1139)</f>
        <v>0.41000000000000003</v>
      </c>
    </row>
    <row r="1140" spans="2:21">
      <c r="B1140" t="s">
        <v>82</v>
      </c>
      <c r="C1140" s="1">
        <v>0.96</v>
      </c>
      <c r="D1140" s="1">
        <v>0.84</v>
      </c>
      <c r="E1140" s="37">
        <f t="shared" si="138"/>
        <v>0.84</v>
      </c>
      <c r="F1140" s="1">
        <v>0.89</v>
      </c>
      <c r="G1140" s="1">
        <f t="shared" ref="G1140:G1156" si="140">MIN(E1140:F1140)</f>
        <v>0.84</v>
      </c>
      <c r="P1140" t="s">
        <v>82</v>
      </c>
      <c r="Q1140" s="1">
        <v>0.96</v>
      </c>
      <c r="R1140" s="1">
        <v>0.84</v>
      </c>
      <c r="S1140" s="37">
        <f t="shared" si="139"/>
        <v>0.84</v>
      </c>
      <c r="T1140" s="1">
        <v>0.10999999999999999</v>
      </c>
      <c r="U1140" s="1">
        <f t="shared" ref="U1140:U1156" si="141">MIN(S1140:T1140)</f>
        <v>0.10999999999999999</v>
      </c>
    </row>
    <row r="1141" spans="2:21">
      <c r="B1141" t="s">
        <v>57</v>
      </c>
      <c r="C1141" s="1">
        <v>0.42</v>
      </c>
      <c r="D1141" s="1">
        <v>0.72</v>
      </c>
      <c r="E1141" s="1">
        <f t="shared" si="138"/>
        <v>0.42</v>
      </c>
      <c r="F1141" s="1">
        <v>0.81</v>
      </c>
      <c r="G1141" s="1">
        <f t="shared" si="140"/>
        <v>0.42</v>
      </c>
      <c r="P1141" t="s">
        <v>57</v>
      </c>
      <c r="Q1141" s="1">
        <v>0.42</v>
      </c>
      <c r="R1141" s="1">
        <v>0.72</v>
      </c>
      <c r="S1141" s="1">
        <f t="shared" si="139"/>
        <v>0.42</v>
      </c>
      <c r="T1141" s="1">
        <v>0.18999999999999995</v>
      </c>
      <c r="U1141" s="1">
        <f t="shared" si="141"/>
        <v>0.18999999999999995</v>
      </c>
    </row>
    <row r="1142" spans="2:21">
      <c r="B1142" t="s">
        <v>58</v>
      </c>
      <c r="C1142" s="1">
        <v>0.25</v>
      </c>
      <c r="D1142" s="1">
        <v>0.72</v>
      </c>
      <c r="E1142" s="1">
        <f t="shared" si="138"/>
        <v>0.25</v>
      </c>
      <c r="F1142" s="1">
        <v>0.23</v>
      </c>
      <c r="G1142" s="1">
        <f t="shared" si="140"/>
        <v>0.23</v>
      </c>
      <c r="P1142" t="s">
        <v>58</v>
      </c>
      <c r="Q1142" s="1">
        <v>0.25</v>
      </c>
      <c r="R1142" s="1">
        <v>0.72</v>
      </c>
      <c r="S1142" s="1">
        <f t="shared" si="139"/>
        <v>0.25</v>
      </c>
      <c r="T1142" s="1">
        <v>0.77</v>
      </c>
      <c r="U1142" s="1">
        <f t="shared" si="141"/>
        <v>0.25</v>
      </c>
    </row>
    <row r="1143" spans="2:21">
      <c r="B1143" t="s">
        <v>59</v>
      </c>
      <c r="C1143" s="1">
        <v>0.42</v>
      </c>
      <c r="D1143" s="1">
        <v>0.49</v>
      </c>
      <c r="E1143" s="1">
        <f t="shared" si="138"/>
        <v>0.42</v>
      </c>
      <c r="F1143" s="1">
        <v>0.69</v>
      </c>
      <c r="G1143" s="1">
        <f t="shared" si="140"/>
        <v>0.42</v>
      </c>
      <c r="P1143" t="s">
        <v>59</v>
      </c>
      <c r="Q1143" s="1">
        <v>0.42</v>
      </c>
      <c r="R1143" s="1">
        <v>0.49</v>
      </c>
      <c r="S1143" s="1">
        <f t="shared" si="139"/>
        <v>0.42</v>
      </c>
      <c r="T1143" s="1">
        <v>0.31000000000000005</v>
      </c>
      <c r="U1143" s="1">
        <f t="shared" si="141"/>
        <v>0.31000000000000005</v>
      </c>
    </row>
    <row r="1144" spans="2:21">
      <c r="B1144" t="s">
        <v>60</v>
      </c>
      <c r="C1144" s="1">
        <v>0.9</v>
      </c>
      <c r="D1144" s="1">
        <v>0.78</v>
      </c>
      <c r="E1144" s="37">
        <f t="shared" si="138"/>
        <v>0.78</v>
      </c>
      <c r="F1144" s="1">
        <v>0.89</v>
      </c>
      <c r="G1144" s="1">
        <f t="shared" si="140"/>
        <v>0.78</v>
      </c>
      <c r="P1144" t="s">
        <v>60</v>
      </c>
      <c r="Q1144" s="1">
        <v>0.9</v>
      </c>
      <c r="R1144" s="1">
        <v>0.78</v>
      </c>
      <c r="S1144" s="37">
        <f t="shared" si="139"/>
        <v>0.78</v>
      </c>
      <c r="T1144" s="1">
        <v>0.10999999999999999</v>
      </c>
      <c r="U1144" s="1">
        <f t="shared" si="141"/>
        <v>0.10999999999999999</v>
      </c>
    </row>
    <row r="1145" spans="2:21">
      <c r="B1145" t="s">
        <v>153</v>
      </c>
      <c r="C1145" s="1">
        <v>0.72</v>
      </c>
      <c r="D1145" s="1">
        <v>0.32999999999999996</v>
      </c>
      <c r="E1145" s="1">
        <f t="shared" si="138"/>
        <v>0.32999999999999996</v>
      </c>
      <c r="F1145" s="1">
        <v>0.13</v>
      </c>
      <c r="G1145" s="1">
        <f t="shared" si="140"/>
        <v>0.13</v>
      </c>
      <c r="P1145" t="s">
        <v>153</v>
      </c>
      <c r="Q1145" s="1">
        <v>0.72</v>
      </c>
      <c r="R1145" s="1">
        <v>0.32999999999999996</v>
      </c>
      <c r="S1145" s="1">
        <f t="shared" si="139"/>
        <v>0.32999999999999996</v>
      </c>
      <c r="T1145" s="1">
        <v>0.87</v>
      </c>
      <c r="U1145" s="1">
        <f t="shared" si="141"/>
        <v>0.32999999999999996</v>
      </c>
    </row>
    <row r="1146" spans="2:21">
      <c r="B1146" t="s">
        <v>62</v>
      </c>
      <c r="C1146" s="1">
        <v>0.17</v>
      </c>
      <c r="D1146" s="1">
        <v>0.41000000000000003</v>
      </c>
      <c r="E1146" s="1">
        <f t="shared" si="138"/>
        <v>0.17</v>
      </c>
      <c r="F1146" s="1">
        <v>0.16</v>
      </c>
      <c r="G1146" s="1">
        <f t="shared" si="140"/>
        <v>0.16</v>
      </c>
      <c r="P1146" t="s">
        <v>62</v>
      </c>
      <c r="Q1146" s="1">
        <v>0.17</v>
      </c>
      <c r="R1146" s="1">
        <v>0.41000000000000003</v>
      </c>
      <c r="S1146" s="1">
        <f t="shared" si="139"/>
        <v>0.17</v>
      </c>
      <c r="T1146" s="1">
        <v>0.84</v>
      </c>
      <c r="U1146" s="1">
        <f t="shared" si="141"/>
        <v>0.17</v>
      </c>
    </row>
    <row r="1147" spans="2:21">
      <c r="B1147" t="s">
        <v>63</v>
      </c>
      <c r="C1147" s="1">
        <v>0.2</v>
      </c>
      <c r="D1147" s="1">
        <v>0.19999999999999996</v>
      </c>
      <c r="E1147" s="1">
        <f t="shared" si="138"/>
        <v>0.19999999999999996</v>
      </c>
      <c r="F1147" s="1">
        <v>0.45</v>
      </c>
      <c r="G1147" s="1">
        <f t="shared" si="140"/>
        <v>0.19999999999999996</v>
      </c>
      <c r="P1147" t="s">
        <v>63</v>
      </c>
      <c r="Q1147" s="1">
        <v>0.2</v>
      </c>
      <c r="R1147" s="1">
        <v>0.19999999999999996</v>
      </c>
      <c r="S1147" s="1">
        <f t="shared" si="139"/>
        <v>0.19999999999999996</v>
      </c>
      <c r="T1147" s="1">
        <v>0.55000000000000004</v>
      </c>
      <c r="U1147" s="1">
        <f t="shared" si="141"/>
        <v>0.19999999999999996</v>
      </c>
    </row>
    <row r="1148" spans="2:21">
      <c r="B1148" t="s">
        <v>64</v>
      </c>
      <c r="C1148" s="1">
        <v>0.53</v>
      </c>
      <c r="D1148" s="1">
        <v>0.78</v>
      </c>
      <c r="E1148" s="37">
        <f t="shared" si="138"/>
        <v>0.53</v>
      </c>
      <c r="F1148" s="1">
        <v>0.84</v>
      </c>
      <c r="G1148" s="1">
        <f t="shared" si="140"/>
        <v>0.53</v>
      </c>
      <c r="P1148" t="s">
        <v>64</v>
      </c>
      <c r="Q1148" s="1">
        <v>0.53</v>
      </c>
      <c r="R1148" s="1">
        <v>0.78</v>
      </c>
      <c r="S1148" s="37">
        <f t="shared" si="139"/>
        <v>0.53</v>
      </c>
      <c r="T1148" s="1">
        <v>0.16000000000000003</v>
      </c>
      <c r="U1148" s="1">
        <f t="shared" si="141"/>
        <v>0.16000000000000003</v>
      </c>
    </row>
    <row r="1149" spans="2:21">
      <c r="B1149" t="s">
        <v>65</v>
      </c>
      <c r="C1149" s="1">
        <v>0.32</v>
      </c>
      <c r="D1149" s="1">
        <v>0.49</v>
      </c>
      <c r="E1149" s="1">
        <f t="shared" si="138"/>
        <v>0.32</v>
      </c>
      <c r="F1149" s="1">
        <v>0.13</v>
      </c>
      <c r="G1149" s="1">
        <f t="shared" si="140"/>
        <v>0.13</v>
      </c>
      <c r="P1149" t="s">
        <v>65</v>
      </c>
      <c r="Q1149" s="1">
        <v>0.32</v>
      </c>
      <c r="R1149" s="1">
        <v>0.49</v>
      </c>
      <c r="S1149" s="1">
        <f t="shared" si="139"/>
        <v>0.32</v>
      </c>
      <c r="T1149" s="1">
        <v>0.87</v>
      </c>
      <c r="U1149" s="1">
        <f t="shared" si="141"/>
        <v>0.32</v>
      </c>
    </row>
    <row r="1150" spans="2:21">
      <c r="B1150" t="s">
        <v>66</v>
      </c>
      <c r="C1150" s="1">
        <v>0.92</v>
      </c>
      <c r="D1150" s="1">
        <v>0.92</v>
      </c>
      <c r="E1150" s="37">
        <f t="shared" si="138"/>
        <v>0.92</v>
      </c>
      <c r="F1150" s="1">
        <v>0.89</v>
      </c>
      <c r="G1150" s="1">
        <f t="shared" si="140"/>
        <v>0.89</v>
      </c>
      <c r="P1150" t="s">
        <v>66</v>
      </c>
      <c r="Q1150" s="1">
        <v>0.92</v>
      </c>
      <c r="R1150" s="1">
        <v>0.92</v>
      </c>
      <c r="S1150" s="37">
        <f t="shared" si="139"/>
        <v>0.92</v>
      </c>
      <c r="T1150" s="1">
        <v>0.10999999999999999</v>
      </c>
      <c r="U1150" s="1">
        <f t="shared" si="141"/>
        <v>0.10999999999999999</v>
      </c>
    </row>
    <row r="1151" spans="2:21">
      <c r="B1151" t="s">
        <v>94</v>
      </c>
      <c r="C1151" s="1">
        <v>0.13</v>
      </c>
      <c r="D1151" s="1">
        <v>1.0000000000000009E-2</v>
      </c>
      <c r="E1151" s="1">
        <f t="shared" si="138"/>
        <v>1.0000000000000009E-2</v>
      </c>
      <c r="F1151" s="1">
        <v>0.23</v>
      </c>
      <c r="G1151" s="1">
        <f t="shared" si="140"/>
        <v>1.0000000000000009E-2</v>
      </c>
      <c r="I1151" s="15"/>
      <c r="P1151" t="s">
        <v>94</v>
      </c>
      <c r="Q1151" s="1">
        <v>0.13</v>
      </c>
      <c r="R1151" s="1">
        <v>1.0000000000000009E-2</v>
      </c>
      <c r="S1151" s="1">
        <f t="shared" si="139"/>
        <v>1.0000000000000009E-2</v>
      </c>
      <c r="T1151" s="1">
        <v>0.77</v>
      </c>
      <c r="U1151" s="1">
        <f t="shared" si="141"/>
        <v>1.0000000000000009E-2</v>
      </c>
    </row>
    <row r="1152" spans="2:21">
      <c r="B1152" t="s">
        <v>96</v>
      </c>
      <c r="C1152" s="1">
        <v>0.11</v>
      </c>
      <c r="D1152" s="1">
        <v>2.0000000000000018E-2</v>
      </c>
      <c r="E1152" s="1">
        <f t="shared" si="138"/>
        <v>2.0000000000000018E-2</v>
      </c>
      <c r="F1152" s="1">
        <v>0.13</v>
      </c>
      <c r="G1152" s="1">
        <f t="shared" si="140"/>
        <v>2.0000000000000018E-2</v>
      </c>
      <c r="I1152" s="15"/>
      <c r="P1152" t="s">
        <v>96</v>
      </c>
      <c r="Q1152" s="1">
        <v>0.11</v>
      </c>
      <c r="R1152" s="1">
        <v>2.0000000000000018E-2</v>
      </c>
      <c r="S1152" s="1">
        <f t="shared" si="139"/>
        <v>2.0000000000000018E-2</v>
      </c>
      <c r="T1152" s="1">
        <v>0.87</v>
      </c>
      <c r="U1152" s="1">
        <f t="shared" si="141"/>
        <v>2.0000000000000018E-2</v>
      </c>
    </row>
    <row r="1153" spans="2:23">
      <c r="B1153" t="s">
        <v>98</v>
      </c>
      <c r="C1153" s="1">
        <v>0.12</v>
      </c>
      <c r="D1153" s="1">
        <v>0.65</v>
      </c>
      <c r="E1153" s="1">
        <f t="shared" si="138"/>
        <v>0.12</v>
      </c>
      <c r="F1153" s="1">
        <v>0.31</v>
      </c>
      <c r="G1153" s="1">
        <f t="shared" si="140"/>
        <v>0.12</v>
      </c>
      <c r="I1153" s="15"/>
      <c r="P1153" t="s">
        <v>98</v>
      </c>
      <c r="Q1153" s="1">
        <v>0.12</v>
      </c>
      <c r="R1153" s="1">
        <v>0.65</v>
      </c>
      <c r="S1153" s="1">
        <f t="shared" si="139"/>
        <v>0.12</v>
      </c>
      <c r="T1153" s="1">
        <v>0.69</v>
      </c>
      <c r="U1153" s="1">
        <f t="shared" si="141"/>
        <v>0.12</v>
      </c>
    </row>
    <row r="1154" spans="2:23">
      <c r="B1154" t="s">
        <v>100</v>
      </c>
      <c r="C1154" s="1">
        <v>0.15</v>
      </c>
      <c r="D1154" s="1">
        <v>0.26</v>
      </c>
      <c r="E1154" s="1">
        <f t="shared" si="138"/>
        <v>0.15</v>
      </c>
      <c r="F1154" s="1">
        <v>0.16</v>
      </c>
      <c r="G1154" s="1">
        <f t="shared" si="140"/>
        <v>0.15</v>
      </c>
      <c r="P1154" t="s">
        <v>100</v>
      </c>
      <c r="Q1154" s="1">
        <v>0.15</v>
      </c>
      <c r="R1154" s="1">
        <v>0.26</v>
      </c>
      <c r="S1154" s="1">
        <f t="shared" si="139"/>
        <v>0.15</v>
      </c>
      <c r="T1154" s="1">
        <v>0.84</v>
      </c>
      <c r="U1154" s="1">
        <f t="shared" si="141"/>
        <v>0.15</v>
      </c>
    </row>
    <row r="1155" spans="2:23">
      <c r="B1155" t="s">
        <v>102</v>
      </c>
      <c r="C1155" s="1">
        <v>0.84</v>
      </c>
      <c r="D1155" s="1">
        <v>0.72</v>
      </c>
      <c r="E1155" s="37">
        <f t="shared" si="138"/>
        <v>0.72</v>
      </c>
      <c r="F1155" s="1">
        <v>0.89</v>
      </c>
      <c r="G1155" s="1">
        <f t="shared" si="140"/>
        <v>0.72</v>
      </c>
      <c r="P1155" t="s">
        <v>102</v>
      </c>
      <c r="Q1155" s="1">
        <v>0.84</v>
      </c>
      <c r="R1155" s="1">
        <v>0.72</v>
      </c>
      <c r="S1155" s="37">
        <f t="shared" si="139"/>
        <v>0.72</v>
      </c>
      <c r="T1155" s="1">
        <v>0.10999999999999999</v>
      </c>
      <c r="U1155" s="1">
        <f t="shared" si="141"/>
        <v>0.10999999999999999</v>
      </c>
    </row>
    <row r="1156" spans="2:23">
      <c r="B1156" t="s">
        <v>151</v>
      </c>
      <c r="C1156" s="1">
        <v>0.93</v>
      </c>
      <c r="D1156" s="1">
        <v>0.84</v>
      </c>
      <c r="E1156" s="37">
        <f t="shared" si="138"/>
        <v>0.84</v>
      </c>
      <c r="F1156" s="1">
        <v>0.89</v>
      </c>
      <c r="G1156" s="1">
        <f t="shared" si="140"/>
        <v>0.84</v>
      </c>
      <c r="P1156" t="s">
        <v>151</v>
      </c>
      <c r="Q1156" s="1">
        <v>0.93</v>
      </c>
      <c r="R1156" s="1">
        <v>0.84</v>
      </c>
      <c r="S1156" s="37">
        <f t="shared" si="139"/>
        <v>0.84</v>
      </c>
      <c r="T1156" s="1">
        <v>0.10999999999999999</v>
      </c>
      <c r="U1156" s="1">
        <f t="shared" si="141"/>
        <v>0.10999999999999999</v>
      </c>
    </row>
    <row r="1157" spans="2:23">
      <c r="E1157">
        <f>SUM(E1139:E1156)</f>
        <v>7.4500000000000011</v>
      </c>
      <c r="G1157">
        <f>SUM(G1139:G1156)</f>
        <v>6.7200000000000006</v>
      </c>
      <c r="H1157">
        <f>+G1157/E1157</f>
        <v>0.90201342281879193</v>
      </c>
      <c r="I1157" s="18" t="s">
        <v>622</v>
      </c>
      <c r="S1157">
        <f>SUM(S1139:S1156)</f>
        <v>7.4500000000000011</v>
      </c>
      <c r="U1157">
        <f>SUM(U1139:U1156)</f>
        <v>3.1899999999999995</v>
      </c>
      <c r="V1157">
        <f>+U1157/S1157</f>
        <v>0.4281879194630871</v>
      </c>
      <c r="W1157" s="18" t="s">
        <v>622</v>
      </c>
    </row>
    <row r="1160" spans="2:23">
      <c r="B1160" s="118" t="s">
        <v>547</v>
      </c>
      <c r="P1160" s="118" t="s">
        <v>619</v>
      </c>
    </row>
    <row r="1161" spans="2:23">
      <c r="B1161" t="s">
        <v>78</v>
      </c>
      <c r="C1161" t="s">
        <v>48</v>
      </c>
      <c r="D1161" t="s">
        <v>234</v>
      </c>
      <c r="E1161" t="s">
        <v>619</v>
      </c>
      <c r="F1161" t="s">
        <v>224</v>
      </c>
      <c r="G1161" t="s">
        <v>53</v>
      </c>
      <c r="P1161" t="s">
        <v>78</v>
      </c>
      <c r="Q1161" t="s">
        <v>48</v>
      </c>
      <c r="R1161" t="s">
        <v>234</v>
      </c>
      <c r="S1161" t="s">
        <v>619</v>
      </c>
      <c r="T1161" t="s">
        <v>236</v>
      </c>
      <c r="U1161" t="s">
        <v>53</v>
      </c>
    </row>
    <row r="1162" spans="2:23">
      <c r="B1162" t="s">
        <v>80</v>
      </c>
      <c r="C1162" s="1">
        <v>0.62</v>
      </c>
      <c r="D1162" s="1">
        <v>0.59</v>
      </c>
      <c r="E1162" s="37">
        <f t="shared" ref="E1162:E1179" si="142">MIN(C1162:D1162)</f>
        <v>0.59</v>
      </c>
      <c r="F1162" s="1">
        <v>0.13</v>
      </c>
      <c r="G1162" s="1">
        <f>MIN(E1162:F1162)</f>
        <v>0.13</v>
      </c>
      <c r="P1162" t="s">
        <v>80</v>
      </c>
      <c r="Q1162" s="1">
        <v>0.62</v>
      </c>
      <c r="R1162" s="1">
        <v>0.59</v>
      </c>
      <c r="S1162" s="1">
        <f t="shared" ref="S1162:S1179" si="143">MIN(Q1162:R1162)</f>
        <v>0.59</v>
      </c>
      <c r="T1162" s="1">
        <v>0.87</v>
      </c>
      <c r="U1162" s="1">
        <f>MIN(S1162:T1162)</f>
        <v>0.59</v>
      </c>
    </row>
    <row r="1163" spans="2:23">
      <c r="B1163" t="s">
        <v>82</v>
      </c>
      <c r="C1163" s="1">
        <v>0.96</v>
      </c>
      <c r="D1163" s="1">
        <v>0.16000000000000003</v>
      </c>
      <c r="E1163" s="1">
        <f t="shared" si="142"/>
        <v>0.16000000000000003</v>
      </c>
      <c r="F1163" s="1">
        <v>0.89</v>
      </c>
      <c r="G1163" s="1">
        <f t="shared" ref="G1163:G1179" si="144">MIN(E1163:F1163)</f>
        <v>0.16000000000000003</v>
      </c>
      <c r="P1163" t="s">
        <v>82</v>
      </c>
      <c r="Q1163" s="1">
        <v>0.96</v>
      </c>
      <c r="R1163" s="1">
        <v>0.16000000000000003</v>
      </c>
      <c r="S1163" s="1">
        <f t="shared" si="143"/>
        <v>0.16000000000000003</v>
      </c>
      <c r="T1163" s="1">
        <v>0.10999999999999999</v>
      </c>
      <c r="U1163" s="1">
        <f t="shared" ref="U1163:U1179" si="145">MIN(S1163:T1163)</f>
        <v>0.10999999999999999</v>
      </c>
    </row>
    <row r="1164" spans="2:23">
      <c r="B1164" t="s">
        <v>57</v>
      </c>
      <c r="C1164" s="1">
        <v>0.42</v>
      </c>
      <c r="D1164" s="1">
        <v>0.28000000000000003</v>
      </c>
      <c r="E1164" s="1">
        <f t="shared" si="142"/>
        <v>0.28000000000000003</v>
      </c>
      <c r="F1164" s="1">
        <v>0.81</v>
      </c>
      <c r="G1164" s="1">
        <f t="shared" si="144"/>
        <v>0.28000000000000003</v>
      </c>
      <c r="P1164" t="s">
        <v>57</v>
      </c>
      <c r="Q1164" s="1">
        <v>0.42</v>
      </c>
      <c r="R1164" s="1">
        <v>0.28000000000000003</v>
      </c>
      <c r="S1164" s="1">
        <f t="shared" si="143"/>
        <v>0.28000000000000003</v>
      </c>
      <c r="T1164" s="1">
        <v>0.18999999999999995</v>
      </c>
      <c r="U1164" s="1">
        <f t="shared" si="145"/>
        <v>0.18999999999999995</v>
      </c>
    </row>
    <row r="1165" spans="2:23">
      <c r="B1165" t="s">
        <v>58</v>
      </c>
      <c r="C1165" s="1">
        <v>0.25</v>
      </c>
      <c r="D1165" s="1">
        <v>0.28000000000000003</v>
      </c>
      <c r="E1165" s="1">
        <f t="shared" si="142"/>
        <v>0.25</v>
      </c>
      <c r="F1165" s="1">
        <v>0.23</v>
      </c>
      <c r="G1165" s="1">
        <f t="shared" si="144"/>
        <v>0.23</v>
      </c>
      <c r="P1165" t="s">
        <v>58</v>
      </c>
      <c r="Q1165" s="1">
        <v>0.25</v>
      </c>
      <c r="R1165" s="1">
        <v>0.28000000000000003</v>
      </c>
      <c r="S1165" s="1">
        <f t="shared" si="143"/>
        <v>0.25</v>
      </c>
      <c r="T1165" s="1">
        <v>0.77</v>
      </c>
      <c r="U1165" s="1">
        <f t="shared" si="145"/>
        <v>0.25</v>
      </c>
    </row>
    <row r="1166" spans="2:23">
      <c r="B1166" t="s">
        <v>59</v>
      </c>
      <c r="C1166" s="1">
        <v>0.42</v>
      </c>
      <c r="D1166" s="1">
        <v>0.51</v>
      </c>
      <c r="E1166" s="1">
        <f t="shared" si="142"/>
        <v>0.42</v>
      </c>
      <c r="F1166" s="1">
        <v>0.69</v>
      </c>
      <c r="G1166" s="1">
        <f t="shared" si="144"/>
        <v>0.42</v>
      </c>
      <c r="P1166" t="s">
        <v>59</v>
      </c>
      <c r="Q1166" s="1">
        <v>0.42</v>
      </c>
      <c r="R1166" s="1">
        <v>0.51</v>
      </c>
      <c r="S1166" s="1">
        <f t="shared" si="143"/>
        <v>0.42</v>
      </c>
      <c r="T1166" s="1">
        <v>0.31000000000000005</v>
      </c>
      <c r="U1166" s="1">
        <f t="shared" si="145"/>
        <v>0.31000000000000005</v>
      </c>
    </row>
    <row r="1167" spans="2:23">
      <c r="B1167" t="s">
        <v>60</v>
      </c>
      <c r="C1167" s="1">
        <v>0.9</v>
      </c>
      <c r="D1167" s="1">
        <v>0.21999999999999997</v>
      </c>
      <c r="E1167" s="1">
        <f t="shared" si="142"/>
        <v>0.21999999999999997</v>
      </c>
      <c r="F1167" s="1">
        <v>0.89</v>
      </c>
      <c r="G1167" s="1">
        <f t="shared" si="144"/>
        <v>0.21999999999999997</v>
      </c>
      <c r="P1167" t="s">
        <v>60</v>
      </c>
      <c r="Q1167" s="1">
        <v>0.9</v>
      </c>
      <c r="R1167" s="1">
        <v>0.21999999999999997</v>
      </c>
      <c r="S1167" s="1">
        <f t="shared" si="143"/>
        <v>0.21999999999999997</v>
      </c>
      <c r="T1167" s="1">
        <v>0.10999999999999999</v>
      </c>
      <c r="U1167" s="1">
        <f t="shared" si="145"/>
        <v>0.10999999999999999</v>
      </c>
    </row>
    <row r="1168" spans="2:23">
      <c r="B1168" t="s">
        <v>153</v>
      </c>
      <c r="C1168" s="1">
        <v>0.72</v>
      </c>
      <c r="D1168" s="1">
        <v>0.67</v>
      </c>
      <c r="E1168" s="37">
        <f t="shared" si="142"/>
        <v>0.67</v>
      </c>
      <c r="F1168" s="1">
        <v>0.13</v>
      </c>
      <c r="G1168" s="1">
        <f t="shared" si="144"/>
        <v>0.13</v>
      </c>
      <c r="P1168" t="s">
        <v>153</v>
      </c>
      <c r="Q1168" s="1">
        <v>0.72</v>
      </c>
      <c r="R1168" s="1">
        <v>0.67</v>
      </c>
      <c r="S1168" s="1">
        <f t="shared" si="143"/>
        <v>0.67</v>
      </c>
      <c r="T1168" s="1">
        <v>0.87</v>
      </c>
      <c r="U1168" s="1">
        <f t="shared" si="145"/>
        <v>0.67</v>
      </c>
    </row>
    <row r="1169" spans="2:23">
      <c r="B1169" t="s">
        <v>62</v>
      </c>
      <c r="C1169" s="1">
        <v>0.17</v>
      </c>
      <c r="D1169" s="1">
        <v>0.59</v>
      </c>
      <c r="E1169" s="1">
        <f t="shared" si="142"/>
        <v>0.17</v>
      </c>
      <c r="F1169" s="1">
        <v>0.16</v>
      </c>
      <c r="G1169" s="1">
        <f t="shared" si="144"/>
        <v>0.16</v>
      </c>
      <c r="P1169" t="s">
        <v>62</v>
      </c>
      <c r="Q1169" s="1">
        <v>0.17</v>
      </c>
      <c r="R1169" s="1">
        <v>0.59</v>
      </c>
      <c r="S1169" s="1">
        <f t="shared" si="143"/>
        <v>0.17</v>
      </c>
      <c r="T1169" s="1">
        <v>0.84</v>
      </c>
      <c r="U1169" s="1">
        <f t="shared" si="145"/>
        <v>0.17</v>
      </c>
    </row>
    <row r="1170" spans="2:23">
      <c r="B1170" t="s">
        <v>63</v>
      </c>
      <c r="C1170" s="1">
        <v>0.2</v>
      </c>
      <c r="D1170" s="1">
        <v>0.8</v>
      </c>
      <c r="E1170" s="1">
        <f t="shared" si="142"/>
        <v>0.2</v>
      </c>
      <c r="F1170" s="1">
        <v>0.45</v>
      </c>
      <c r="G1170" s="1">
        <f t="shared" si="144"/>
        <v>0.2</v>
      </c>
      <c r="P1170" t="s">
        <v>63</v>
      </c>
      <c r="Q1170" s="1">
        <v>0.2</v>
      </c>
      <c r="R1170" s="1">
        <v>0.8</v>
      </c>
      <c r="S1170" s="1">
        <f t="shared" si="143"/>
        <v>0.2</v>
      </c>
      <c r="T1170" s="1">
        <v>0.55000000000000004</v>
      </c>
      <c r="U1170" s="1">
        <f t="shared" si="145"/>
        <v>0.2</v>
      </c>
    </row>
    <row r="1171" spans="2:23">
      <c r="B1171" t="s">
        <v>64</v>
      </c>
      <c r="C1171" s="1">
        <v>0.53</v>
      </c>
      <c r="D1171" s="1">
        <v>0.21999999999999997</v>
      </c>
      <c r="E1171" s="1">
        <f t="shared" si="142"/>
        <v>0.21999999999999997</v>
      </c>
      <c r="F1171" s="1">
        <v>0.84</v>
      </c>
      <c r="G1171" s="1">
        <f t="shared" si="144"/>
        <v>0.21999999999999997</v>
      </c>
      <c r="P1171" t="s">
        <v>64</v>
      </c>
      <c r="Q1171" s="1">
        <v>0.53</v>
      </c>
      <c r="R1171" s="1">
        <v>0.21999999999999997</v>
      </c>
      <c r="S1171" s="1">
        <f t="shared" si="143"/>
        <v>0.21999999999999997</v>
      </c>
      <c r="T1171" s="1">
        <v>0.16000000000000003</v>
      </c>
      <c r="U1171" s="1">
        <f t="shared" si="145"/>
        <v>0.16000000000000003</v>
      </c>
    </row>
    <row r="1172" spans="2:23">
      <c r="B1172" t="s">
        <v>65</v>
      </c>
      <c r="C1172" s="1">
        <v>0.32</v>
      </c>
      <c r="D1172" s="1">
        <v>0.51</v>
      </c>
      <c r="E1172" s="1">
        <f t="shared" si="142"/>
        <v>0.32</v>
      </c>
      <c r="F1172" s="1">
        <v>0.13</v>
      </c>
      <c r="G1172" s="1">
        <f t="shared" si="144"/>
        <v>0.13</v>
      </c>
      <c r="P1172" t="s">
        <v>65</v>
      </c>
      <c r="Q1172" s="1">
        <v>0.32</v>
      </c>
      <c r="R1172" s="1">
        <v>0.51</v>
      </c>
      <c r="S1172" s="1">
        <f t="shared" si="143"/>
        <v>0.32</v>
      </c>
      <c r="T1172" s="1">
        <v>0.87</v>
      </c>
      <c r="U1172" s="1">
        <f t="shared" si="145"/>
        <v>0.32</v>
      </c>
    </row>
    <row r="1173" spans="2:23">
      <c r="B1173" t="s">
        <v>66</v>
      </c>
      <c r="C1173" s="1">
        <v>0.92</v>
      </c>
      <c r="D1173" s="1">
        <v>7.999999999999996E-2</v>
      </c>
      <c r="E1173" s="1">
        <f t="shared" si="142"/>
        <v>7.999999999999996E-2</v>
      </c>
      <c r="F1173" s="1">
        <v>0.89</v>
      </c>
      <c r="G1173" s="1">
        <f t="shared" si="144"/>
        <v>7.999999999999996E-2</v>
      </c>
      <c r="P1173" t="s">
        <v>66</v>
      </c>
      <c r="Q1173" s="1">
        <v>0.92</v>
      </c>
      <c r="R1173" s="1">
        <v>7.999999999999996E-2</v>
      </c>
      <c r="S1173" s="1">
        <f t="shared" si="143"/>
        <v>7.999999999999996E-2</v>
      </c>
      <c r="T1173" s="1">
        <v>0.10999999999999999</v>
      </c>
      <c r="U1173" s="1">
        <f t="shared" si="145"/>
        <v>7.999999999999996E-2</v>
      </c>
    </row>
    <row r="1174" spans="2:23">
      <c r="B1174" t="s">
        <v>94</v>
      </c>
      <c r="C1174" s="1">
        <v>0.13</v>
      </c>
      <c r="D1174" s="1">
        <v>0.99</v>
      </c>
      <c r="E1174" s="1">
        <f t="shared" si="142"/>
        <v>0.13</v>
      </c>
      <c r="F1174" s="1">
        <v>0.23</v>
      </c>
      <c r="G1174" s="1">
        <f t="shared" si="144"/>
        <v>0.13</v>
      </c>
      <c r="P1174" t="s">
        <v>94</v>
      </c>
      <c r="Q1174" s="1">
        <v>0.13</v>
      </c>
      <c r="R1174" s="1">
        <v>0.99</v>
      </c>
      <c r="S1174" s="1">
        <f t="shared" si="143"/>
        <v>0.13</v>
      </c>
      <c r="T1174" s="1">
        <v>0.77</v>
      </c>
      <c r="U1174" s="1">
        <f t="shared" si="145"/>
        <v>0.13</v>
      </c>
    </row>
    <row r="1175" spans="2:23">
      <c r="B1175" t="s">
        <v>96</v>
      </c>
      <c r="C1175" s="1">
        <v>0.11</v>
      </c>
      <c r="D1175" s="1">
        <v>0.98</v>
      </c>
      <c r="E1175" s="1">
        <f t="shared" si="142"/>
        <v>0.11</v>
      </c>
      <c r="F1175" s="1">
        <v>0.13</v>
      </c>
      <c r="G1175" s="1">
        <f t="shared" si="144"/>
        <v>0.11</v>
      </c>
      <c r="P1175" t="s">
        <v>96</v>
      </c>
      <c r="Q1175" s="1">
        <v>0.11</v>
      </c>
      <c r="R1175" s="1">
        <v>0.98</v>
      </c>
      <c r="S1175" s="1">
        <f t="shared" si="143"/>
        <v>0.11</v>
      </c>
      <c r="T1175" s="1">
        <v>0.87</v>
      </c>
      <c r="U1175" s="1">
        <f t="shared" si="145"/>
        <v>0.11</v>
      </c>
    </row>
    <row r="1176" spans="2:23">
      <c r="B1176" t="s">
        <v>98</v>
      </c>
      <c r="C1176" s="1">
        <v>0.12</v>
      </c>
      <c r="D1176" s="1">
        <v>0.35</v>
      </c>
      <c r="E1176" s="1">
        <f t="shared" si="142"/>
        <v>0.12</v>
      </c>
      <c r="F1176" s="1">
        <v>0.31</v>
      </c>
      <c r="G1176" s="1">
        <f t="shared" si="144"/>
        <v>0.12</v>
      </c>
      <c r="P1176" t="s">
        <v>98</v>
      </c>
      <c r="Q1176" s="1">
        <v>0.12</v>
      </c>
      <c r="R1176" s="1">
        <v>0.35</v>
      </c>
      <c r="S1176" s="1">
        <f t="shared" si="143"/>
        <v>0.12</v>
      </c>
      <c r="T1176" s="1">
        <v>0.69</v>
      </c>
      <c r="U1176" s="1">
        <f t="shared" si="145"/>
        <v>0.12</v>
      </c>
    </row>
    <row r="1177" spans="2:23">
      <c r="B1177" t="s">
        <v>100</v>
      </c>
      <c r="C1177" s="1">
        <v>0.15</v>
      </c>
      <c r="D1177" s="1">
        <v>0.74</v>
      </c>
      <c r="E1177" s="1">
        <f t="shared" si="142"/>
        <v>0.15</v>
      </c>
      <c r="F1177" s="1">
        <v>0.16</v>
      </c>
      <c r="G1177" s="1">
        <f t="shared" si="144"/>
        <v>0.15</v>
      </c>
      <c r="P1177" t="s">
        <v>100</v>
      </c>
      <c r="Q1177" s="1">
        <v>0.15</v>
      </c>
      <c r="R1177" s="1">
        <v>0.74</v>
      </c>
      <c r="S1177" s="1">
        <f t="shared" si="143"/>
        <v>0.15</v>
      </c>
      <c r="T1177" s="1">
        <v>0.84</v>
      </c>
      <c r="U1177" s="1">
        <f t="shared" si="145"/>
        <v>0.15</v>
      </c>
    </row>
    <row r="1178" spans="2:23">
      <c r="B1178" t="s">
        <v>102</v>
      </c>
      <c r="C1178" s="1">
        <v>0.84</v>
      </c>
      <c r="D1178" s="1">
        <v>0.28000000000000003</v>
      </c>
      <c r="E1178" s="1">
        <f t="shared" si="142"/>
        <v>0.28000000000000003</v>
      </c>
      <c r="F1178" s="1">
        <v>0.89</v>
      </c>
      <c r="G1178" s="1">
        <f t="shared" si="144"/>
        <v>0.28000000000000003</v>
      </c>
      <c r="P1178" t="s">
        <v>102</v>
      </c>
      <c r="Q1178" s="1">
        <v>0.84</v>
      </c>
      <c r="R1178" s="1">
        <v>0.28000000000000003</v>
      </c>
      <c r="S1178" s="1">
        <f t="shared" si="143"/>
        <v>0.28000000000000003</v>
      </c>
      <c r="T1178" s="1">
        <v>0.10999999999999999</v>
      </c>
      <c r="U1178" s="1">
        <f t="shared" si="145"/>
        <v>0.10999999999999999</v>
      </c>
    </row>
    <row r="1179" spans="2:23">
      <c r="B1179" t="s">
        <v>151</v>
      </c>
      <c r="C1179" s="1">
        <v>0.93</v>
      </c>
      <c r="D1179" s="1">
        <v>0.16000000000000003</v>
      </c>
      <c r="E1179" s="1">
        <f t="shared" si="142"/>
        <v>0.16000000000000003</v>
      </c>
      <c r="F1179" s="1">
        <v>0.89</v>
      </c>
      <c r="G1179" s="1">
        <f t="shared" si="144"/>
        <v>0.16000000000000003</v>
      </c>
      <c r="P1179" t="s">
        <v>151</v>
      </c>
      <c r="Q1179" s="1">
        <v>0.93</v>
      </c>
      <c r="R1179" s="1">
        <v>0.16000000000000003</v>
      </c>
      <c r="S1179" s="1">
        <f t="shared" si="143"/>
        <v>0.16000000000000003</v>
      </c>
      <c r="T1179" s="1">
        <v>0.10999999999999999</v>
      </c>
      <c r="U1179" s="1">
        <f t="shared" si="145"/>
        <v>0.10999999999999999</v>
      </c>
    </row>
    <row r="1180" spans="2:23">
      <c r="E1180">
        <f>SUM(E1162:E1179)</f>
        <v>4.53</v>
      </c>
      <c r="G1180">
        <f>SUM(G1162:G1179)</f>
        <v>3.3099999999999996</v>
      </c>
      <c r="H1180">
        <f>+G1180/E1180</f>
        <v>0.73068432671081662</v>
      </c>
      <c r="I1180" s="114" t="s">
        <v>595</v>
      </c>
      <c r="S1180">
        <f>SUM(S1162:S1179)</f>
        <v>4.53</v>
      </c>
      <c r="U1180">
        <f>SUM(U1162:U1179)</f>
        <v>3.8899999999999997</v>
      </c>
      <c r="V1180">
        <f>+U1180/S1180</f>
        <v>0.85871964679911683</v>
      </c>
      <c r="W1180" s="114" t="s">
        <v>595</v>
      </c>
    </row>
    <row r="1183" spans="2:23">
      <c r="B1183" s="118" t="s">
        <v>546</v>
      </c>
      <c r="P1183" s="118" t="s">
        <v>620</v>
      </c>
    </row>
    <row r="1184" spans="2:23">
      <c r="B1184" t="s">
        <v>78</v>
      </c>
      <c r="C1184" t="s">
        <v>228</v>
      </c>
      <c r="D1184" t="s">
        <v>50</v>
      </c>
      <c r="E1184" t="s">
        <v>620</v>
      </c>
      <c r="F1184" t="s">
        <v>224</v>
      </c>
      <c r="G1184" t="s">
        <v>53</v>
      </c>
      <c r="P1184" t="s">
        <v>78</v>
      </c>
      <c r="Q1184" t="s">
        <v>228</v>
      </c>
      <c r="R1184" t="s">
        <v>50</v>
      </c>
      <c r="S1184" t="s">
        <v>620</v>
      </c>
      <c r="T1184" t="s">
        <v>236</v>
      </c>
      <c r="U1184" t="s">
        <v>53</v>
      </c>
    </row>
    <row r="1185" spans="2:21">
      <c r="B1185" t="s">
        <v>80</v>
      </c>
      <c r="C1185" s="1">
        <v>0.38</v>
      </c>
      <c r="D1185" s="1">
        <v>0.41000000000000003</v>
      </c>
      <c r="E1185" s="1">
        <f t="shared" ref="E1185:E1202" si="146">MIN(C1185:D1185)</f>
        <v>0.38</v>
      </c>
      <c r="F1185" s="1">
        <v>0.13</v>
      </c>
      <c r="G1185" s="1">
        <f>MIN(E1185:F1185)</f>
        <v>0.13</v>
      </c>
      <c r="P1185" t="s">
        <v>80</v>
      </c>
      <c r="Q1185" s="1">
        <v>0.38</v>
      </c>
      <c r="R1185" s="1">
        <v>0.41000000000000003</v>
      </c>
      <c r="S1185" s="1">
        <f t="shared" ref="S1185:S1202" si="147">MIN(Q1185:R1185)</f>
        <v>0.38</v>
      </c>
      <c r="T1185" s="1">
        <v>0.87</v>
      </c>
      <c r="U1185" s="1">
        <f>MIN(S1185:T1185)</f>
        <v>0.38</v>
      </c>
    </row>
    <row r="1186" spans="2:21">
      <c r="B1186" t="s">
        <v>82</v>
      </c>
      <c r="C1186" s="1">
        <v>4.0000000000000036E-2</v>
      </c>
      <c r="D1186" s="1">
        <v>0.84</v>
      </c>
      <c r="E1186" s="1">
        <f t="shared" si="146"/>
        <v>4.0000000000000036E-2</v>
      </c>
      <c r="F1186" s="1">
        <v>0.89</v>
      </c>
      <c r="G1186" s="1">
        <f t="shared" ref="G1186:G1202" si="148">MIN(E1186:F1186)</f>
        <v>4.0000000000000036E-2</v>
      </c>
      <c r="P1186" t="s">
        <v>82</v>
      </c>
      <c r="Q1186" s="1">
        <v>4.0000000000000036E-2</v>
      </c>
      <c r="R1186" s="1">
        <v>0.84</v>
      </c>
      <c r="S1186" s="1">
        <f t="shared" si="147"/>
        <v>4.0000000000000036E-2</v>
      </c>
      <c r="T1186" s="1">
        <v>0.10999999999999999</v>
      </c>
      <c r="U1186" s="1">
        <f t="shared" ref="U1186:U1202" si="149">MIN(S1186:T1186)</f>
        <v>4.0000000000000036E-2</v>
      </c>
    </row>
    <row r="1187" spans="2:21">
      <c r="B1187" t="s">
        <v>57</v>
      </c>
      <c r="C1187" s="1">
        <v>0.58000000000000007</v>
      </c>
      <c r="D1187" s="1">
        <v>0.72</v>
      </c>
      <c r="E1187" s="37">
        <f t="shared" si="146"/>
        <v>0.58000000000000007</v>
      </c>
      <c r="F1187" s="1">
        <v>0.81</v>
      </c>
      <c r="G1187" s="1">
        <f t="shared" si="148"/>
        <v>0.58000000000000007</v>
      </c>
      <c r="P1187" t="s">
        <v>57</v>
      </c>
      <c r="Q1187" s="1">
        <v>0.58000000000000007</v>
      </c>
      <c r="R1187" s="1">
        <v>0.72</v>
      </c>
      <c r="S1187" s="37">
        <f t="shared" si="147"/>
        <v>0.58000000000000007</v>
      </c>
      <c r="T1187" s="1">
        <v>0.18999999999999995</v>
      </c>
      <c r="U1187" s="1">
        <f t="shared" si="149"/>
        <v>0.18999999999999995</v>
      </c>
    </row>
    <row r="1188" spans="2:21">
      <c r="B1188" t="s">
        <v>58</v>
      </c>
      <c r="C1188" s="1">
        <v>0.75</v>
      </c>
      <c r="D1188" s="1">
        <v>0.72</v>
      </c>
      <c r="E1188" s="37">
        <f t="shared" si="146"/>
        <v>0.72</v>
      </c>
      <c r="F1188" s="1">
        <v>0.23</v>
      </c>
      <c r="G1188" s="1">
        <f t="shared" si="148"/>
        <v>0.23</v>
      </c>
      <c r="P1188" t="s">
        <v>58</v>
      </c>
      <c r="Q1188" s="1">
        <v>0.75</v>
      </c>
      <c r="R1188" s="1">
        <v>0.72</v>
      </c>
      <c r="S1188" s="37">
        <f t="shared" si="147"/>
        <v>0.72</v>
      </c>
      <c r="T1188" s="1">
        <v>0.77</v>
      </c>
      <c r="U1188" s="1">
        <f t="shared" si="149"/>
        <v>0.72</v>
      </c>
    </row>
    <row r="1189" spans="2:21">
      <c r="B1189" t="s">
        <v>59</v>
      </c>
      <c r="C1189" s="1">
        <v>0.58000000000000007</v>
      </c>
      <c r="D1189" s="1">
        <v>0.49</v>
      </c>
      <c r="E1189" s="1">
        <f t="shared" si="146"/>
        <v>0.49</v>
      </c>
      <c r="F1189" s="1">
        <v>0.69</v>
      </c>
      <c r="G1189" s="1">
        <f t="shared" si="148"/>
        <v>0.49</v>
      </c>
      <c r="P1189" t="s">
        <v>59</v>
      </c>
      <c r="Q1189" s="1">
        <v>0.58000000000000007</v>
      </c>
      <c r="R1189" s="1">
        <v>0.49</v>
      </c>
      <c r="S1189" s="1">
        <f t="shared" si="147"/>
        <v>0.49</v>
      </c>
      <c r="T1189" s="1">
        <v>0.31000000000000005</v>
      </c>
      <c r="U1189" s="1">
        <f t="shared" si="149"/>
        <v>0.31000000000000005</v>
      </c>
    </row>
    <row r="1190" spans="2:21">
      <c r="B1190" t="s">
        <v>60</v>
      </c>
      <c r="C1190" s="1">
        <v>9.9999999999999978E-2</v>
      </c>
      <c r="D1190" s="1">
        <v>0.78</v>
      </c>
      <c r="E1190" s="1">
        <f t="shared" si="146"/>
        <v>9.9999999999999978E-2</v>
      </c>
      <c r="F1190" s="1">
        <v>0.89</v>
      </c>
      <c r="G1190" s="1">
        <f t="shared" si="148"/>
        <v>9.9999999999999978E-2</v>
      </c>
      <c r="P1190" t="s">
        <v>60</v>
      </c>
      <c r="Q1190" s="1">
        <v>9.9999999999999978E-2</v>
      </c>
      <c r="R1190" s="1">
        <v>0.78</v>
      </c>
      <c r="S1190" s="1">
        <f t="shared" si="147"/>
        <v>9.9999999999999978E-2</v>
      </c>
      <c r="T1190" s="1">
        <v>0.10999999999999999</v>
      </c>
      <c r="U1190" s="1">
        <f t="shared" si="149"/>
        <v>9.9999999999999978E-2</v>
      </c>
    </row>
    <row r="1191" spans="2:21">
      <c r="B1191" t="s">
        <v>153</v>
      </c>
      <c r="C1191" s="1">
        <v>0.28000000000000003</v>
      </c>
      <c r="D1191" s="1">
        <v>0.32999999999999996</v>
      </c>
      <c r="E1191" s="1">
        <f t="shared" si="146"/>
        <v>0.28000000000000003</v>
      </c>
      <c r="F1191" s="1">
        <v>0.13</v>
      </c>
      <c r="G1191" s="1">
        <f t="shared" si="148"/>
        <v>0.13</v>
      </c>
      <c r="P1191" t="s">
        <v>153</v>
      </c>
      <c r="Q1191" s="1">
        <v>0.28000000000000003</v>
      </c>
      <c r="R1191" s="1">
        <v>0.32999999999999996</v>
      </c>
      <c r="S1191" s="1">
        <f t="shared" si="147"/>
        <v>0.28000000000000003</v>
      </c>
      <c r="T1191" s="1">
        <v>0.87</v>
      </c>
      <c r="U1191" s="1">
        <f t="shared" si="149"/>
        <v>0.28000000000000003</v>
      </c>
    </row>
    <row r="1192" spans="2:21">
      <c r="B1192" t="s">
        <v>62</v>
      </c>
      <c r="C1192" s="1">
        <v>0.83</v>
      </c>
      <c r="D1192" s="1">
        <v>0.41000000000000003</v>
      </c>
      <c r="E1192" s="1">
        <f t="shared" si="146"/>
        <v>0.41000000000000003</v>
      </c>
      <c r="F1192" s="1">
        <v>0.16</v>
      </c>
      <c r="G1192" s="1">
        <f t="shared" si="148"/>
        <v>0.16</v>
      </c>
      <c r="P1192" t="s">
        <v>62</v>
      </c>
      <c r="Q1192" s="1">
        <v>0.83</v>
      </c>
      <c r="R1192" s="1">
        <v>0.41000000000000003</v>
      </c>
      <c r="S1192" s="1">
        <f t="shared" si="147"/>
        <v>0.41000000000000003</v>
      </c>
      <c r="T1192" s="1">
        <v>0.84</v>
      </c>
      <c r="U1192" s="1">
        <f t="shared" si="149"/>
        <v>0.41000000000000003</v>
      </c>
    </row>
    <row r="1193" spans="2:21">
      <c r="B1193" t="s">
        <v>63</v>
      </c>
      <c r="C1193" s="1">
        <v>0.8</v>
      </c>
      <c r="D1193" s="1">
        <v>0.19999999999999996</v>
      </c>
      <c r="E1193" s="1">
        <f t="shared" si="146"/>
        <v>0.19999999999999996</v>
      </c>
      <c r="F1193" s="1">
        <v>0.45</v>
      </c>
      <c r="G1193" s="1">
        <f t="shared" si="148"/>
        <v>0.19999999999999996</v>
      </c>
      <c r="P1193" t="s">
        <v>63</v>
      </c>
      <c r="Q1193" s="1">
        <v>0.8</v>
      </c>
      <c r="R1193" s="1">
        <v>0.19999999999999996</v>
      </c>
      <c r="S1193" s="1">
        <f t="shared" si="147"/>
        <v>0.19999999999999996</v>
      </c>
      <c r="T1193" s="1">
        <v>0.55000000000000004</v>
      </c>
      <c r="U1193" s="1">
        <f t="shared" si="149"/>
        <v>0.19999999999999996</v>
      </c>
    </row>
    <row r="1194" spans="2:21">
      <c r="B1194" t="s">
        <v>64</v>
      </c>
      <c r="C1194" s="1">
        <v>0.47</v>
      </c>
      <c r="D1194" s="1">
        <v>0.78</v>
      </c>
      <c r="E1194" s="1">
        <f t="shared" si="146"/>
        <v>0.47</v>
      </c>
      <c r="F1194" s="1">
        <v>0.84</v>
      </c>
      <c r="G1194" s="1">
        <f t="shared" si="148"/>
        <v>0.47</v>
      </c>
      <c r="P1194" t="s">
        <v>64</v>
      </c>
      <c r="Q1194" s="1">
        <v>0.47</v>
      </c>
      <c r="R1194" s="1">
        <v>0.78</v>
      </c>
      <c r="S1194" s="1">
        <f t="shared" si="147"/>
        <v>0.47</v>
      </c>
      <c r="T1194" s="1">
        <v>0.16000000000000003</v>
      </c>
      <c r="U1194" s="1">
        <f t="shared" si="149"/>
        <v>0.16000000000000003</v>
      </c>
    </row>
    <row r="1195" spans="2:21">
      <c r="B1195" t="s">
        <v>65</v>
      </c>
      <c r="C1195" s="1">
        <v>0.67999999999999994</v>
      </c>
      <c r="D1195" s="1">
        <v>0.49</v>
      </c>
      <c r="E1195" s="1">
        <f t="shared" si="146"/>
        <v>0.49</v>
      </c>
      <c r="F1195" s="1">
        <v>0.13</v>
      </c>
      <c r="G1195" s="1">
        <f t="shared" si="148"/>
        <v>0.13</v>
      </c>
      <c r="P1195" t="s">
        <v>65</v>
      </c>
      <c r="Q1195" s="1">
        <v>0.67999999999999994</v>
      </c>
      <c r="R1195" s="1">
        <v>0.49</v>
      </c>
      <c r="S1195" s="1">
        <f t="shared" si="147"/>
        <v>0.49</v>
      </c>
      <c r="T1195" s="1">
        <v>0.87</v>
      </c>
      <c r="U1195" s="1">
        <f t="shared" si="149"/>
        <v>0.49</v>
      </c>
    </row>
    <row r="1196" spans="2:21">
      <c r="B1196" t="s">
        <v>66</v>
      </c>
      <c r="C1196" s="1">
        <v>7.999999999999996E-2</v>
      </c>
      <c r="D1196" s="1">
        <v>0.92</v>
      </c>
      <c r="E1196" s="1">
        <f t="shared" si="146"/>
        <v>7.999999999999996E-2</v>
      </c>
      <c r="F1196" s="1">
        <v>0.89</v>
      </c>
      <c r="G1196" s="1">
        <f t="shared" si="148"/>
        <v>7.999999999999996E-2</v>
      </c>
      <c r="P1196" t="s">
        <v>66</v>
      </c>
      <c r="Q1196" s="1">
        <v>7.999999999999996E-2</v>
      </c>
      <c r="R1196" s="1">
        <v>0.92</v>
      </c>
      <c r="S1196" s="1">
        <f t="shared" si="147"/>
        <v>7.999999999999996E-2</v>
      </c>
      <c r="T1196" s="1">
        <v>0.10999999999999999</v>
      </c>
      <c r="U1196" s="1">
        <f t="shared" si="149"/>
        <v>7.999999999999996E-2</v>
      </c>
    </row>
    <row r="1197" spans="2:21">
      <c r="B1197" t="s">
        <v>94</v>
      </c>
      <c r="C1197" s="1">
        <v>0.87</v>
      </c>
      <c r="D1197" s="1">
        <v>1.0000000000000009E-2</v>
      </c>
      <c r="E1197" s="1">
        <f t="shared" si="146"/>
        <v>1.0000000000000009E-2</v>
      </c>
      <c r="F1197" s="1">
        <v>0.23</v>
      </c>
      <c r="G1197" s="1">
        <f t="shared" si="148"/>
        <v>1.0000000000000009E-2</v>
      </c>
      <c r="P1197" t="s">
        <v>94</v>
      </c>
      <c r="Q1197" s="1">
        <v>0.87</v>
      </c>
      <c r="R1197" s="1">
        <v>1.0000000000000009E-2</v>
      </c>
      <c r="S1197" s="1">
        <f t="shared" si="147"/>
        <v>1.0000000000000009E-2</v>
      </c>
      <c r="T1197" s="1">
        <v>0.77</v>
      </c>
      <c r="U1197" s="1">
        <f t="shared" si="149"/>
        <v>1.0000000000000009E-2</v>
      </c>
    </row>
    <row r="1198" spans="2:21">
      <c r="B1198" t="s">
        <v>96</v>
      </c>
      <c r="C1198" s="1">
        <v>0.89</v>
      </c>
      <c r="D1198" s="1">
        <v>2.0000000000000018E-2</v>
      </c>
      <c r="E1198" s="1">
        <f t="shared" si="146"/>
        <v>2.0000000000000018E-2</v>
      </c>
      <c r="F1198" s="1">
        <v>0.13</v>
      </c>
      <c r="G1198" s="1">
        <f t="shared" si="148"/>
        <v>2.0000000000000018E-2</v>
      </c>
      <c r="P1198" t="s">
        <v>96</v>
      </c>
      <c r="Q1198" s="1">
        <v>0.89</v>
      </c>
      <c r="R1198" s="1">
        <v>2.0000000000000018E-2</v>
      </c>
      <c r="S1198" s="1">
        <f t="shared" si="147"/>
        <v>2.0000000000000018E-2</v>
      </c>
      <c r="T1198" s="1">
        <v>0.87</v>
      </c>
      <c r="U1198" s="1">
        <f t="shared" si="149"/>
        <v>2.0000000000000018E-2</v>
      </c>
    </row>
    <row r="1199" spans="2:21">
      <c r="B1199" t="s">
        <v>98</v>
      </c>
      <c r="C1199" s="1">
        <v>0.88</v>
      </c>
      <c r="D1199" s="1">
        <v>0.65</v>
      </c>
      <c r="E1199" s="37">
        <f t="shared" si="146"/>
        <v>0.65</v>
      </c>
      <c r="F1199" s="1">
        <v>0.31</v>
      </c>
      <c r="G1199" s="1">
        <f t="shared" si="148"/>
        <v>0.31</v>
      </c>
      <c r="P1199" t="s">
        <v>98</v>
      </c>
      <c r="Q1199" s="1">
        <v>0.88</v>
      </c>
      <c r="R1199" s="1">
        <v>0.65</v>
      </c>
      <c r="S1199" s="37">
        <f t="shared" si="147"/>
        <v>0.65</v>
      </c>
      <c r="T1199" s="1">
        <v>0.69</v>
      </c>
      <c r="U1199" s="1">
        <f t="shared" si="149"/>
        <v>0.65</v>
      </c>
    </row>
    <row r="1200" spans="2:21">
      <c r="B1200" t="s">
        <v>100</v>
      </c>
      <c r="C1200" s="1">
        <v>0.85</v>
      </c>
      <c r="D1200" s="1">
        <v>0.26</v>
      </c>
      <c r="E1200" s="1">
        <f t="shared" si="146"/>
        <v>0.26</v>
      </c>
      <c r="F1200" s="1">
        <v>0.16</v>
      </c>
      <c r="G1200" s="1">
        <f t="shared" si="148"/>
        <v>0.16</v>
      </c>
      <c r="P1200" t="s">
        <v>100</v>
      </c>
      <c r="Q1200" s="1">
        <v>0.85</v>
      </c>
      <c r="R1200" s="1">
        <v>0.26</v>
      </c>
      <c r="S1200" s="1">
        <f t="shared" si="147"/>
        <v>0.26</v>
      </c>
      <c r="T1200" s="1">
        <v>0.84</v>
      </c>
      <c r="U1200" s="1">
        <f t="shared" si="149"/>
        <v>0.26</v>
      </c>
    </row>
    <row r="1201" spans="2:23">
      <c r="B1201" t="s">
        <v>102</v>
      </c>
      <c r="C1201" s="1">
        <v>0.16000000000000003</v>
      </c>
      <c r="D1201" s="1">
        <v>0.72</v>
      </c>
      <c r="E1201" s="1">
        <f t="shared" si="146"/>
        <v>0.16000000000000003</v>
      </c>
      <c r="F1201" s="1">
        <v>0.89</v>
      </c>
      <c r="G1201" s="1">
        <f t="shared" si="148"/>
        <v>0.16000000000000003</v>
      </c>
      <c r="P1201" t="s">
        <v>102</v>
      </c>
      <c r="Q1201" s="1">
        <v>0.16000000000000003</v>
      </c>
      <c r="R1201" s="1">
        <v>0.72</v>
      </c>
      <c r="S1201" s="1">
        <f t="shared" si="147"/>
        <v>0.16000000000000003</v>
      </c>
      <c r="T1201" s="1">
        <v>0.10999999999999999</v>
      </c>
      <c r="U1201" s="1">
        <f t="shared" si="149"/>
        <v>0.10999999999999999</v>
      </c>
    </row>
    <row r="1202" spans="2:23">
      <c r="B1202" t="s">
        <v>151</v>
      </c>
      <c r="C1202" s="1">
        <v>6.9999999999999951E-2</v>
      </c>
      <c r="D1202" s="1">
        <v>0.84</v>
      </c>
      <c r="E1202" s="1">
        <f t="shared" si="146"/>
        <v>6.9999999999999951E-2</v>
      </c>
      <c r="F1202" s="1">
        <v>0.89</v>
      </c>
      <c r="G1202" s="1">
        <f t="shared" si="148"/>
        <v>6.9999999999999951E-2</v>
      </c>
      <c r="P1202" t="s">
        <v>151</v>
      </c>
      <c r="Q1202" s="1">
        <v>6.9999999999999951E-2</v>
      </c>
      <c r="R1202" s="1">
        <v>0.84</v>
      </c>
      <c r="S1202" s="1">
        <f t="shared" si="147"/>
        <v>6.9999999999999951E-2</v>
      </c>
      <c r="T1202" s="1">
        <v>0.10999999999999999</v>
      </c>
      <c r="U1202" s="1">
        <f t="shared" si="149"/>
        <v>6.9999999999999951E-2</v>
      </c>
    </row>
    <row r="1203" spans="2:23">
      <c r="E1203">
        <f>SUM(E1185:E1202)</f>
        <v>5.41</v>
      </c>
      <c r="G1203">
        <f>SUM(G1185:G1202)</f>
        <v>3.47</v>
      </c>
      <c r="H1203">
        <f>+G1203/E1203</f>
        <v>0.64140480591497229</v>
      </c>
      <c r="I1203" s="58" t="s">
        <v>623</v>
      </c>
      <c r="S1203">
        <f>SUM(S1185:S1202)</f>
        <v>5.41</v>
      </c>
      <c r="U1203">
        <f>SUM(U1185:U1202)</f>
        <v>4.4800000000000013</v>
      </c>
      <c r="V1203">
        <f>+U1203/S1203</f>
        <v>0.82809611829944574</v>
      </c>
      <c r="W1203" s="58" t="s">
        <v>623</v>
      </c>
    </row>
    <row r="1206" spans="2:23">
      <c r="B1206" s="118" t="s">
        <v>549</v>
      </c>
      <c r="P1206" s="118" t="s">
        <v>548</v>
      </c>
    </row>
    <row r="1207" spans="2:23">
      <c r="B1207" t="s">
        <v>78</v>
      </c>
      <c r="C1207" t="s">
        <v>228</v>
      </c>
      <c r="D1207" t="s">
        <v>234</v>
      </c>
      <c r="E1207" t="s">
        <v>549</v>
      </c>
      <c r="F1207" t="s">
        <v>224</v>
      </c>
      <c r="G1207" t="s">
        <v>53</v>
      </c>
      <c r="P1207" t="s">
        <v>78</v>
      </c>
      <c r="Q1207" t="s">
        <v>228</v>
      </c>
      <c r="R1207" t="s">
        <v>234</v>
      </c>
      <c r="S1207" t="s">
        <v>548</v>
      </c>
      <c r="T1207" t="s">
        <v>236</v>
      </c>
      <c r="U1207" t="s">
        <v>53</v>
      </c>
    </row>
    <row r="1208" spans="2:23">
      <c r="B1208" t="s">
        <v>80</v>
      </c>
      <c r="C1208" s="1">
        <v>0.38</v>
      </c>
      <c r="D1208" s="1">
        <v>0.59</v>
      </c>
      <c r="E1208" s="1">
        <f t="shared" ref="E1208:E1225" si="150">MIN(C1208:D1208)</f>
        <v>0.38</v>
      </c>
      <c r="F1208" s="1">
        <v>0.13</v>
      </c>
      <c r="G1208" s="1">
        <f>MIN(E1208:F1208)</f>
        <v>0.13</v>
      </c>
      <c r="P1208" t="s">
        <v>80</v>
      </c>
      <c r="Q1208" s="1">
        <v>0.38</v>
      </c>
      <c r="R1208" s="1">
        <v>0.59</v>
      </c>
      <c r="S1208" s="1">
        <f t="shared" ref="S1208:S1225" si="151">MIN(Q1208:R1208)</f>
        <v>0.38</v>
      </c>
      <c r="T1208" s="1">
        <v>0.87</v>
      </c>
      <c r="U1208" s="1">
        <f>MIN(S1208:T1208)</f>
        <v>0.38</v>
      </c>
    </row>
    <row r="1209" spans="2:23">
      <c r="B1209" t="s">
        <v>82</v>
      </c>
      <c r="C1209" s="1">
        <v>4.0000000000000036E-2</v>
      </c>
      <c r="D1209" s="1">
        <v>0.16000000000000003</v>
      </c>
      <c r="E1209" s="1">
        <f t="shared" si="150"/>
        <v>4.0000000000000036E-2</v>
      </c>
      <c r="F1209" s="1">
        <v>0.89</v>
      </c>
      <c r="G1209" s="1">
        <f t="shared" ref="G1209:G1225" si="152">MIN(E1209:F1209)</f>
        <v>4.0000000000000036E-2</v>
      </c>
      <c r="P1209" t="s">
        <v>82</v>
      </c>
      <c r="Q1209" s="1">
        <v>4.0000000000000036E-2</v>
      </c>
      <c r="R1209" s="1">
        <v>0.16000000000000003</v>
      </c>
      <c r="S1209" s="1">
        <f t="shared" si="151"/>
        <v>4.0000000000000036E-2</v>
      </c>
      <c r="T1209" s="1">
        <v>0.10999999999999999</v>
      </c>
      <c r="U1209" s="1">
        <f t="shared" ref="U1209:U1225" si="153">MIN(S1209:T1209)</f>
        <v>4.0000000000000036E-2</v>
      </c>
    </row>
    <row r="1210" spans="2:23">
      <c r="B1210" t="s">
        <v>57</v>
      </c>
      <c r="C1210" s="1">
        <v>0.58000000000000007</v>
      </c>
      <c r="D1210" s="1">
        <v>0.28000000000000003</v>
      </c>
      <c r="E1210" s="1">
        <f t="shared" si="150"/>
        <v>0.28000000000000003</v>
      </c>
      <c r="F1210" s="1">
        <v>0.81</v>
      </c>
      <c r="G1210" s="1">
        <f t="shared" si="152"/>
        <v>0.28000000000000003</v>
      </c>
      <c r="P1210" t="s">
        <v>57</v>
      </c>
      <c r="Q1210" s="1">
        <v>0.58000000000000007</v>
      </c>
      <c r="R1210" s="1">
        <v>0.28000000000000003</v>
      </c>
      <c r="S1210" s="1">
        <f t="shared" si="151"/>
        <v>0.28000000000000003</v>
      </c>
      <c r="T1210" s="1">
        <v>0.18999999999999995</v>
      </c>
      <c r="U1210" s="1">
        <f t="shared" si="153"/>
        <v>0.18999999999999995</v>
      </c>
    </row>
    <row r="1211" spans="2:23">
      <c r="B1211" t="s">
        <v>58</v>
      </c>
      <c r="C1211" s="1">
        <v>0.75</v>
      </c>
      <c r="D1211" s="1">
        <v>0.28000000000000003</v>
      </c>
      <c r="E1211" s="1">
        <f t="shared" si="150"/>
        <v>0.28000000000000003</v>
      </c>
      <c r="F1211" s="1">
        <v>0.23</v>
      </c>
      <c r="G1211" s="1">
        <f t="shared" si="152"/>
        <v>0.23</v>
      </c>
      <c r="P1211" t="s">
        <v>58</v>
      </c>
      <c r="Q1211" s="1">
        <v>0.75</v>
      </c>
      <c r="R1211" s="1">
        <v>0.28000000000000003</v>
      </c>
      <c r="S1211" s="1">
        <f t="shared" si="151"/>
        <v>0.28000000000000003</v>
      </c>
      <c r="T1211" s="1">
        <v>0.77</v>
      </c>
      <c r="U1211" s="1">
        <f t="shared" si="153"/>
        <v>0.28000000000000003</v>
      </c>
    </row>
    <row r="1212" spans="2:23">
      <c r="B1212" t="s">
        <v>59</v>
      </c>
      <c r="C1212" s="1">
        <v>0.58000000000000007</v>
      </c>
      <c r="D1212" s="1">
        <v>0.51</v>
      </c>
      <c r="E1212" s="37">
        <f t="shared" si="150"/>
        <v>0.51</v>
      </c>
      <c r="F1212" s="1">
        <v>0.69</v>
      </c>
      <c r="G1212" s="1">
        <f t="shared" si="152"/>
        <v>0.51</v>
      </c>
      <c r="P1212" t="s">
        <v>59</v>
      </c>
      <c r="Q1212" s="1">
        <v>0.58000000000000007</v>
      </c>
      <c r="R1212" s="1">
        <v>0.51</v>
      </c>
      <c r="S1212" s="1">
        <f t="shared" si="151"/>
        <v>0.51</v>
      </c>
      <c r="T1212" s="1">
        <v>0.31000000000000005</v>
      </c>
      <c r="U1212" s="1">
        <f t="shared" si="153"/>
        <v>0.31000000000000005</v>
      </c>
    </row>
    <row r="1213" spans="2:23">
      <c r="B1213" t="s">
        <v>60</v>
      </c>
      <c r="C1213" s="1">
        <v>9.9999999999999978E-2</v>
      </c>
      <c r="D1213" s="1">
        <v>0.21999999999999997</v>
      </c>
      <c r="E1213" s="1">
        <f t="shared" si="150"/>
        <v>9.9999999999999978E-2</v>
      </c>
      <c r="F1213" s="1">
        <v>0.89</v>
      </c>
      <c r="G1213" s="1">
        <f t="shared" si="152"/>
        <v>9.9999999999999978E-2</v>
      </c>
      <c r="P1213" t="s">
        <v>60</v>
      </c>
      <c r="Q1213" s="1">
        <v>9.9999999999999978E-2</v>
      </c>
      <c r="R1213" s="1">
        <v>0.21999999999999997</v>
      </c>
      <c r="S1213" s="1">
        <f t="shared" si="151"/>
        <v>9.9999999999999978E-2</v>
      </c>
      <c r="T1213" s="1">
        <v>0.10999999999999999</v>
      </c>
      <c r="U1213" s="1">
        <f t="shared" si="153"/>
        <v>9.9999999999999978E-2</v>
      </c>
    </row>
    <row r="1214" spans="2:23">
      <c r="B1214" t="s">
        <v>153</v>
      </c>
      <c r="C1214" s="1">
        <v>0.28000000000000003</v>
      </c>
      <c r="D1214" s="1">
        <v>0.67</v>
      </c>
      <c r="E1214" s="1">
        <f t="shared" si="150"/>
        <v>0.28000000000000003</v>
      </c>
      <c r="F1214" s="1">
        <v>0.13</v>
      </c>
      <c r="G1214" s="1">
        <f t="shared" si="152"/>
        <v>0.13</v>
      </c>
      <c r="P1214" t="s">
        <v>153</v>
      </c>
      <c r="Q1214" s="1">
        <v>0.28000000000000003</v>
      </c>
      <c r="R1214" s="1">
        <v>0.67</v>
      </c>
      <c r="S1214" s="1">
        <f t="shared" si="151"/>
        <v>0.28000000000000003</v>
      </c>
      <c r="T1214" s="1">
        <v>0.87</v>
      </c>
      <c r="U1214" s="1">
        <f t="shared" si="153"/>
        <v>0.28000000000000003</v>
      </c>
    </row>
    <row r="1215" spans="2:23">
      <c r="B1215" t="s">
        <v>62</v>
      </c>
      <c r="C1215" s="1">
        <v>0.83</v>
      </c>
      <c r="D1215" s="1">
        <v>0.59</v>
      </c>
      <c r="E1215" s="37">
        <f t="shared" si="150"/>
        <v>0.59</v>
      </c>
      <c r="F1215" s="1">
        <v>0.16</v>
      </c>
      <c r="G1215" s="1">
        <f t="shared" si="152"/>
        <v>0.16</v>
      </c>
      <c r="P1215" t="s">
        <v>62</v>
      </c>
      <c r="Q1215" s="1">
        <v>0.83</v>
      </c>
      <c r="R1215" s="1">
        <v>0.59</v>
      </c>
      <c r="S1215" s="37">
        <f t="shared" si="151"/>
        <v>0.59</v>
      </c>
      <c r="T1215" s="1">
        <v>0.84</v>
      </c>
      <c r="U1215" s="1">
        <f t="shared" si="153"/>
        <v>0.59</v>
      </c>
    </row>
    <row r="1216" spans="2:23">
      <c r="B1216" t="s">
        <v>63</v>
      </c>
      <c r="C1216" s="1">
        <v>0.8</v>
      </c>
      <c r="D1216" s="1">
        <v>0.8</v>
      </c>
      <c r="E1216" s="37">
        <f t="shared" si="150"/>
        <v>0.8</v>
      </c>
      <c r="F1216" s="1">
        <v>0.45</v>
      </c>
      <c r="G1216" s="1">
        <f t="shared" si="152"/>
        <v>0.45</v>
      </c>
      <c r="P1216" t="s">
        <v>63</v>
      </c>
      <c r="Q1216" s="1">
        <v>0.8</v>
      </c>
      <c r="R1216" s="1">
        <v>0.8</v>
      </c>
      <c r="S1216" s="1">
        <f t="shared" si="151"/>
        <v>0.8</v>
      </c>
      <c r="T1216" s="1">
        <v>0.55000000000000004</v>
      </c>
      <c r="U1216" s="1">
        <f t="shared" si="153"/>
        <v>0.55000000000000004</v>
      </c>
    </row>
    <row r="1217" spans="2:30">
      <c r="B1217" t="s">
        <v>64</v>
      </c>
      <c r="C1217" s="1">
        <v>0.47</v>
      </c>
      <c r="D1217" s="1">
        <v>0.21999999999999997</v>
      </c>
      <c r="E1217" s="1">
        <f t="shared" si="150"/>
        <v>0.21999999999999997</v>
      </c>
      <c r="F1217" s="1">
        <v>0.84</v>
      </c>
      <c r="G1217" s="1">
        <f t="shared" si="152"/>
        <v>0.21999999999999997</v>
      </c>
      <c r="P1217" t="s">
        <v>64</v>
      </c>
      <c r="Q1217" s="1">
        <v>0.47</v>
      </c>
      <c r="R1217" s="1">
        <v>0.21999999999999997</v>
      </c>
      <c r="S1217" s="1">
        <f t="shared" si="151"/>
        <v>0.21999999999999997</v>
      </c>
      <c r="T1217" s="1">
        <v>0.16000000000000003</v>
      </c>
      <c r="U1217" s="1">
        <f t="shared" si="153"/>
        <v>0.16000000000000003</v>
      </c>
    </row>
    <row r="1218" spans="2:30">
      <c r="B1218" t="s">
        <v>65</v>
      </c>
      <c r="C1218" s="1">
        <v>0.67999999999999994</v>
      </c>
      <c r="D1218" s="1">
        <v>0.51</v>
      </c>
      <c r="E1218" s="37">
        <f t="shared" si="150"/>
        <v>0.51</v>
      </c>
      <c r="F1218" s="1">
        <v>0.13</v>
      </c>
      <c r="G1218" s="1">
        <f t="shared" si="152"/>
        <v>0.13</v>
      </c>
      <c r="P1218" t="s">
        <v>65</v>
      </c>
      <c r="Q1218" s="1">
        <v>0.67999999999999994</v>
      </c>
      <c r="R1218" s="1">
        <v>0.51</v>
      </c>
      <c r="S1218" s="37">
        <f t="shared" si="151"/>
        <v>0.51</v>
      </c>
      <c r="T1218" s="1">
        <v>0.87</v>
      </c>
      <c r="U1218" s="1">
        <f t="shared" si="153"/>
        <v>0.51</v>
      </c>
    </row>
    <row r="1219" spans="2:30">
      <c r="B1219" t="s">
        <v>66</v>
      </c>
      <c r="C1219" s="1">
        <v>7.999999999999996E-2</v>
      </c>
      <c r="D1219" s="1">
        <v>7.999999999999996E-2</v>
      </c>
      <c r="E1219" s="1">
        <f t="shared" si="150"/>
        <v>7.999999999999996E-2</v>
      </c>
      <c r="F1219" s="1">
        <v>0.89</v>
      </c>
      <c r="G1219" s="1">
        <f t="shared" si="152"/>
        <v>7.999999999999996E-2</v>
      </c>
      <c r="P1219" t="s">
        <v>66</v>
      </c>
      <c r="Q1219" s="1">
        <v>7.999999999999996E-2</v>
      </c>
      <c r="R1219" s="1">
        <v>7.999999999999996E-2</v>
      </c>
      <c r="S1219" s="1">
        <f t="shared" si="151"/>
        <v>7.999999999999996E-2</v>
      </c>
      <c r="T1219" s="1">
        <v>0.10999999999999999</v>
      </c>
      <c r="U1219" s="1">
        <f t="shared" si="153"/>
        <v>7.999999999999996E-2</v>
      </c>
    </row>
    <row r="1220" spans="2:30">
      <c r="B1220" t="s">
        <v>94</v>
      </c>
      <c r="C1220" s="1">
        <v>0.87</v>
      </c>
      <c r="D1220" s="1">
        <v>0.99</v>
      </c>
      <c r="E1220" s="37">
        <f t="shared" si="150"/>
        <v>0.87</v>
      </c>
      <c r="F1220" s="1">
        <v>0.23</v>
      </c>
      <c r="G1220" s="1">
        <f t="shared" si="152"/>
        <v>0.23</v>
      </c>
      <c r="P1220" t="s">
        <v>94</v>
      </c>
      <c r="Q1220" s="1">
        <v>0.87</v>
      </c>
      <c r="R1220" s="1">
        <v>0.99</v>
      </c>
      <c r="S1220" s="37">
        <f t="shared" si="151"/>
        <v>0.87</v>
      </c>
      <c r="T1220" s="1">
        <v>0.77</v>
      </c>
      <c r="U1220" s="1">
        <f t="shared" si="153"/>
        <v>0.77</v>
      </c>
    </row>
    <row r="1221" spans="2:30">
      <c r="B1221" t="s">
        <v>96</v>
      </c>
      <c r="C1221" s="1">
        <v>0.89</v>
      </c>
      <c r="D1221" s="1">
        <v>0.98</v>
      </c>
      <c r="E1221" s="37">
        <f t="shared" si="150"/>
        <v>0.89</v>
      </c>
      <c r="F1221" s="1">
        <v>0.13</v>
      </c>
      <c r="G1221" s="1">
        <f t="shared" si="152"/>
        <v>0.13</v>
      </c>
      <c r="P1221" t="s">
        <v>96</v>
      </c>
      <c r="Q1221" s="1">
        <v>0.89</v>
      </c>
      <c r="R1221" s="1">
        <v>0.98</v>
      </c>
      <c r="S1221" s="37">
        <f t="shared" si="151"/>
        <v>0.89</v>
      </c>
      <c r="T1221" s="1">
        <v>0.87</v>
      </c>
      <c r="U1221" s="1">
        <f t="shared" si="153"/>
        <v>0.87</v>
      </c>
    </row>
    <row r="1222" spans="2:30">
      <c r="B1222" t="s">
        <v>98</v>
      </c>
      <c r="C1222" s="1">
        <v>0.88</v>
      </c>
      <c r="D1222" s="1">
        <v>0.35</v>
      </c>
      <c r="E1222" s="1">
        <f t="shared" si="150"/>
        <v>0.35</v>
      </c>
      <c r="F1222" s="1">
        <v>0.31</v>
      </c>
      <c r="G1222" s="1">
        <f t="shared" si="152"/>
        <v>0.31</v>
      </c>
      <c r="P1222" t="s">
        <v>98</v>
      </c>
      <c r="Q1222" s="1">
        <v>0.88</v>
      </c>
      <c r="R1222" s="1">
        <v>0.35</v>
      </c>
      <c r="S1222" s="37">
        <f t="shared" si="151"/>
        <v>0.35</v>
      </c>
      <c r="T1222" s="1">
        <v>0.69</v>
      </c>
      <c r="U1222" s="1">
        <f t="shared" si="153"/>
        <v>0.35</v>
      </c>
    </row>
    <row r="1223" spans="2:30">
      <c r="B1223" t="s">
        <v>100</v>
      </c>
      <c r="C1223" s="1">
        <v>0.85</v>
      </c>
      <c r="D1223" s="1">
        <v>0.74</v>
      </c>
      <c r="E1223" s="37">
        <f t="shared" si="150"/>
        <v>0.74</v>
      </c>
      <c r="F1223" s="1">
        <v>0.16</v>
      </c>
      <c r="G1223" s="1">
        <f t="shared" si="152"/>
        <v>0.16</v>
      </c>
      <c r="P1223" t="s">
        <v>100</v>
      </c>
      <c r="Q1223" s="1">
        <v>0.85</v>
      </c>
      <c r="R1223" s="1">
        <v>0.74</v>
      </c>
      <c r="S1223" s="37">
        <f t="shared" si="151"/>
        <v>0.74</v>
      </c>
      <c r="T1223" s="1">
        <v>0.84</v>
      </c>
      <c r="U1223" s="1">
        <f t="shared" si="153"/>
        <v>0.74</v>
      </c>
    </row>
    <row r="1224" spans="2:30">
      <c r="B1224" t="s">
        <v>102</v>
      </c>
      <c r="C1224" s="1">
        <v>0.16000000000000003</v>
      </c>
      <c r="D1224" s="1">
        <v>0.28000000000000003</v>
      </c>
      <c r="E1224" s="1">
        <f t="shared" si="150"/>
        <v>0.16000000000000003</v>
      </c>
      <c r="F1224" s="1">
        <v>0.89</v>
      </c>
      <c r="G1224" s="1">
        <f t="shared" si="152"/>
        <v>0.16000000000000003</v>
      </c>
      <c r="P1224" t="s">
        <v>102</v>
      </c>
      <c r="Q1224" s="1">
        <v>0.16000000000000003</v>
      </c>
      <c r="R1224" s="1">
        <v>0.28000000000000003</v>
      </c>
      <c r="S1224" s="1">
        <f t="shared" si="151"/>
        <v>0.16000000000000003</v>
      </c>
      <c r="T1224" s="1">
        <v>0.10999999999999999</v>
      </c>
      <c r="U1224" s="1">
        <f t="shared" si="153"/>
        <v>0.10999999999999999</v>
      </c>
    </row>
    <row r="1225" spans="2:30">
      <c r="B1225" t="s">
        <v>151</v>
      </c>
      <c r="C1225" s="1">
        <v>6.9999999999999951E-2</v>
      </c>
      <c r="D1225" s="1">
        <v>0.16000000000000003</v>
      </c>
      <c r="E1225" s="1">
        <f t="shared" si="150"/>
        <v>6.9999999999999951E-2</v>
      </c>
      <c r="F1225" s="1">
        <v>0.89</v>
      </c>
      <c r="G1225" s="1">
        <f t="shared" si="152"/>
        <v>6.9999999999999951E-2</v>
      </c>
      <c r="P1225" t="s">
        <v>151</v>
      </c>
      <c r="Q1225" s="1">
        <v>6.9999999999999951E-2</v>
      </c>
      <c r="R1225" s="1">
        <v>0.16000000000000003</v>
      </c>
      <c r="S1225" s="1">
        <f t="shared" si="151"/>
        <v>6.9999999999999951E-2</v>
      </c>
      <c r="T1225" s="1">
        <v>0.10999999999999999</v>
      </c>
      <c r="U1225" s="1">
        <f t="shared" si="153"/>
        <v>6.9999999999999951E-2</v>
      </c>
    </row>
    <row r="1226" spans="2:30">
      <c r="E1226">
        <f>SUM(E1208:E1225)</f>
        <v>7.15</v>
      </c>
      <c r="G1226">
        <f>SUM(G1208:G1225)</f>
        <v>3.52</v>
      </c>
      <c r="H1226">
        <f>+G1226/E1226</f>
        <v>0.49230769230769228</v>
      </c>
      <c r="I1226" s="46" t="s">
        <v>632</v>
      </c>
      <c r="T1226">
        <f>SUM(S1208:S1225)</f>
        <v>7.15</v>
      </c>
      <c r="V1226">
        <f>SUM(U1208:U1225)</f>
        <v>6.3800000000000008</v>
      </c>
      <c r="W1226">
        <f>+V1226/T1226</f>
        <v>0.89230769230769236</v>
      </c>
      <c r="X1226" s="46" t="s">
        <v>633</v>
      </c>
      <c r="AD1226" s="34">
        <v>0.93388429752066127</v>
      </c>
    </row>
    <row r="1228" spans="2:30">
      <c r="B1228" s="118" t="s">
        <v>591</v>
      </c>
      <c r="P1228" s="118" t="s">
        <v>600</v>
      </c>
    </row>
    <row r="1229" spans="2:30">
      <c r="C1229" t="s">
        <v>49</v>
      </c>
      <c r="D1229" t="s">
        <v>69</v>
      </c>
      <c r="Q1229" t="s">
        <v>49</v>
      </c>
      <c r="R1229" t="s">
        <v>69</v>
      </c>
    </row>
    <row r="1230" spans="2:30">
      <c r="B1230" t="s">
        <v>545</v>
      </c>
      <c r="C1230">
        <v>1</v>
      </c>
      <c r="D1230">
        <v>1</v>
      </c>
      <c r="E1230">
        <v>0.90201342281879193</v>
      </c>
      <c r="F1230" s="18" t="s">
        <v>621</v>
      </c>
      <c r="P1230" t="s">
        <v>523</v>
      </c>
      <c r="Q1230">
        <v>1</v>
      </c>
      <c r="R1230">
        <v>1</v>
      </c>
      <c r="S1230">
        <v>0.4281879194630871</v>
      </c>
      <c r="T1230" s="17" t="s">
        <v>621</v>
      </c>
    </row>
    <row r="1231" spans="2:30">
      <c r="B1231" t="s">
        <v>547</v>
      </c>
      <c r="C1231">
        <v>1</v>
      </c>
      <c r="D1231">
        <v>0</v>
      </c>
      <c r="E1231">
        <v>0.73068432671081662</v>
      </c>
      <c r="F1231" s="44" t="s">
        <v>594</v>
      </c>
      <c r="P1231" t="s">
        <v>607</v>
      </c>
      <c r="Q1231">
        <v>1</v>
      </c>
      <c r="R1231">
        <v>1</v>
      </c>
      <c r="S1231">
        <v>0.85871964679911683</v>
      </c>
      <c r="T1231" s="44" t="s">
        <v>594</v>
      </c>
    </row>
    <row r="1232" spans="2:30">
      <c r="B1232" t="s">
        <v>546</v>
      </c>
      <c r="C1232">
        <v>0</v>
      </c>
      <c r="D1232">
        <v>1</v>
      </c>
      <c r="E1232">
        <v>0.64140480591497229</v>
      </c>
      <c r="F1232" s="58" t="s">
        <v>623</v>
      </c>
      <c r="P1232" t="s">
        <v>608</v>
      </c>
      <c r="Q1232">
        <v>0</v>
      </c>
      <c r="R1232">
        <v>1</v>
      </c>
      <c r="S1232">
        <v>0.82809611829944574</v>
      </c>
      <c r="T1232" s="58" t="s">
        <v>623</v>
      </c>
    </row>
    <row r="1233" spans="2:21">
      <c r="B1233" t="s">
        <v>549</v>
      </c>
      <c r="C1233">
        <v>0</v>
      </c>
      <c r="D1233">
        <v>0</v>
      </c>
      <c r="E1233">
        <v>0.49230769230769228</v>
      </c>
      <c r="F1233" s="44">
        <v>0.49230769230769228</v>
      </c>
      <c r="G1233" s="44" t="s">
        <v>609</v>
      </c>
      <c r="P1233" t="s">
        <v>603</v>
      </c>
      <c r="Q1233">
        <v>0</v>
      </c>
      <c r="R1233">
        <v>1</v>
      </c>
      <c r="S1233">
        <v>0.93388429752066127</v>
      </c>
      <c r="T1233" s="46" t="s">
        <v>624</v>
      </c>
    </row>
    <row r="1235" spans="2:21">
      <c r="B1235" s="118" t="s">
        <v>591</v>
      </c>
      <c r="P1235" s="118" t="s">
        <v>600</v>
      </c>
    </row>
    <row r="1236" spans="2:21">
      <c r="C1236" t="s">
        <v>49</v>
      </c>
      <c r="D1236" t="s">
        <v>69</v>
      </c>
      <c r="E1236" t="s">
        <v>216</v>
      </c>
      <c r="Q1236" t="s">
        <v>49</v>
      </c>
      <c r="R1236" t="s">
        <v>69</v>
      </c>
      <c r="S1236" t="s">
        <v>361</v>
      </c>
    </row>
    <row r="1237" spans="2:21">
      <c r="B1237" t="s">
        <v>545</v>
      </c>
      <c r="C1237">
        <v>1</v>
      </c>
      <c r="D1237">
        <v>1</v>
      </c>
      <c r="E1237">
        <v>0.90201342281879193</v>
      </c>
      <c r="F1237" s="18" t="s">
        <v>621</v>
      </c>
      <c r="P1237" t="s">
        <v>603</v>
      </c>
      <c r="Q1237">
        <v>0</v>
      </c>
      <c r="R1237">
        <v>1</v>
      </c>
      <c r="S1237">
        <v>0.93388429752066127</v>
      </c>
      <c r="T1237" s="46" t="s">
        <v>624</v>
      </c>
    </row>
    <row r="1238" spans="2:21">
      <c r="B1238" t="s">
        <v>547</v>
      </c>
      <c r="C1238">
        <v>1</v>
      </c>
      <c r="D1238">
        <v>0</v>
      </c>
      <c r="E1238">
        <v>0.73068432671081662</v>
      </c>
      <c r="F1238" s="44" t="s">
        <v>594</v>
      </c>
      <c r="P1238" t="s">
        <v>607</v>
      </c>
      <c r="Q1238">
        <v>1</v>
      </c>
      <c r="R1238">
        <v>1</v>
      </c>
      <c r="S1238">
        <v>0.85871964679911683</v>
      </c>
      <c r="T1238" s="44" t="s">
        <v>594</v>
      </c>
    </row>
    <row r="1239" spans="2:21">
      <c r="B1239" t="s">
        <v>546</v>
      </c>
      <c r="C1239">
        <v>0</v>
      </c>
      <c r="D1239">
        <v>1</v>
      </c>
      <c r="E1239">
        <v>0.64140480591497229</v>
      </c>
      <c r="F1239" s="58" t="s">
        <v>623</v>
      </c>
      <c r="P1239" t="s">
        <v>608</v>
      </c>
      <c r="Q1239">
        <v>0</v>
      </c>
      <c r="R1239">
        <v>1</v>
      </c>
      <c r="S1239">
        <v>0.82809611829944574</v>
      </c>
      <c r="T1239" s="58" t="s">
        <v>623</v>
      </c>
    </row>
    <row r="1240" spans="2:21">
      <c r="B1240" t="s">
        <v>549</v>
      </c>
      <c r="C1240">
        <v>0</v>
      </c>
      <c r="D1240">
        <v>0</v>
      </c>
      <c r="E1240">
        <v>0.49230769230769228</v>
      </c>
      <c r="F1240" s="44" t="s">
        <v>609</v>
      </c>
      <c r="P1240" t="s">
        <v>523</v>
      </c>
      <c r="Q1240">
        <v>1</v>
      </c>
      <c r="R1240">
        <v>1</v>
      </c>
      <c r="S1240">
        <v>0.4281879194630871</v>
      </c>
      <c r="T1240" s="17" t="s">
        <v>621</v>
      </c>
    </row>
    <row r="1241" spans="2:21">
      <c r="F1241" s="58"/>
      <c r="U1241" s="44"/>
    </row>
    <row r="1242" spans="2:21">
      <c r="B1242" t="s">
        <v>602</v>
      </c>
    </row>
    <row r="1243" spans="2:21">
      <c r="B1243" s="118" t="s">
        <v>591</v>
      </c>
      <c r="Q1243" s="118" t="s">
        <v>600</v>
      </c>
    </row>
    <row r="1244" spans="2:21">
      <c r="B1244" s="118" t="s">
        <v>534</v>
      </c>
      <c r="P1244" s="118" t="s">
        <v>625</v>
      </c>
    </row>
    <row r="1245" spans="2:21">
      <c r="B1245" t="s">
        <v>78</v>
      </c>
      <c r="C1245" t="s">
        <v>54</v>
      </c>
      <c r="D1245" t="s">
        <v>50</v>
      </c>
      <c r="E1245" t="s">
        <v>534</v>
      </c>
      <c r="F1245" t="s">
        <v>224</v>
      </c>
      <c r="G1245" t="s">
        <v>53</v>
      </c>
      <c r="P1245" t="s">
        <v>78</v>
      </c>
      <c r="Q1245" t="s">
        <v>54</v>
      </c>
      <c r="R1245" t="s">
        <v>50</v>
      </c>
      <c r="S1245" t="s">
        <v>625</v>
      </c>
      <c r="T1245" t="s">
        <v>236</v>
      </c>
      <c r="U1245" t="s">
        <v>53</v>
      </c>
    </row>
    <row r="1246" spans="2:21">
      <c r="B1246" t="s">
        <v>80</v>
      </c>
      <c r="C1246" s="1">
        <v>0.77</v>
      </c>
      <c r="D1246" s="1">
        <v>0.41000000000000003</v>
      </c>
      <c r="E1246" s="1">
        <f t="shared" ref="E1246:E1263" si="154">MIN(C1246:D1246)</f>
        <v>0.41000000000000003</v>
      </c>
      <c r="F1246" s="1">
        <v>0.13</v>
      </c>
      <c r="G1246" s="1">
        <f>MIN(E1246:F1246)</f>
        <v>0.13</v>
      </c>
      <c r="P1246" t="s">
        <v>80</v>
      </c>
      <c r="Q1246" s="1">
        <v>0.77</v>
      </c>
      <c r="R1246" s="1">
        <v>0.41000000000000003</v>
      </c>
      <c r="S1246" s="1">
        <f t="shared" ref="S1246:S1263" si="155">MIN(Q1246:R1246)</f>
        <v>0.41000000000000003</v>
      </c>
      <c r="T1246" s="1">
        <v>0.87</v>
      </c>
      <c r="U1246" s="1">
        <f>MIN(S1246:T1246)</f>
        <v>0.41000000000000003</v>
      </c>
    </row>
    <row r="1247" spans="2:21">
      <c r="B1247" t="s">
        <v>82</v>
      </c>
      <c r="C1247" s="1">
        <v>0.7</v>
      </c>
      <c r="D1247" s="1">
        <v>0.84</v>
      </c>
      <c r="E1247" s="37">
        <f t="shared" si="154"/>
        <v>0.7</v>
      </c>
      <c r="F1247" s="1">
        <v>0.89</v>
      </c>
      <c r="G1247" s="1">
        <f t="shared" ref="G1247:G1263" si="156">MIN(E1247:F1247)</f>
        <v>0.7</v>
      </c>
      <c r="P1247" t="s">
        <v>82</v>
      </c>
      <c r="Q1247" s="1">
        <v>0.7</v>
      </c>
      <c r="R1247" s="1">
        <v>0.84</v>
      </c>
      <c r="S1247" s="37">
        <f t="shared" si="155"/>
        <v>0.7</v>
      </c>
      <c r="T1247" s="1">
        <v>0.10999999999999999</v>
      </c>
      <c r="U1247" s="1">
        <f t="shared" ref="U1247:U1263" si="157">MIN(S1247:T1247)</f>
        <v>0.10999999999999999</v>
      </c>
    </row>
    <row r="1248" spans="2:21">
      <c r="B1248" t="s">
        <v>57</v>
      </c>
      <c r="C1248" s="1">
        <v>0.73</v>
      </c>
      <c r="D1248" s="1">
        <v>0.72</v>
      </c>
      <c r="E1248" s="37">
        <f t="shared" si="154"/>
        <v>0.72</v>
      </c>
      <c r="F1248" s="1">
        <v>0.81</v>
      </c>
      <c r="G1248" s="1">
        <f t="shared" si="156"/>
        <v>0.72</v>
      </c>
      <c r="P1248" t="s">
        <v>57</v>
      </c>
      <c r="Q1248" s="1">
        <v>0.73</v>
      </c>
      <c r="R1248" s="1">
        <v>0.72</v>
      </c>
      <c r="S1248" s="1">
        <f t="shared" si="155"/>
        <v>0.72</v>
      </c>
      <c r="T1248" s="1">
        <v>0.18999999999999995</v>
      </c>
      <c r="U1248" s="1">
        <f t="shared" si="157"/>
        <v>0.18999999999999995</v>
      </c>
    </row>
    <row r="1249" spans="2:23">
      <c r="B1249" t="s">
        <v>58</v>
      </c>
      <c r="C1249" s="1">
        <v>0.71</v>
      </c>
      <c r="D1249" s="1">
        <v>0.72</v>
      </c>
      <c r="E1249" s="37">
        <f t="shared" si="154"/>
        <v>0.71</v>
      </c>
      <c r="F1249" s="1">
        <v>0.23</v>
      </c>
      <c r="G1249" s="1">
        <f t="shared" si="156"/>
        <v>0.23</v>
      </c>
      <c r="P1249" t="s">
        <v>58</v>
      </c>
      <c r="Q1249" s="1">
        <v>0.71</v>
      </c>
      <c r="R1249" s="1">
        <v>0.72</v>
      </c>
      <c r="S1249" s="1">
        <f t="shared" si="155"/>
        <v>0.71</v>
      </c>
      <c r="T1249" s="1">
        <v>0.77</v>
      </c>
      <c r="U1249" s="1">
        <f t="shared" si="157"/>
        <v>0.71</v>
      </c>
    </row>
    <row r="1250" spans="2:23">
      <c r="B1250" t="s">
        <v>59</v>
      </c>
      <c r="C1250" s="1">
        <v>0.78</v>
      </c>
      <c r="D1250" s="1">
        <v>0.49</v>
      </c>
      <c r="E1250" s="1">
        <f t="shared" si="154"/>
        <v>0.49</v>
      </c>
      <c r="F1250" s="1">
        <v>0.69</v>
      </c>
      <c r="G1250" s="1">
        <f t="shared" si="156"/>
        <v>0.49</v>
      </c>
      <c r="P1250" t="s">
        <v>59</v>
      </c>
      <c r="Q1250" s="1">
        <v>0.78</v>
      </c>
      <c r="R1250" s="1">
        <v>0.49</v>
      </c>
      <c r="S1250" s="1">
        <f t="shared" si="155"/>
        <v>0.49</v>
      </c>
      <c r="T1250" s="1">
        <v>0.31000000000000005</v>
      </c>
      <c r="U1250" s="1">
        <f t="shared" si="157"/>
        <v>0.31000000000000005</v>
      </c>
    </row>
    <row r="1251" spans="2:23">
      <c r="B1251" t="s">
        <v>60</v>
      </c>
      <c r="C1251" s="1">
        <v>0.74</v>
      </c>
      <c r="D1251" s="1">
        <v>0.78</v>
      </c>
      <c r="E1251" s="37">
        <f t="shared" si="154"/>
        <v>0.74</v>
      </c>
      <c r="F1251" s="1">
        <v>0.89</v>
      </c>
      <c r="G1251" s="1">
        <f t="shared" si="156"/>
        <v>0.74</v>
      </c>
      <c r="P1251" t="s">
        <v>60</v>
      </c>
      <c r="Q1251" s="1">
        <v>0.74</v>
      </c>
      <c r="R1251" s="1">
        <v>0.78</v>
      </c>
      <c r="S1251" s="37">
        <f t="shared" si="155"/>
        <v>0.74</v>
      </c>
      <c r="T1251" s="1">
        <v>0.10999999999999999</v>
      </c>
      <c r="U1251" s="1">
        <f t="shared" si="157"/>
        <v>0.10999999999999999</v>
      </c>
    </row>
    <row r="1252" spans="2:23">
      <c r="B1252" t="s">
        <v>153</v>
      </c>
      <c r="C1252" s="1">
        <v>0.77</v>
      </c>
      <c r="D1252" s="1">
        <v>0.32999999999999996</v>
      </c>
      <c r="E1252" s="1">
        <f t="shared" si="154"/>
        <v>0.32999999999999996</v>
      </c>
      <c r="F1252" s="1">
        <v>0.13</v>
      </c>
      <c r="G1252" s="1">
        <f t="shared" si="156"/>
        <v>0.13</v>
      </c>
      <c r="P1252" t="s">
        <v>153</v>
      </c>
      <c r="Q1252" s="1">
        <v>0.77</v>
      </c>
      <c r="R1252" s="1">
        <v>0.32999999999999996</v>
      </c>
      <c r="S1252" s="1">
        <f t="shared" si="155"/>
        <v>0.32999999999999996</v>
      </c>
      <c r="T1252" s="1">
        <v>0.87</v>
      </c>
      <c r="U1252" s="1">
        <f t="shared" si="157"/>
        <v>0.32999999999999996</v>
      </c>
    </row>
    <row r="1253" spans="2:23">
      <c r="B1253" t="s">
        <v>62</v>
      </c>
      <c r="C1253" s="1">
        <v>0.09</v>
      </c>
      <c r="D1253" s="1">
        <v>0.41000000000000003</v>
      </c>
      <c r="E1253" s="1">
        <f t="shared" si="154"/>
        <v>0.09</v>
      </c>
      <c r="F1253" s="1">
        <v>0.16</v>
      </c>
      <c r="G1253" s="1">
        <f t="shared" si="156"/>
        <v>0.09</v>
      </c>
      <c r="P1253" t="s">
        <v>62</v>
      </c>
      <c r="Q1253" s="1">
        <v>0.09</v>
      </c>
      <c r="R1253" s="1">
        <v>0.41000000000000003</v>
      </c>
      <c r="S1253" s="1">
        <f t="shared" si="155"/>
        <v>0.09</v>
      </c>
      <c r="T1253" s="1">
        <v>0.84</v>
      </c>
      <c r="U1253" s="1">
        <f t="shared" si="157"/>
        <v>0.09</v>
      </c>
    </row>
    <row r="1254" spans="2:23">
      <c r="B1254" t="s">
        <v>63</v>
      </c>
      <c r="C1254" s="1">
        <v>0.51</v>
      </c>
      <c r="D1254" s="1">
        <v>0.19999999999999996</v>
      </c>
      <c r="E1254" s="1">
        <f t="shared" si="154"/>
        <v>0.19999999999999996</v>
      </c>
      <c r="F1254" s="1">
        <v>0.45</v>
      </c>
      <c r="G1254" s="1">
        <f t="shared" si="156"/>
        <v>0.19999999999999996</v>
      </c>
      <c r="P1254" t="s">
        <v>63</v>
      </c>
      <c r="Q1254" s="1">
        <v>0.51</v>
      </c>
      <c r="R1254" s="1">
        <v>0.19999999999999996</v>
      </c>
      <c r="S1254" s="1">
        <f t="shared" si="155"/>
        <v>0.19999999999999996</v>
      </c>
      <c r="T1254" s="1">
        <v>0.55000000000000004</v>
      </c>
      <c r="U1254" s="1">
        <f t="shared" si="157"/>
        <v>0.19999999999999996</v>
      </c>
    </row>
    <row r="1255" spans="2:23">
      <c r="B1255" t="s">
        <v>64</v>
      </c>
      <c r="C1255" s="1">
        <v>0.71</v>
      </c>
      <c r="D1255" s="1">
        <v>0.78</v>
      </c>
      <c r="E1255" s="37">
        <f t="shared" si="154"/>
        <v>0.71</v>
      </c>
      <c r="F1255" s="1">
        <v>0.84</v>
      </c>
      <c r="G1255" s="1">
        <f t="shared" si="156"/>
        <v>0.71</v>
      </c>
      <c r="P1255" t="s">
        <v>64</v>
      </c>
      <c r="Q1255" s="1">
        <v>0.71</v>
      </c>
      <c r="R1255" s="1">
        <v>0.78</v>
      </c>
      <c r="S1255" s="37">
        <f t="shared" si="155"/>
        <v>0.71</v>
      </c>
      <c r="T1255" s="1">
        <v>0.16000000000000003</v>
      </c>
      <c r="U1255" s="1">
        <f t="shared" si="157"/>
        <v>0.16000000000000003</v>
      </c>
    </row>
    <row r="1256" spans="2:23">
      <c r="B1256" t="s">
        <v>65</v>
      </c>
      <c r="C1256" s="1">
        <v>0.25</v>
      </c>
      <c r="D1256" s="1">
        <v>0.49</v>
      </c>
      <c r="E1256" s="1">
        <f t="shared" si="154"/>
        <v>0.25</v>
      </c>
      <c r="F1256" s="1">
        <v>0.13</v>
      </c>
      <c r="G1256" s="1">
        <f t="shared" si="156"/>
        <v>0.13</v>
      </c>
      <c r="P1256" t="s">
        <v>65</v>
      </c>
      <c r="Q1256" s="1">
        <v>0.25</v>
      </c>
      <c r="R1256" s="1">
        <v>0.49</v>
      </c>
      <c r="S1256" s="1">
        <f t="shared" si="155"/>
        <v>0.25</v>
      </c>
      <c r="T1256" s="1">
        <v>0.87</v>
      </c>
      <c r="U1256" s="1">
        <f t="shared" si="157"/>
        <v>0.25</v>
      </c>
    </row>
    <row r="1257" spans="2:23">
      <c r="B1257" t="s">
        <v>66</v>
      </c>
      <c r="C1257" s="1">
        <v>0.8</v>
      </c>
      <c r="D1257" s="1">
        <v>0.92</v>
      </c>
      <c r="E1257" s="37">
        <f t="shared" si="154"/>
        <v>0.8</v>
      </c>
      <c r="F1257" s="1">
        <v>0.89</v>
      </c>
      <c r="G1257" s="1">
        <f t="shared" si="156"/>
        <v>0.8</v>
      </c>
      <c r="P1257" t="s">
        <v>66</v>
      </c>
      <c r="Q1257" s="1">
        <v>0.8</v>
      </c>
      <c r="R1257" s="1">
        <v>0.92</v>
      </c>
      <c r="S1257" s="37">
        <f t="shared" si="155"/>
        <v>0.8</v>
      </c>
      <c r="T1257" s="1">
        <v>0.10999999999999999</v>
      </c>
      <c r="U1257" s="1">
        <f t="shared" si="157"/>
        <v>0.10999999999999999</v>
      </c>
    </row>
    <row r="1258" spans="2:23">
      <c r="B1258" t="s">
        <v>94</v>
      </c>
      <c r="C1258" s="1">
        <v>0.34</v>
      </c>
      <c r="D1258" s="1">
        <v>1.0000000000000009E-2</v>
      </c>
      <c r="E1258" s="1">
        <f t="shared" si="154"/>
        <v>1.0000000000000009E-2</v>
      </c>
      <c r="F1258" s="1">
        <v>0.23</v>
      </c>
      <c r="G1258" s="1">
        <f t="shared" si="156"/>
        <v>1.0000000000000009E-2</v>
      </c>
      <c r="I1258" s="15"/>
      <c r="P1258" t="s">
        <v>94</v>
      </c>
      <c r="Q1258" s="1">
        <v>0.34</v>
      </c>
      <c r="R1258" s="1">
        <v>1.0000000000000009E-2</v>
      </c>
      <c r="S1258" s="1">
        <f t="shared" si="155"/>
        <v>1.0000000000000009E-2</v>
      </c>
      <c r="T1258" s="1">
        <v>0.77</v>
      </c>
      <c r="U1258" s="1">
        <f t="shared" si="157"/>
        <v>1.0000000000000009E-2</v>
      </c>
    </row>
    <row r="1259" spans="2:23">
      <c r="B1259" t="s">
        <v>96</v>
      </c>
      <c r="C1259" s="1">
        <v>0.01</v>
      </c>
      <c r="D1259" s="1">
        <v>2.0000000000000018E-2</v>
      </c>
      <c r="E1259" s="1">
        <f t="shared" si="154"/>
        <v>0.01</v>
      </c>
      <c r="F1259" s="1">
        <v>0.13</v>
      </c>
      <c r="G1259" s="1">
        <f t="shared" si="156"/>
        <v>0.01</v>
      </c>
      <c r="I1259" s="15"/>
      <c r="P1259" t="s">
        <v>96</v>
      </c>
      <c r="Q1259" s="1">
        <v>0.01</v>
      </c>
      <c r="R1259" s="1">
        <v>2.0000000000000018E-2</v>
      </c>
      <c r="S1259" s="1">
        <f t="shared" si="155"/>
        <v>0.01</v>
      </c>
      <c r="T1259" s="1">
        <v>0.87</v>
      </c>
      <c r="U1259" s="1">
        <f t="shared" si="157"/>
        <v>0.01</v>
      </c>
    </row>
    <row r="1260" spans="2:23">
      <c r="B1260" t="s">
        <v>98</v>
      </c>
      <c r="C1260" s="1">
        <v>0.11</v>
      </c>
      <c r="D1260" s="1">
        <v>0.65</v>
      </c>
      <c r="E1260" s="1">
        <f t="shared" si="154"/>
        <v>0.11</v>
      </c>
      <c r="F1260" s="1">
        <v>0.31</v>
      </c>
      <c r="G1260" s="1">
        <f t="shared" si="156"/>
        <v>0.11</v>
      </c>
      <c r="I1260" s="15"/>
      <c r="P1260" t="s">
        <v>98</v>
      </c>
      <c r="Q1260" s="1">
        <v>0.11</v>
      </c>
      <c r="R1260" s="1">
        <v>0.65</v>
      </c>
      <c r="S1260" s="1">
        <f t="shared" si="155"/>
        <v>0.11</v>
      </c>
      <c r="T1260" s="1">
        <v>0.69</v>
      </c>
      <c r="U1260" s="1">
        <f t="shared" si="157"/>
        <v>0.11</v>
      </c>
    </row>
    <row r="1261" spans="2:23">
      <c r="B1261" t="s">
        <v>100</v>
      </c>
      <c r="C1261" s="1">
        <v>0.06</v>
      </c>
      <c r="D1261" s="1">
        <v>0.26</v>
      </c>
      <c r="E1261" s="1">
        <f t="shared" si="154"/>
        <v>0.06</v>
      </c>
      <c r="F1261" s="1">
        <v>0.16</v>
      </c>
      <c r="G1261" s="1">
        <f t="shared" si="156"/>
        <v>0.06</v>
      </c>
      <c r="P1261" t="s">
        <v>100</v>
      </c>
      <c r="Q1261" s="1">
        <v>0.06</v>
      </c>
      <c r="R1261" s="1">
        <v>0.26</v>
      </c>
      <c r="S1261" s="1">
        <f t="shared" si="155"/>
        <v>0.06</v>
      </c>
      <c r="T1261" s="1">
        <v>0.84</v>
      </c>
      <c r="U1261" s="1">
        <f t="shared" si="157"/>
        <v>0.06</v>
      </c>
    </row>
    <row r="1262" spans="2:23">
      <c r="B1262" t="s">
        <v>102</v>
      </c>
      <c r="C1262" s="1">
        <v>0.8</v>
      </c>
      <c r="D1262" s="1">
        <v>0.72</v>
      </c>
      <c r="E1262" s="37">
        <f t="shared" si="154"/>
        <v>0.72</v>
      </c>
      <c r="F1262" s="1">
        <v>0.89</v>
      </c>
      <c r="G1262" s="1">
        <f t="shared" si="156"/>
        <v>0.72</v>
      </c>
      <c r="P1262" t="s">
        <v>102</v>
      </c>
      <c r="Q1262" s="1">
        <v>0.8</v>
      </c>
      <c r="R1262" s="1">
        <v>0.72</v>
      </c>
      <c r="S1262" s="37">
        <f t="shared" si="155"/>
        <v>0.72</v>
      </c>
      <c r="T1262" s="1">
        <v>0.10999999999999999</v>
      </c>
      <c r="U1262" s="1">
        <f t="shared" si="157"/>
        <v>0.10999999999999999</v>
      </c>
    </row>
    <row r="1263" spans="2:23">
      <c r="B1263" t="s">
        <v>151</v>
      </c>
      <c r="C1263" s="1">
        <v>0.8</v>
      </c>
      <c r="D1263" s="1">
        <v>0.84</v>
      </c>
      <c r="E1263" s="37">
        <f t="shared" si="154"/>
        <v>0.8</v>
      </c>
      <c r="F1263" s="1">
        <v>0.89</v>
      </c>
      <c r="G1263" s="1">
        <f t="shared" si="156"/>
        <v>0.8</v>
      </c>
      <c r="P1263" t="s">
        <v>151</v>
      </c>
      <c r="Q1263" s="1">
        <v>0.8</v>
      </c>
      <c r="R1263" s="1">
        <v>0.84</v>
      </c>
      <c r="S1263" s="37">
        <f t="shared" si="155"/>
        <v>0.8</v>
      </c>
      <c r="T1263" s="1">
        <v>0.10999999999999999</v>
      </c>
      <c r="U1263" s="1">
        <f t="shared" si="157"/>
        <v>0.10999999999999999</v>
      </c>
    </row>
    <row r="1264" spans="2:23">
      <c r="E1264">
        <f>SUM(E1246:E1263)</f>
        <v>7.8599999999999994</v>
      </c>
      <c r="G1264">
        <f>SUM(G1246:G1263)</f>
        <v>6.7799999999999985</v>
      </c>
      <c r="H1264">
        <f>+G1264/E1264</f>
        <v>0.86259541984732813</v>
      </c>
      <c r="I1264" s="18" t="s">
        <v>627</v>
      </c>
      <c r="S1264">
        <f>SUM(S1246:S1263)</f>
        <v>7.8599999999999994</v>
      </c>
      <c r="U1264">
        <f>SUM(U1246:U1263)</f>
        <v>3.3899999999999997</v>
      </c>
      <c r="V1264">
        <f>+U1264/S1264</f>
        <v>0.43129770992366412</v>
      </c>
      <c r="W1264" s="18" t="s">
        <v>627</v>
      </c>
    </row>
    <row r="1267" spans="2:21">
      <c r="B1267" s="118" t="s">
        <v>537</v>
      </c>
      <c r="P1267" s="118" t="s">
        <v>536</v>
      </c>
    </row>
    <row r="1268" spans="2:21">
      <c r="B1268" t="s">
        <v>78</v>
      </c>
      <c r="C1268" t="s">
        <v>54</v>
      </c>
      <c r="D1268" t="s">
        <v>234</v>
      </c>
      <c r="E1268" t="s">
        <v>536</v>
      </c>
      <c r="F1268" t="s">
        <v>224</v>
      </c>
      <c r="G1268" t="s">
        <v>53</v>
      </c>
      <c r="P1268" t="s">
        <v>78</v>
      </c>
      <c r="Q1268" t="s">
        <v>54</v>
      </c>
      <c r="R1268" t="s">
        <v>234</v>
      </c>
      <c r="S1268" t="s">
        <v>536</v>
      </c>
      <c r="T1268" t="s">
        <v>236</v>
      </c>
      <c r="U1268" t="s">
        <v>53</v>
      </c>
    </row>
    <row r="1269" spans="2:21">
      <c r="B1269" t="s">
        <v>80</v>
      </c>
      <c r="C1269" s="1">
        <v>0.77</v>
      </c>
      <c r="D1269" s="1">
        <v>0.59</v>
      </c>
      <c r="E1269" s="37">
        <f t="shared" ref="E1269:E1286" si="158">MIN(C1269:D1269)</f>
        <v>0.59</v>
      </c>
      <c r="F1269" s="1">
        <v>0.13</v>
      </c>
      <c r="G1269" s="1">
        <f>MIN(E1269:F1269)</f>
        <v>0.13</v>
      </c>
      <c r="P1269" t="s">
        <v>80</v>
      </c>
      <c r="Q1269" s="1">
        <v>0.77</v>
      </c>
      <c r="R1269" s="1">
        <v>0.59</v>
      </c>
      <c r="S1269" s="1">
        <f t="shared" ref="S1269:S1286" si="159">MIN(Q1269:R1269)</f>
        <v>0.59</v>
      </c>
      <c r="T1269" s="1">
        <v>0.87</v>
      </c>
      <c r="U1269" s="1">
        <f>MIN(S1269:T1269)</f>
        <v>0.59</v>
      </c>
    </row>
    <row r="1270" spans="2:21">
      <c r="B1270" t="s">
        <v>82</v>
      </c>
      <c r="C1270" s="1">
        <v>0.7</v>
      </c>
      <c r="D1270" s="1">
        <v>0.16000000000000003</v>
      </c>
      <c r="E1270" s="1">
        <f t="shared" si="158"/>
        <v>0.16000000000000003</v>
      </c>
      <c r="F1270" s="1">
        <v>0.89</v>
      </c>
      <c r="G1270" s="1">
        <f t="shared" ref="G1270:G1286" si="160">MIN(E1270:F1270)</f>
        <v>0.16000000000000003</v>
      </c>
      <c r="P1270" t="s">
        <v>82</v>
      </c>
      <c r="Q1270" s="1">
        <v>0.7</v>
      </c>
      <c r="R1270" s="1">
        <v>0.16000000000000003</v>
      </c>
      <c r="S1270" s="1">
        <f t="shared" si="159"/>
        <v>0.16000000000000003</v>
      </c>
      <c r="T1270" s="1">
        <v>0.10999999999999999</v>
      </c>
      <c r="U1270" s="1">
        <f t="shared" ref="U1270:U1286" si="161">MIN(S1270:T1270)</f>
        <v>0.10999999999999999</v>
      </c>
    </row>
    <row r="1271" spans="2:21">
      <c r="B1271" t="s">
        <v>57</v>
      </c>
      <c r="C1271" s="1">
        <v>0.73</v>
      </c>
      <c r="D1271" s="1">
        <v>0.28000000000000003</v>
      </c>
      <c r="E1271" s="1">
        <f t="shared" si="158"/>
        <v>0.28000000000000003</v>
      </c>
      <c r="F1271" s="1">
        <v>0.81</v>
      </c>
      <c r="G1271" s="1">
        <f t="shared" si="160"/>
        <v>0.28000000000000003</v>
      </c>
      <c r="P1271" t="s">
        <v>57</v>
      </c>
      <c r="Q1271" s="1">
        <v>0.73</v>
      </c>
      <c r="R1271" s="1">
        <v>0.28000000000000003</v>
      </c>
      <c r="S1271" s="1">
        <f t="shared" si="159"/>
        <v>0.28000000000000003</v>
      </c>
      <c r="T1271" s="1">
        <v>0.18999999999999995</v>
      </c>
      <c r="U1271" s="1">
        <f t="shared" si="161"/>
        <v>0.18999999999999995</v>
      </c>
    </row>
    <row r="1272" spans="2:21">
      <c r="B1272" t="s">
        <v>58</v>
      </c>
      <c r="C1272" s="1">
        <v>0.71</v>
      </c>
      <c r="D1272" s="1">
        <v>0.28000000000000003</v>
      </c>
      <c r="E1272" s="1">
        <f t="shared" si="158"/>
        <v>0.28000000000000003</v>
      </c>
      <c r="F1272" s="1">
        <v>0.23</v>
      </c>
      <c r="G1272" s="1">
        <f t="shared" si="160"/>
        <v>0.23</v>
      </c>
      <c r="P1272" t="s">
        <v>58</v>
      </c>
      <c r="Q1272" s="1">
        <v>0.71</v>
      </c>
      <c r="R1272" s="1">
        <v>0.28000000000000003</v>
      </c>
      <c r="S1272" s="1">
        <f t="shared" si="159"/>
        <v>0.28000000000000003</v>
      </c>
      <c r="T1272" s="1">
        <v>0.77</v>
      </c>
      <c r="U1272" s="1">
        <f t="shared" si="161"/>
        <v>0.28000000000000003</v>
      </c>
    </row>
    <row r="1273" spans="2:21">
      <c r="B1273" t="s">
        <v>59</v>
      </c>
      <c r="C1273" s="1">
        <v>0.78</v>
      </c>
      <c r="D1273" s="1">
        <v>0.51</v>
      </c>
      <c r="E1273" s="37">
        <f t="shared" si="158"/>
        <v>0.51</v>
      </c>
      <c r="F1273" s="1">
        <v>0.69</v>
      </c>
      <c r="G1273" s="1">
        <f t="shared" si="160"/>
        <v>0.51</v>
      </c>
      <c r="P1273" t="s">
        <v>59</v>
      </c>
      <c r="Q1273" s="1">
        <v>0.78</v>
      </c>
      <c r="R1273" s="1">
        <v>0.51</v>
      </c>
      <c r="S1273" s="1">
        <f t="shared" si="159"/>
        <v>0.51</v>
      </c>
      <c r="T1273" s="1">
        <v>0.31000000000000005</v>
      </c>
      <c r="U1273" s="1">
        <f t="shared" si="161"/>
        <v>0.31000000000000005</v>
      </c>
    </row>
    <row r="1274" spans="2:21">
      <c r="B1274" t="s">
        <v>60</v>
      </c>
      <c r="C1274" s="1">
        <v>0.74</v>
      </c>
      <c r="D1274" s="1">
        <v>0.21999999999999997</v>
      </c>
      <c r="E1274" s="1">
        <f t="shared" si="158"/>
        <v>0.21999999999999997</v>
      </c>
      <c r="F1274" s="1">
        <v>0.89</v>
      </c>
      <c r="G1274" s="1">
        <f t="shared" si="160"/>
        <v>0.21999999999999997</v>
      </c>
      <c r="P1274" t="s">
        <v>60</v>
      </c>
      <c r="Q1274" s="1">
        <v>0.74</v>
      </c>
      <c r="R1274" s="1">
        <v>0.21999999999999997</v>
      </c>
      <c r="S1274" s="1">
        <f t="shared" si="159"/>
        <v>0.21999999999999997</v>
      </c>
      <c r="T1274" s="1">
        <v>0.10999999999999999</v>
      </c>
      <c r="U1274" s="1">
        <f t="shared" si="161"/>
        <v>0.10999999999999999</v>
      </c>
    </row>
    <row r="1275" spans="2:21">
      <c r="B1275" t="s">
        <v>153</v>
      </c>
      <c r="C1275" s="1">
        <v>0.77</v>
      </c>
      <c r="D1275" s="1">
        <v>0.67</v>
      </c>
      <c r="E1275" s="37">
        <f t="shared" si="158"/>
        <v>0.67</v>
      </c>
      <c r="F1275" s="1">
        <v>0.13</v>
      </c>
      <c r="G1275" s="1">
        <f t="shared" si="160"/>
        <v>0.13</v>
      </c>
      <c r="P1275" t="s">
        <v>153</v>
      </c>
      <c r="Q1275" s="1">
        <v>0.77</v>
      </c>
      <c r="R1275" s="1">
        <v>0.67</v>
      </c>
      <c r="S1275" s="1">
        <f t="shared" si="159"/>
        <v>0.67</v>
      </c>
      <c r="T1275" s="1">
        <v>0.87</v>
      </c>
      <c r="U1275" s="1">
        <f t="shared" si="161"/>
        <v>0.67</v>
      </c>
    </row>
    <row r="1276" spans="2:21">
      <c r="B1276" t="s">
        <v>62</v>
      </c>
      <c r="C1276" s="1">
        <v>0.09</v>
      </c>
      <c r="D1276" s="1">
        <v>0.59</v>
      </c>
      <c r="E1276" s="1">
        <f t="shared" si="158"/>
        <v>0.09</v>
      </c>
      <c r="F1276" s="1">
        <v>0.16</v>
      </c>
      <c r="G1276" s="1">
        <f t="shared" si="160"/>
        <v>0.09</v>
      </c>
      <c r="P1276" t="s">
        <v>62</v>
      </c>
      <c r="Q1276" s="1">
        <v>0.09</v>
      </c>
      <c r="R1276" s="1">
        <v>0.59</v>
      </c>
      <c r="S1276" s="1">
        <f t="shared" si="159"/>
        <v>0.09</v>
      </c>
      <c r="T1276" s="1">
        <v>0.84</v>
      </c>
      <c r="U1276" s="1">
        <f t="shared" si="161"/>
        <v>0.09</v>
      </c>
    </row>
    <row r="1277" spans="2:21">
      <c r="B1277" t="s">
        <v>63</v>
      </c>
      <c r="C1277" s="1">
        <v>0.51</v>
      </c>
      <c r="D1277" s="1">
        <v>0.8</v>
      </c>
      <c r="E1277" s="37">
        <f t="shared" si="158"/>
        <v>0.51</v>
      </c>
      <c r="F1277" s="1">
        <v>0.45</v>
      </c>
      <c r="G1277" s="1">
        <f t="shared" si="160"/>
        <v>0.45</v>
      </c>
      <c r="P1277" t="s">
        <v>63</v>
      </c>
      <c r="Q1277" s="1">
        <v>0.51</v>
      </c>
      <c r="R1277" s="1">
        <v>0.8</v>
      </c>
      <c r="S1277" s="1">
        <f t="shared" si="159"/>
        <v>0.51</v>
      </c>
      <c r="T1277" s="1">
        <v>0.55000000000000004</v>
      </c>
      <c r="U1277" s="1">
        <f t="shared" si="161"/>
        <v>0.51</v>
      </c>
    </row>
    <row r="1278" spans="2:21">
      <c r="B1278" t="s">
        <v>64</v>
      </c>
      <c r="C1278" s="1">
        <v>0.71</v>
      </c>
      <c r="D1278" s="1">
        <v>0.21999999999999997</v>
      </c>
      <c r="E1278" s="1">
        <f t="shared" si="158"/>
        <v>0.21999999999999997</v>
      </c>
      <c r="F1278" s="1">
        <v>0.84</v>
      </c>
      <c r="G1278" s="1">
        <f t="shared" si="160"/>
        <v>0.21999999999999997</v>
      </c>
      <c r="P1278" t="s">
        <v>64</v>
      </c>
      <c r="Q1278" s="1">
        <v>0.71</v>
      </c>
      <c r="R1278" s="1">
        <v>0.21999999999999997</v>
      </c>
      <c r="S1278" s="1">
        <f t="shared" si="159"/>
        <v>0.21999999999999997</v>
      </c>
      <c r="T1278" s="1">
        <v>0.16000000000000003</v>
      </c>
      <c r="U1278" s="1">
        <f t="shared" si="161"/>
        <v>0.16000000000000003</v>
      </c>
    </row>
    <row r="1279" spans="2:21">
      <c r="B1279" t="s">
        <v>65</v>
      </c>
      <c r="C1279" s="1">
        <v>0.25</v>
      </c>
      <c r="D1279" s="1">
        <v>0.51</v>
      </c>
      <c r="E1279" s="1">
        <f t="shared" si="158"/>
        <v>0.25</v>
      </c>
      <c r="F1279" s="1">
        <v>0.13</v>
      </c>
      <c r="G1279" s="1">
        <f t="shared" si="160"/>
        <v>0.13</v>
      </c>
      <c r="P1279" t="s">
        <v>65</v>
      </c>
      <c r="Q1279" s="1">
        <v>0.25</v>
      </c>
      <c r="R1279" s="1">
        <v>0.51</v>
      </c>
      <c r="S1279" s="1">
        <f t="shared" si="159"/>
        <v>0.25</v>
      </c>
      <c r="T1279" s="1">
        <v>0.87</v>
      </c>
      <c r="U1279" s="1">
        <f t="shared" si="161"/>
        <v>0.25</v>
      </c>
    </row>
    <row r="1280" spans="2:21">
      <c r="B1280" t="s">
        <v>66</v>
      </c>
      <c r="C1280" s="1">
        <v>0.8</v>
      </c>
      <c r="D1280" s="1">
        <v>7.999999999999996E-2</v>
      </c>
      <c r="E1280" s="1">
        <f t="shared" si="158"/>
        <v>7.999999999999996E-2</v>
      </c>
      <c r="F1280" s="1">
        <v>0.89</v>
      </c>
      <c r="G1280" s="1">
        <f t="shared" si="160"/>
        <v>7.999999999999996E-2</v>
      </c>
      <c r="P1280" t="s">
        <v>66</v>
      </c>
      <c r="Q1280" s="1">
        <v>0.8</v>
      </c>
      <c r="R1280" s="1">
        <v>7.999999999999996E-2</v>
      </c>
      <c r="S1280" s="1">
        <f t="shared" si="159"/>
        <v>7.999999999999996E-2</v>
      </c>
      <c r="T1280" s="1">
        <v>0.10999999999999999</v>
      </c>
      <c r="U1280" s="1">
        <f t="shared" si="161"/>
        <v>7.999999999999996E-2</v>
      </c>
    </row>
    <row r="1281" spans="2:23">
      <c r="B1281" t="s">
        <v>94</v>
      </c>
      <c r="C1281" s="1">
        <v>0.34</v>
      </c>
      <c r="D1281" s="1">
        <v>0.99</v>
      </c>
      <c r="E1281" s="1">
        <f t="shared" si="158"/>
        <v>0.34</v>
      </c>
      <c r="F1281" s="1">
        <v>0.23</v>
      </c>
      <c r="G1281" s="1">
        <f t="shared" si="160"/>
        <v>0.23</v>
      </c>
      <c r="P1281" t="s">
        <v>94</v>
      </c>
      <c r="Q1281" s="1">
        <v>0.34</v>
      </c>
      <c r="R1281" s="1">
        <v>0.99</v>
      </c>
      <c r="S1281" s="1">
        <f t="shared" si="159"/>
        <v>0.34</v>
      </c>
      <c r="T1281" s="1">
        <v>0.77</v>
      </c>
      <c r="U1281" s="1">
        <f t="shared" si="161"/>
        <v>0.34</v>
      </c>
    </row>
    <row r="1282" spans="2:23">
      <c r="B1282" t="s">
        <v>96</v>
      </c>
      <c r="C1282" s="1">
        <v>0.01</v>
      </c>
      <c r="D1282" s="1">
        <v>0.98</v>
      </c>
      <c r="E1282" s="1">
        <f t="shared" si="158"/>
        <v>0.01</v>
      </c>
      <c r="F1282" s="1">
        <v>0.13</v>
      </c>
      <c r="G1282" s="1">
        <f t="shared" si="160"/>
        <v>0.01</v>
      </c>
      <c r="P1282" t="s">
        <v>96</v>
      </c>
      <c r="Q1282" s="1">
        <v>0.01</v>
      </c>
      <c r="R1282" s="1">
        <v>0.98</v>
      </c>
      <c r="S1282" s="1">
        <f t="shared" si="159"/>
        <v>0.01</v>
      </c>
      <c r="T1282" s="1">
        <v>0.87</v>
      </c>
      <c r="U1282" s="1">
        <f t="shared" si="161"/>
        <v>0.01</v>
      </c>
    </row>
    <row r="1283" spans="2:23">
      <c r="B1283" t="s">
        <v>98</v>
      </c>
      <c r="C1283" s="1">
        <v>0.11</v>
      </c>
      <c r="D1283" s="1">
        <v>0.35</v>
      </c>
      <c r="E1283" s="1">
        <f t="shared" si="158"/>
        <v>0.11</v>
      </c>
      <c r="F1283" s="1">
        <v>0.31</v>
      </c>
      <c r="G1283" s="1">
        <f t="shared" si="160"/>
        <v>0.11</v>
      </c>
      <c r="P1283" t="s">
        <v>98</v>
      </c>
      <c r="Q1283" s="1">
        <v>0.11</v>
      </c>
      <c r="R1283" s="1">
        <v>0.35</v>
      </c>
      <c r="S1283" s="1">
        <f t="shared" si="159"/>
        <v>0.11</v>
      </c>
      <c r="T1283" s="1">
        <v>0.69</v>
      </c>
      <c r="U1283" s="1">
        <f t="shared" si="161"/>
        <v>0.11</v>
      </c>
    </row>
    <row r="1284" spans="2:23">
      <c r="B1284" t="s">
        <v>100</v>
      </c>
      <c r="C1284" s="1">
        <v>0.06</v>
      </c>
      <c r="D1284" s="1">
        <v>0.74</v>
      </c>
      <c r="E1284" s="1">
        <f t="shared" si="158"/>
        <v>0.06</v>
      </c>
      <c r="F1284" s="1">
        <v>0.16</v>
      </c>
      <c r="G1284" s="1">
        <f t="shared" si="160"/>
        <v>0.06</v>
      </c>
      <c r="P1284" t="s">
        <v>100</v>
      </c>
      <c r="Q1284" s="1">
        <v>0.06</v>
      </c>
      <c r="R1284" s="1">
        <v>0.74</v>
      </c>
      <c r="S1284" s="1">
        <f t="shared" si="159"/>
        <v>0.06</v>
      </c>
      <c r="T1284" s="1">
        <v>0.84</v>
      </c>
      <c r="U1284" s="1">
        <f t="shared" si="161"/>
        <v>0.06</v>
      </c>
    </row>
    <row r="1285" spans="2:23">
      <c r="B1285" t="s">
        <v>102</v>
      </c>
      <c r="C1285" s="1">
        <v>0.8</v>
      </c>
      <c r="D1285" s="1">
        <v>0.28000000000000003</v>
      </c>
      <c r="E1285" s="1">
        <f t="shared" si="158"/>
        <v>0.28000000000000003</v>
      </c>
      <c r="F1285" s="1">
        <v>0.89</v>
      </c>
      <c r="G1285" s="1">
        <f t="shared" si="160"/>
        <v>0.28000000000000003</v>
      </c>
      <c r="P1285" t="s">
        <v>102</v>
      </c>
      <c r="Q1285" s="1">
        <v>0.8</v>
      </c>
      <c r="R1285" s="1">
        <v>0.28000000000000003</v>
      </c>
      <c r="S1285" s="1">
        <f t="shared" si="159"/>
        <v>0.28000000000000003</v>
      </c>
      <c r="T1285" s="1">
        <v>0.10999999999999999</v>
      </c>
      <c r="U1285" s="1">
        <f t="shared" si="161"/>
        <v>0.10999999999999999</v>
      </c>
    </row>
    <row r="1286" spans="2:23">
      <c r="B1286" t="s">
        <v>151</v>
      </c>
      <c r="C1286" s="1">
        <v>0.8</v>
      </c>
      <c r="D1286" s="1">
        <v>0.16000000000000003</v>
      </c>
      <c r="E1286" s="1">
        <f t="shared" si="158"/>
        <v>0.16000000000000003</v>
      </c>
      <c r="F1286" s="1">
        <v>0.89</v>
      </c>
      <c r="G1286" s="1">
        <f t="shared" si="160"/>
        <v>0.16000000000000003</v>
      </c>
      <c r="P1286" t="s">
        <v>151</v>
      </c>
      <c r="Q1286" s="1">
        <v>0.8</v>
      </c>
      <c r="R1286" s="1">
        <v>0.16000000000000003</v>
      </c>
      <c r="S1286" s="1">
        <f t="shared" si="159"/>
        <v>0.16000000000000003</v>
      </c>
      <c r="T1286" s="1">
        <v>0.10999999999999999</v>
      </c>
      <c r="U1286" s="1">
        <f t="shared" si="161"/>
        <v>0.10999999999999999</v>
      </c>
    </row>
    <row r="1287" spans="2:23">
      <c r="E1287">
        <f>SUM(E1269:E1286)</f>
        <v>4.8199999999999994</v>
      </c>
      <c r="G1287">
        <f>SUM(G1269:G1286)</f>
        <v>3.4799999999999995</v>
      </c>
      <c r="H1287">
        <f>+G1287/E1287</f>
        <v>0.72199170124481327</v>
      </c>
      <c r="I1287" s="114" t="s">
        <v>628</v>
      </c>
      <c r="S1287">
        <f>SUM(S1269:S1286)</f>
        <v>4.8199999999999994</v>
      </c>
      <c r="U1287">
        <f>SUM(U1269:U1286)</f>
        <v>4.089999999999999</v>
      </c>
      <c r="V1287">
        <f>+U1287/S1287</f>
        <v>0.84854771784232352</v>
      </c>
      <c r="W1287" s="114" t="s">
        <v>628</v>
      </c>
    </row>
    <row r="1290" spans="2:23">
      <c r="B1290" s="118" t="s">
        <v>535</v>
      </c>
      <c r="P1290" s="118" t="s">
        <v>535</v>
      </c>
    </row>
    <row r="1291" spans="2:23">
      <c r="B1291" t="s">
        <v>78</v>
      </c>
      <c r="C1291" t="s">
        <v>223</v>
      </c>
      <c r="D1291" t="s">
        <v>50</v>
      </c>
      <c r="E1291" t="s">
        <v>535</v>
      </c>
      <c r="F1291" t="s">
        <v>224</v>
      </c>
      <c r="G1291" t="s">
        <v>53</v>
      </c>
      <c r="P1291" t="s">
        <v>78</v>
      </c>
      <c r="Q1291" t="s">
        <v>223</v>
      </c>
      <c r="R1291" t="s">
        <v>50</v>
      </c>
      <c r="S1291" t="s">
        <v>626</v>
      </c>
      <c r="T1291" t="s">
        <v>236</v>
      </c>
      <c r="U1291" t="s">
        <v>53</v>
      </c>
    </row>
    <row r="1292" spans="2:23">
      <c r="B1292" t="s">
        <v>80</v>
      </c>
      <c r="C1292" s="1">
        <v>0.22999999999999998</v>
      </c>
      <c r="D1292" s="1">
        <v>0.41000000000000003</v>
      </c>
      <c r="E1292" s="1">
        <f t="shared" ref="E1292:E1309" si="162">MIN(C1292:D1292)</f>
        <v>0.22999999999999998</v>
      </c>
      <c r="F1292" s="1">
        <v>0.13</v>
      </c>
      <c r="G1292" s="1">
        <f>MIN(E1292:F1292)</f>
        <v>0.13</v>
      </c>
      <c r="P1292" t="s">
        <v>80</v>
      </c>
      <c r="Q1292" s="1">
        <v>0.22999999999999998</v>
      </c>
      <c r="R1292" s="1">
        <v>0.41000000000000003</v>
      </c>
      <c r="S1292" s="1">
        <f t="shared" ref="S1292:S1309" si="163">MIN(Q1292:R1292)</f>
        <v>0.22999999999999998</v>
      </c>
      <c r="T1292" s="1">
        <v>0.87</v>
      </c>
      <c r="U1292" s="1">
        <f>MIN(S1292:T1292)</f>
        <v>0.22999999999999998</v>
      </c>
    </row>
    <row r="1293" spans="2:23">
      <c r="B1293" t="s">
        <v>82</v>
      </c>
      <c r="C1293" s="1">
        <v>0.30000000000000004</v>
      </c>
      <c r="D1293" s="1">
        <v>0.84</v>
      </c>
      <c r="E1293" s="1">
        <f t="shared" si="162"/>
        <v>0.30000000000000004</v>
      </c>
      <c r="F1293" s="1">
        <v>0.89</v>
      </c>
      <c r="G1293" s="1">
        <f t="shared" ref="G1293:G1309" si="164">MIN(E1293:F1293)</f>
        <v>0.30000000000000004</v>
      </c>
      <c r="P1293" t="s">
        <v>82</v>
      </c>
      <c r="Q1293" s="1">
        <v>0.30000000000000004</v>
      </c>
      <c r="R1293" s="1">
        <v>0.84</v>
      </c>
      <c r="S1293" s="1">
        <f t="shared" si="163"/>
        <v>0.30000000000000004</v>
      </c>
      <c r="T1293" s="1">
        <v>0.10999999999999999</v>
      </c>
      <c r="U1293" s="1">
        <f t="shared" ref="U1293:U1309" si="165">MIN(S1293:T1293)</f>
        <v>0.10999999999999999</v>
      </c>
    </row>
    <row r="1294" spans="2:23">
      <c r="B1294" t="s">
        <v>57</v>
      </c>
      <c r="C1294" s="1">
        <v>0.27</v>
      </c>
      <c r="D1294" s="1">
        <v>0.72</v>
      </c>
      <c r="E1294" s="1">
        <f t="shared" si="162"/>
        <v>0.27</v>
      </c>
      <c r="F1294" s="1">
        <v>0.81</v>
      </c>
      <c r="G1294" s="1">
        <f t="shared" si="164"/>
        <v>0.27</v>
      </c>
      <c r="P1294" t="s">
        <v>57</v>
      </c>
      <c r="Q1294" s="1">
        <v>0.27</v>
      </c>
      <c r="R1294" s="1">
        <v>0.72</v>
      </c>
      <c r="S1294" s="37">
        <f t="shared" si="163"/>
        <v>0.27</v>
      </c>
      <c r="T1294" s="1">
        <v>0.18999999999999995</v>
      </c>
      <c r="U1294" s="1">
        <f t="shared" si="165"/>
        <v>0.18999999999999995</v>
      </c>
    </row>
    <row r="1295" spans="2:23">
      <c r="B1295" t="s">
        <v>58</v>
      </c>
      <c r="C1295" s="1">
        <v>0.29000000000000004</v>
      </c>
      <c r="D1295" s="1">
        <v>0.72</v>
      </c>
      <c r="E1295" s="1">
        <f t="shared" si="162"/>
        <v>0.29000000000000004</v>
      </c>
      <c r="F1295" s="1">
        <v>0.23</v>
      </c>
      <c r="G1295" s="1">
        <f t="shared" si="164"/>
        <v>0.23</v>
      </c>
      <c r="P1295" t="s">
        <v>58</v>
      </c>
      <c r="Q1295" s="1">
        <v>0.29000000000000004</v>
      </c>
      <c r="R1295" s="1">
        <v>0.72</v>
      </c>
      <c r="S1295" s="37">
        <f t="shared" si="163"/>
        <v>0.29000000000000004</v>
      </c>
      <c r="T1295" s="1">
        <v>0.77</v>
      </c>
      <c r="U1295" s="1">
        <f t="shared" si="165"/>
        <v>0.29000000000000004</v>
      </c>
    </row>
    <row r="1296" spans="2:23">
      <c r="B1296" t="s">
        <v>59</v>
      </c>
      <c r="C1296" s="1">
        <v>0.21999999999999997</v>
      </c>
      <c r="D1296" s="1">
        <v>0.49</v>
      </c>
      <c r="E1296" s="1">
        <f t="shared" si="162"/>
        <v>0.21999999999999997</v>
      </c>
      <c r="F1296" s="1">
        <v>0.69</v>
      </c>
      <c r="G1296" s="1">
        <f t="shared" si="164"/>
        <v>0.21999999999999997</v>
      </c>
      <c r="P1296" t="s">
        <v>59</v>
      </c>
      <c r="Q1296" s="1">
        <v>0.21999999999999997</v>
      </c>
      <c r="R1296" s="1">
        <v>0.49</v>
      </c>
      <c r="S1296" s="1">
        <f t="shared" si="163"/>
        <v>0.21999999999999997</v>
      </c>
      <c r="T1296" s="1">
        <v>0.31000000000000005</v>
      </c>
      <c r="U1296" s="1">
        <f t="shared" si="165"/>
        <v>0.21999999999999997</v>
      </c>
    </row>
    <row r="1297" spans="2:23">
      <c r="B1297" t="s">
        <v>60</v>
      </c>
      <c r="C1297" s="1">
        <v>0.26</v>
      </c>
      <c r="D1297" s="1">
        <v>0.78</v>
      </c>
      <c r="E1297" s="1">
        <f t="shared" si="162"/>
        <v>0.26</v>
      </c>
      <c r="F1297" s="1">
        <v>0.89</v>
      </c>
      <c r="G1297" s="1">
        <f t="shared" si="164"/>
        <v>0.26</v>
      </c>
      <c r="P1297" t="s">
        <v>60</v>
      </c>
      <c r="Q1297" s="1">
        <v>0.26</v>
      </c>
      <c r="R1297" s="1">
        <v>0.78</v>
      </c>
      <c r="S1297" s="1">
        <f t="shared" si="163"/>
        <v>0.26</v>
      </c>
      <c r="T1297" s="1">
        <v>0.10999999999999999</v>
      </c>
      <c r="U1297" s="1">
        <f t="shared" si="165"/>
        <v>0.10999999999999999</v>
      </c>
    </row>
    <row r="1298" spans="2:23">
      <c r="B1298" t="s">
        <v>153</v>
      </c>
      <c r="C1298" s="1">
        <v>0.22999999999999998</v>
      </c>
      <c r="D1298" s="1">
        <v>0.32999999999999996</v>
      </c>
      <c r="E1298" s="1">
        <f t="shared" si="162"/>
        <v>0.22999999999999998</v>
      </c>
      <c r="F1298" s="1">
        <v>0.13</v>
      </c>
      <c r="G1298" s="1">
        <f t="shared" si="164"/>
        <v>0.13</v>
      </c>
      <c r="P1298" t="s">
        <v>153</v>
      </c>
      <c r="Q1298" s="1">
        <v>0.22999999999999998</v>
      </c>
      <c r="R1298" s="1">
        <v>0.32999999999999996</v>
      </c>
      <c r="S1298" s="1">
        <f t="shared" si="163"/>
        <v>0.22999999999999998</v>
      </c>
      <c r="T1298" s="1">
        <v>0.87</v>
      </c>
      <c r="U1298" s="1">
        <f t="shared" si="165"/>
        <v>0.22999999999999998</v>
      </c>
    </row>
    <row r="1299" spans="2:23">
      <c r="B1299" t="s">
        <v>62</v>
      </c>
      <c r="C1299" s="1">
        <v>0.91</v>
      </c>
      <c r="D1299" s="1">
        <v>0.41000000000000003</v>
      </c>
      <c r="E1299" s="1">
        <f t="shared" si="162"/>
        <v>0.41000000000000003</v>
      </c>
      <c r="F1299" s="1">
        <v>0.16</v>
      </c>
      <c r="G1299" s="1">
        <f t="shared" si="164"/>
        <v>0.16</v>
      </c>
      <c r="P1299" t="s">
        <v>62</v>
      </c>
      <c r="Q1299" s="1">
        <v>0.91</v>
      </c>
      <c r="R1299" s="1">
        <v>0.41000000000000003</v>
      </c>
      <c r="S1299" s="1">
        <f t="shared" si="163"/>
        <v>0.41000000000000003</v>
      </c>
      <c r="T1299" s="1">
        <v>0.84</v>
      </c>
      <c r="U1299" s="1">
        <f t="shared" si="165"/>
        <v>0.41000000000000003</v>
      </c>
    </row>
    <row r="1300" spans="2:23">
      <c r="B1300" t="s">
        <v>63</v>
      </c>
      <c r="C1300" s="1">
        <v>0.49</v>
      </c>
      <c r="D1300" s="1">
        <v>0.19999999999999996</v>
      </c>
      <c r="E1300" s="1">
        <f t="shared" si="162"/>
        <v>0.19999999999999996</v>
      </c>
      <c r="F1300" s="1">
        <v>0.45</v>
      </c>
      <c r="G1300" s="1">
        <f t="shared" si="164"/>
        <v>0.19999999999999996</v>
      </c>
      <c r="P1300" t="s">
        <v>63</v>
      </c>
      <c r="Q1300" s="1">
        <v>0.49</v>
      </c>
      <c r="R1300" s="1">
        <v>0.19999999999999996</v>
      </c>
      <c r="S1300" s="1">
        <f t="shared" si="163"/>
        <v>0.19999999999999996</v>
      </c>
      <c r="T1300" s="1">
        <v>0.55000000000000004</v>
      </c>
      <c r="U1300" s="1">
        <f t="shared" si="165"/>
        <v>0.19999999999999996</v>
      </c>
    </row>
    <row r="1301" spans="2:23">
      <c r="B1301" t="s">
        <v>64</v>
      </c>
      <c r="C1301" s="1">
        <v>0.29000000000000004</v>
      </c>
      <c r="D1301" s="1">
        <v>0.78</v>
      </c>
      <c r="E1301" s="1">
        <f t="shared" si="162"/>
        <v>0.29000000000000004</v>
      </c>
      <c r="F1301" s="1">
        <v>0.84</v>
      </c>
      <c r="G1301" s="1">
        <f t="shared" si="164"/>
        <v>0.29000000000000004</v>
      </c>
      <c r="P1301" t="s">
        <v>64</v>
      </c>
      <c r="Q1301" s="1">
        <v>0.29000000000000004</v>
      </c>
      <c r="R1301" s="1">
        <v>0.78</v>
      </c>
      <c r="S1301" s="1">
        <f t="shared" si="163"/>
        <v>0.29000000000000004</v>
      </c>
      <c r="T1301" s="1">
        <v>0.16000000000000003</v>
      </c>
      <c r="U1301" s="1">
        <f t="shared" si="165"/>
        <v>0.16000000000000003</v>
      </c>
    </row>
    <row r="1302" spans="2:23">
      <c r="B1302" t="s">
        <v>65</v>
      </c>
      <c r="C1302" s="1">
        <v>0.75</v>
      </c>
      <c r="D1302" s="1">
        <v>0.49</v>
      </c>
      <c r="E1302" s="1">
        <f t="shared" si="162"/>
        <v>0.49</v>
      </c>
      <c r="F1302" s="1">
        <v>0.13</v>
      </c>
      <c r="G1302" s="1">
        <f t="shared" si="164"/>
        <v>0.13</v>
      </c>
      <c r="P1302" t="s">
        <v>65</v>
      </c>
      <c r="Q1302" s="1">
        <v>0.75</v>
      </c>
      <c r="R1302" s="1">
        <v>0.49</v>
      </c>
      <c r="S1302" s="1">
        <f t="shared" si="163"/>
        <v>0.49</v>
      </c>
      <c r="T1302" s="1">
        <v>0.87</v>
      </c>
      <c r="U1302" s="1">
        <f t="shared" si="165"/>
        <v>0.49</v>
      </c>
    </row>
    <row r="1303" spans="2:23">
      <c r="B1303" t="s">
        <v>66</v>
      </c>
      <c r="C1303" s="1">
        <v>0.19999999999999996</v>
      </c>
      <c r="D1303" s="1">
        <v>0.92</v>
      </c>
      <c r="E1303" s="1">
        <f t="shared" si="162"/>
        <v>0.19999999999999996</v>
      </c>
      <c r="F1303" s="1">
        <v>0.89</v>
      </c>
      <c r="G1303" s="1">
        <f t="shared" si="164"/>
        <v>0.19999999999999996</v>
      </c>
      <c r="P1303" t="s">
        <v>66</v>
      </c>
      <c r="Q1303" s="1">
        <v>0.19999999999999996</v>
      </c>
      <c r="R1303" s="1">
        <v>0.92</v>
      </c>
      <c r="S1303" s="1">
        <f t="shared" si="163"/>
        <v>0.19999999999999996</v>
      </c>
      <c r="T1303" s="1">
        <v>0.10999999999999999</v>
      </c>
      <c r="U1303" s="1">
        <f t="shared" si="165"/>
        <v>0.10999999999999999</v>
      </c>
    </row>
    <row r="1304" spans="2:23">
      <c r="B1304" t="s">
        <v>94</v>
      </c>
      <c r="C1304" s="1">
        <v>0.65999999999999992</v>
      </c>
      <c r="D1304" s="1">
        <v>1.0000000000000009E-2</v>
      </c>
      <c r="E1304" s="1">
        <f t="shared" si="162"/>
        <v>1.0000000000000009E-2</v>
      </c>
      <c r="F1304" s="1">
        <v>0.23</v>
      </c>
      <c r="G1304" s="1">
        <f t="shared" si="164"/>
        <v>1.0000000000000009E-2</v>
      </c>
      <c r="P1304" t="s">
        <v>94</v>
      </c>
      <c r="Q1304" s="1">
        <v>0.65999999999999992</v>
      </c>
      <c r="R1304" s="1">
        <v>1.0000000000000009E-2</v>
      </c>
      <c r="S1304" s="1">
        <f t="shared" si="163"/>
        <v>1.0000000000000009E-2</v>
      </c>
      <c r="T1304" s="1">
        <v>0.77</v>
      </c>
      <c r="U1304" s="1">
        <f t="shared" si="165"/>
        <v>1.0000000000000009E-2</v>
      </c>
    </row>
    <row r="1305" spans="2:23">
      <c r="B1305" t="s">
        <v>96</v>
      </c>
      <c r="C1305" s="1">
        <v>0.99</v>
      </c>
      <c r="D1305" s="1">
        <v>2.0000000000000018E-2</v>
      </c>
      <c r="E1305" s="1">
        <f t="shared" si="162"/>
        <v>2.0000000000000018E-2</v>
      </c>
      <c r="F1305" s="1">
        <v>0.13</v>
      </c>
      <c r="G1305" s="1">
        <f t="shared" si="164"/>
        <v>2.0000000000000018E-2</v>
      </c>
      <c r="P1305" t="s">
        <v>96</v>
      </c>
      <c r="Q1305" s="1">
        <v>0.99</v>
      </c>
      <c r="R1305" s="1">
        <v>2.0000000000000018E-2</v>
      </c>
      <c r="S1305" s="1">
        <f t="shared" si="163"/>
        <v>2.0000000000000018E-2</v>
      </c>
      <c r="T1305" s="1">
        <v>0.87</v>
      </c>
      <c r="U1305" s="1">
        <f t="shared" si="165"/>
        <v>2.0000000000000018E-2</v>
      </c>
    </row>
    <row r="1306" spans="2:23">
      <c r="B1306" t="s">
        <v>98</v>
      </c>
      <c r="C1306" s="1">
        <v>0.89</v>
      </c>
      <c r="D1306" s="1">
        <v>0.65</v>
      </c>
      <c r="E1306" s="37">
        <f t="shared" si="162"/>
        <v>0.65</v>
      </c>
      <c r="F1306" s="1">
        <v>0.31</v>
      </c>
      <c r="G1306" s="1">
        <f t="shared" si="164"/>
        <v>0.31</v>
      </c>
      <c r="P1306" t="s">
        <v>98</v>
      </c>
      <c r="Q1306" s="1">
        <v>0.89</v>
      </c>
      <c r="R1306" s="1">
        <v>0.65</v>
      </c>
      <c r="S1306" s="37">
        <f t="shared" si="163"/>
        <v>0.65</v>
      </c>
      <c r="T1306" s="1">
        <v>0.69</v>
      </c>
      <c r="U1306" s="1">
        <f t="shared" si="165"/>
        <v>0.65</v>
      </c>
    </row>
    <row r="1307" spans="2:23">
      <c r="B1307" t="s">
        <v>100</v>
      </c>
      <c r="C1307" s="1">
        <v>0.94</v>
      </c>
      <c r="D1307" s="1">
        <v>0.26</v>
      </c>
      <c r="E1307" s="1">
        <f t="shared" si="162"/>
        <v>0.26</v>
      </c>
      <c r="F1307" s="1">
        <v>0.16</v>
      </c>
      <c r="G1307" s="1">
        <f t="shared" si="164"/>
        <v>0.16</v>
      </c>
      <c r="P1307" t="s">
        <v>100</v>
      </c>
      <c r="Q1307" s="1">
        <v>0.94</v>
      </c>
      <c r="R1307" s="1">
        <v>0.26</v>
      </c>
      <c r="S1307" s="1">
        <f t="shared" si="163"/>
        <v>0.26</v>
      </c>
      <c r="T1307" s="1">
        <v>0.84</v>
      </c>
      <c r="U1307" s="1">
        <f t="shared" si="165"/>
        <v>0.26</v>
      </c>
    </row>
    <row r="1308" spans="2:23">
      <c r="B1308" t="s">
        <v>102</v>
      </c>
      <c r="C1308" s="1">
        <v>0.19999999999999996</v>
      </c>
      <c r="D1308" s="1">
        <v>0.72</v>
      </c>
      <c r="E1308" s="1">
        <f t="shared" si="162"/>
        <v>0.19999999999999996</v>
      </c>
      <c r="F1308" s="1">
        <v>0.89</v>
      </c>
      <c r="G1308" s="1">
        <f t="shared" si="164"/>
        <v>0.19999999999999996</v>
      </c>
      <c r="P1308" t="s">
        <v>102</v>
      </c>
      <c r="Q1308" s="1">
        <v>0.19999999999999996</v>
      </c>
      <c r="R1308" s="1">
        <v>0.72</v>
      </c>
      <c r="S1308" s="1">
        <f t="shared" si="163"/>
        <v>0.19999999999999996</v>
      </c>
      <c r="T1308" s="1">
        <v>0.10999999999999999</v>
      </c>
      <c r="U1308" s="1">
        <f t="shared" si="165"/>
        <v>0.10999999999999999</v>
      </c>
    </row>
    <row r="1309" spans="2:23">
      <c r="B1309" t="s">
        <v>151</v>
      </c>
      <c r="C1309" s="1">
        <v>0.19999999999999996</v>
      </c>
      <c r="D1309" s="1">
        <v>0.84</v>
      </c>
      <c r="E1309" s="1">
        <f t="shared" si="162"/>
        <v>0.19999999999999996</v>
      </c>
      <c r="F1309" s="1">
        <v>0.89</v>
      </c>
      <c r="G1309" s="1">
        <f t="shared" si="164"/>
        <v>0.19999999999999996</v>
      </c>
      <c r="P1309" t="s">
        <v>151</v>
      </c>
      <c r="Q1309" s="1">
        <v>0.19999999999999996</v>
      </c>
      <c r="R1309" s="1">
        <v>0.84</v>
      </c>
      <c r="S1309" s="1">
        <f t="shared" si="163"/>
        <v>0.19999999999999996</v>
      </c>
      <c r="T1309" s="1">
        <v>0.10999999999999999</v>
      </c>
      <c r="U1309" s="1">
        <f t="shared" si="165"/>
        <v>0.10999999999999999</v>
      </c>
    </row>
    <row r="1310" spans="2:23">
      <c r="E1310">
        <f>SUM(E1292:E1309)</f>
        <v>4.7300000000000004</v>
      </c>
      <c r="G1310">
        <f>SUM(G1292:G1309)</f>
        <v>3.42</v>
      </c>
      <c r="H1310">
        <f>+G1310/E1310</f>
        <v>0.72304439746300209</v>
      </c>
      <c r="I1310" s="114" t="s">
        <v>242</v>
      </c>
      <c r="S1310">
        <f>SUM(S1292:S1309)</f>
        <v>4.7300000000000004</v>
      </c>
      <c r="U1310">
        <f>SUM(U1292:U1309)</f>
        <v>3.9099999999999993</v>
      </c>
      <c r="V1310">
        <f>+U1310/S1310</f>
        <v>0.82663847780126831</v>
      </c>
      <c r="W1310" s="44" t="s">
        <v>275</v>
      </c>
    </row>
    <row r="1313" spans="2:21">
      <c r="B1313" s="118" t="s">
        <v>538</v>
      </c>
      <c r="P1313" s="118" t="s">
        <v>538</v>
      </c>
    </row>
    <row r="1314" spans="2:21">
      <c r="B1314" t="s">
        <v>78</v>
      </c>
      <c r="C1314" t="s">
        <v>223</v>
      </c>
      <c r="D1314" t="s">
        <v>234</v>
      </c>
      <c r="E1314" t="s">
        <v>549</v>
      </c>
      <c r="F1314" t="s">
        <v>224</v>
      </c>
      <c r="G1314" t="s">
        <v>53</v>
      </c>
      <c r="P1314" t="s">
        <v>78</v>
      </c>
      <c r="Q1314" t="s">
        <v>223</v>
      </c>
      <c r="R1314" t="s">
        <v>234</v>
      </c>
      <c r="S1314" t="s">
        <v>548</v>
      </c>
      <c r="T1314" t="s">
        <v>236</v>
      </c>
      <c r="U1314" t="s">
        <v>53</v>
      </c>
    </row>
    <row r="1315" spans="2:21">
      <c r="B1315" t="s">
        <v>80</v>
      </c>
      <c r="C1315" s="1">
        <v>0.22999999999999998</v>
      </c>
      <c r="D1315" s="1">
        <v>0.59</v>
      </c>
      <c r="E1315" s="1">
        <f t="shared" ref="E1315:E1332" si="166">MIN(C1315:D1315)</f>
        <v>0.22999999999999998</v>
      </c>
      <c r="F1315" s="1">
        <v>0.13</v>
      </c>
      <c r="G1315" s="1">
        <f>MIN(E1315:F1315)</f>
        <v>0.13</v>
      </c>
      <c r="P1315" t="s">
        <v>80</v>
      </c>
      <c r="Q1315" s="1">
        <v>0.22999999999999998</v>
      </c>
      <c r="R1315" s="1">
        <v>0.59</v>
      </c>
      <c r="S1315" s="1">
        <f t="shared" ref="S1315:S1332" si="167">MIN(Q1315:R1315)</f>
        <v>0.22999999999999998</v>
      </c>
      <c r="T1315" s="1">
        <v>0.87</v>
      </c>
      <c r="U1315" s="1">
        <f>MIN(S1315:T1315)</f>
        <v>0.22999999999999998</v>
      </c>
    </row>
    <row r="1316" spans="2:21">
      <c r="B1316" t="s">
        <v>82</v>
      </c>
      <c r="C1316" s="1">
        <v>0.30000000000000004</v>
      </c>
      <c r="D1316" s="1">
        <v>0.16000000000000003</v>
      </c>
      <c r="E1316" s="1">
        <f t="shared" si="166"/>
        <v>0.16000000000000003</v>
      </c>
      <c r="F1316" s="1">
        <v>0.89</v>
      </c>
      <c r="G1316" s="1">
        <f t="shared" ref="G1316:G1332" si="168">MIN(E1316:F1316)</f>
        <v>0.16000000000000003</v>
      </c>
      <c r="P1316" t="s">
        <v>82</v>
      </c>
      <c r="Q1316" s="1">
        <v>0.30000000000000004</v>
      </c>
      <c r="R1316" s="1">
        <v>0.16000000000000003</v>
      </c>
      <c r="S1316" s="1">
        <f t="shared" si="167"/>
        <v>0.16000000000000003</v>
      </c>
      <c r="T1316" s="1">
        <v>0.10999999999999999</v>
      </c>
      <c r="U1316" s="1">
        <f t="shared" ref="U1316:U1332" si="169">MIN(S1316:T1316)</f>
        <v>0.10999999999999999</v>
      </c>
    </row>
    <row r="1317" spans="2:21">
      <c r="B1317" t="s">
        <v>57</v>
      </c>
      <c r="C1317" s="1">
        <v>0.27</v>
      </c>
      <c r="D1317" s="1">
        <v>0.28000000000000003</v>
      </c>
      <c r="E1317" s="1">
        <f t="shared" si="166"/>
        <v>0.27</v>
      </c>
      <c r="F1317" s="1">
        <v>0.81</v>
      </c>
      <c r="G1317" s="1">
        <f t="shared" si="168"/>
        <v>0.27</v>
      </c>
      <c r="P1317" t="s">
        <v>57</v>
      </c>
      <c r="Q1317" s="1">
        <v>0.27</v>
      </c>
      <c r="R1317" s="1">
        <v>0.28000000000000003</v>
      </c>
      <c r="S1317" s="1">
        <f t="shared" si="167"/>
        <v>0.27</v>
      </c>
      <c r="T1317" s="1">
        <v>0.18999999999999995</v>
      </c>
      <c r="U1317" s="1">
        <f t="shared" si="169"/>
        <v>0.18999999999999995</v>
      </c>
    </row>
    <row r="1318" spans="2:21">
      <c r="B1318" t="s">
        <v>58</v>
      </c>
      <c r="C1318" s="1">
        <v>0.29000000000000004</v>
      </c>
      <c r="D1318" s="1">
        <v>0.28000000000000003</v>
      </c>
      <c r="E1318" s="1">
        <f t="shared" si="166"/>
        <v>0.28000000000000003</v>
      </c>
      <c r="F1318" s="1">
        <v>0.23</v>
      </c>
      <c r="G1318" s="1">
        <f t="shared" si="168"/>
        <v>0.23</v>
      </c>
      <c r="P1318" t="s">
        <v>58</v>
      </c>
      <c r="Q1318" s="1">
        <v>0.29000000000000004</v>
      </c>
      <c r="R1318" s="1">
        <v>0.28000000000000003</v>
      </c>
      <c r="S1318" s="1">
        <f t="shared" si="167"/>
        <v>0.28000000000000003</v>
      </c>
      <c r="T1318" s="1">
        <v>0.77</v>
      </c>
      <c r="U1318" s="1">
        <f t="shared" si="169"/>
        <v>0.28000000000000003</v>
      </c>
    </row>
    <row r="1319" spans="2:21">
      <c r="B1319" t="s">
        <v>59</v>
      </c>
      <c r="C1319" s="1">
        <v>0.21999999999999997</v>
      </c>
      <c r="D1319" s="1">
        <v>0.51</v>
      </c>
      <c r="E1319" s="1">
        <f t="shared" si="166"/>
        <v>0.21999999999999997</v>
      </c>
      <c r="F1319" s="1">
        <v>0.69</v>
      </c>
      <c r="G1319" s="1">
        <f t="shared" si="168"/>
        <v>0.21999999999999997</v>
      </c>
      <c r="P1319" t="s">
        <v>59</v>
      </c>
      <c r="Q1319" s="1">
        <v>0.21999999999999997</v>
      </c>
      <c r="R1319" s="1">
        <v>0.51</v>
      </c>
      <c r="S1319" s="1">
        <f t="shared" si="167"/>
        <v>0.21999999999999997</v>
      </c>
      <c r="T1319" s="1">
        <v>0.31000000000000005</v>
      </c>
      <c r="U1319" s="1">
        <f t="shared" si="169"/>
        <v>0.21999999999999997</v>
      </c>
    </row>
    <row r="1320" spans="2:21">
      <c r="B1320" t="s">
        <v>60</v>
      </c>
      <c r="C1320" s="1">
        <v>0.26</v>
      </c>
      <c r="D1320" s="1">
        <v>0.21999999999999997</v>
      </c>
      <c r="E1320" s="1">
        <f t="shared" si="166"/>
        <v>0.21999999999999997</v>
      </c>
      <c r="F1320" s="1">
        <v>0.89</v>
      </c>
      <c r="G1320" s="1">
        <f t="shared" si="168"/>
        <v>0.21999999999999997</v>
      </c>
      <c r="P1320" t="s">
        <v>60</v>
      </c>
      <c r="Q1320" s="1">
        <v>0.26</v>
      </c>
      <c r="R1320" s="1">
        <v>0.21999999999999997</v>
      </c>
      <c r="S1320" s="1">
        <f t="shared" si="167"/>
        <v>0.21999999999999997</v>
      </c>
      <c r="T1320" s="1">
        <v>0.10999999999999999</v>
      </c>
      <c r="U1320" s="1">
        <f t="shared" si="169"/>
        <v>0.10999999999999999</v>
      </c>
    </row>
    <row r="1321" spans="2:21">
      <c r="B1321" t="s">
        <v>153</v>
      </c>
      <c r="C1321" s="1">
        <v>0.22999999999999998</v>
      </c>
      <c r="D1321" s="1">
        <v>0.67</v>
      </c>
      <c r="E1321" s="1">
        <f t="shared" si="166"/>
        <v>0.22999999999999998</v>
      </c>
      <c r="F1321" s="1">
        <v>0.13</v>
      </c>
      <c r="G1321" s="1">
        <f t="shared" si="168"/>
        <v>0.13</v>
      </c>
      <c r="P1321" t="s">
        <v>153</v>
      </c>
      <c r="Q1321" s="1">
        <v>0.22999999999999998</v>
      </c>
      <c r="R1321" s="1">
        <v>0.67</v>
      </c>
      <c r="S1321" s="1">
        <f t="shared" si="167"/>
        <v>0.22999999999999998</v>
      </c>
      <c r="T1321" s="1">
        <v>0.87</v>
      </c>
      <c r="U1321" s="1">
        <f t="shared" si="169"/>
        <v>0.22999999999999998</v>
      </c>
    </row>
    <row r="1322" spans="2:21">
      <c r="B1322" t="s">
        <v>62</v>
      </c>
      <c r="C1322" s="1">
        <v>0.91</v>
      </c>
      <c r="D1322" s="1">
        <v>0.59</v>
      </c>
      <c r="E1322" s="120">
        <f t="shared" si="166"/>
        <v>0.59</v>
      </c>
      <c r="F1322" s="1">
        <v>0.16</v>
      </c>
      <c r="G1322" s="1">
        <f t="shared" si="168"/>
        <v>0.16</v>
      </c>
      <c r="P1322" t="s">
        <v>62</v>
      </c>
      <c r="Q1322" s="1">
        <v>0.91</v>
      </c>
      <c r="R1322" s="1">
        <v>0.59</v>
      </c>
      <c r="S1322" s="37">
        <f t="shared" si="167"/>
        <v>0.59</v>
      </c>
      <c r="T1322" s="1">
        <v>0.84</v>
      </c>
      <c r="U1322" s="1">
        <f t="shared" si="169"/>
        <v>0.59</v>
      </c>
    </row>
    <row r="1323" spans="2:21">
      <c r="B1323" t="s">
        <v>63</v>
      </c>
      <c r="C1323" s="1">
        <v>0.49</v>
      </c>
      <c r="D1323" s="1">
        <v>0.8</v>
      </c>
      <c r="E1323" s="119">
        <f t="shared" si="166"/>
        <v>0.49</v>
      </c>
      <c r="F1323" s="1">
        <v>0.45</v>
      </c>
      <c r="G1323" s="1">
        <f t="shared" si="168"/>
        <v>0.45</v>
      </c>
      <c r="P1323" t="s">
        <v>63</v>
      </c>
      <c r="Q1323" s="1">
        <v>0.49</v>
      </c>
      <c r="R1323" s="1">
        <v>0.8</v>
      </c>
      <c r="S1323" s="1">
        <f t="shared" si="167"/>
        <v>0.49</v>
      </c>
      <c r="T1323" s="1">
        <v>0.55000000000000004</v>
      </c>
      <c r="U1323" s="1">
        <f t="shared" si="169"/>
        <v>0.49</v>
      </c>
    </row>
    <row r="1324" spans="2:21">
      <c r="B1324" t="s">
        <v>64</v>
      </c>
      <c r="C1324" s="1">
        <v>0.29000000000000004</v>
      </c>
      <c r="D1324" s="1">
        <v>0.21999999999999997</v>
      </c>
      <c r="E1324" s="119">
        <f t="shared" si="166"/>
        <v>0.21999999999999997</v>
      </c>
      <c r="F1324" s="1">
        <v>0.84</v>
      </c>
      <c r="G1324" s="1">
        <f t="shared" si="168"/>
        <v>0.21999999999999997</v>
      </c>
      <c r="P1324" t="s">
        <v>64</v>
      </c>
      <c r="Q1324" s="1">
        <v>0.29000000000000004</v>
      </c>
      <c r="R1324" s="1">
        <v>0.21999999999999997</v>
      </c>
      <c r="S1324" s="1">
        <f t="shared" si="167"/>
        <v>0.21999999999999997</v>
      </c>
      <c r="T1324" s="1">
        <v>0.16000000000000003</v>
      </c>
      <c r="U1324" s="1">
        <f t="shared" si="169"/>
        <v>0.16000000000000003</v>
      </c>
    </row>
    <row r="1325" spans="2:21">
      <c r="B1325" t="s">
        <v>65</v>
      </c>
      <c r="C1325" s="1">
        <v>0.75</v>
      </c>
      <c r="D1325" s="1">
        <v>0.51</v>
      </c>
      <c r="E1325" s="120">
        <f t="shared" si="166"/>
        <v>0.51</v>
      </c>
      <c r="F1325" s="1">
        <v>0.13</v>
      </c>
      <c r="G1325" s="1">
        <f t="shared" si="168"/>
        <v>0.13</v>
      </c>
      <c r="P1325" t="s">
        <v>65</v>
      </c>
      <c r="Q1325" s="1">
        <v>0.75</v>
      </c>
      <c r="R1325" s="1">
        <v>0.51</v>
      </c>
      <c r="S1325" s="37">
        <f t="shared" si="167"/>
        <v>0.51</v>
      </c>
      <c r="T1325" s="1">
        <v>0.87</v>
      </c>
      <c r="U1325" s="1">
        <f t="shared" si="169"/>
        <v>0.51</v>
      </c>
    </row>
    <row r="1326" spans="2:21">
      <c r="B1326" t="s">
        <v>66</v>
      </c>
      <c r="C1326" s="1">
        <v>0.19999999999999996</v>
      </c>
      <c r="D1326" s="1">
        <v>7.999999999999996E-2</v>
      </c>
      <c r="E1326" s="119">
        <f t="shared" si="166"/>
        <v>7.999999999999996E-2</v>
      </c>
      <c r="F1326" s="1">
        <v>0.89</v>
      </c>
      <c r="G1326" s="1">
        <f t="shared" si="168"/>
        <v>7.999999999999996E-2</v>
      </c>
      <c r="P1326" t="s">
        <v>66</v>
      </c>
      <c r="Q1326" s="1">
        <v>0.19999999999999996</v>
      </c>
      <c r="R1326" s="1">
        <v>7.999999999999996E-2</v>
      </c>
      <c r="S1326" s="1">
        <f t="shared" si="167"/>
        <v>7.999999999999996E-2</v>
      </c>
      <c r="T1326" s="1">
        <v>0.10999999999999999</v>
      </c>
      <c r="U1326" s="1">
        <f t="shared" si="169"/>
        <v>7.999999999999996E-2</v>
      </c>
    </row>
    <row r="1327" spans="2:21">
      <c r="B1327" t="s">
        <v>94</v>
      </c>
      <c r="C1327" s="1">
        <v>0.65999999999999992</v>
      </c>
      <c r="D1327" s="1">
        <v>0.99</v>
      </c>
      <c r="E1327" s="120">
        <f t="shared" si="166"/>
        <v>0.65999999999999992</v>
      </c>
      <c r="F1327" s="1">
        <v>0.23</v>
      </c>
      <c r="G1327" s="1">
        <f t="shared" si="168"/>
        <v>0.23</v>
      </c>
      <c r="P1327" t="s">
        <v>94</v>
      </c>
      <c r="Q1327" s="1">
        <v>0.65999999999999992</v>
      </c>
      <c r="R1327" s="1">
        <v>0.99</v>
      </c>
      <c r="S1327" s="37">
        <f t="shared" si="167"/>
        <v>0.65999999999999992</v>
      </c>
      <c r="T1327" s="1">
        <v>0.77</v>
      </c>
      <c r="U1327" s="1">
        <f t="shared" si="169"/>
        <v>0.65999999999999992</v>
      </c>
    </row>
    <row r="1328" spans="2:21">
      <c r="B1328" t="s">
        <v>96</v>
      </c>
      <c r="C1328" s="1">
        <v>0.99</v>
      </c>
      <c r="D1328" s="1">
        <v>0.98</v>
      </c>
      <c r="E1328" s="120">
        <f t="shared" si="166"/>
        <v>0.98</v>
      </c>
      <c r="F1328" s="1">
        <v>0.13</v>
      </c>
      <c r="G1328" s="1">
        <f t="shared" si="168"/>
        <v>0.13</v>
      </c>
      <c r="P1328" t="s">
        <v>96</v>
      </c>
      <c r="Q1328" s="1">
        <v>0.99</v>
      </c>
      <c r="R1328" s="1">
        <v>0.98</v>
      </c>
      <c r="S1328" s="37">
        <f t="shared" si="167"/>
        <v>0.98</v>
      </c>
      <c r="T1328" s="1">
        <v>0.87</v>
      </c>
      <c r="U1328" s="1">
        <f t="shared" si="169"/>
        <v>0.87</v>
      </c>
    </row>
    <row r="1329" spans="2:30">
      <c r="B1329" t="s">
        <v>98</v>
      </c>
      <c r="C1329" s="1">
        <v>0.89</v>
      </c>
      <c r="D1329" s="1">
        <v>0.35</v>
      </c>
      <c r="E1329" s="1">
        <f t="shared" si="166"/>
        <v>0.35</v>
      </c>
      <c r="F1329" s="1">
        <v>0.31</v>
      </c>
      <c r="G1329" s="1">
        <f t="shared" si="168"/>
        <v>0.31</v>
      </c>
      <c r="P1329" t="s">
        <v>98</v>
      </c>
      <c r="Q1329" s="1">
        <v>0.89</v>
      </c>
      <c r="R1329" s="1">
        <v>0.35</v>
      </c>
      <c r="S1329" s="37">
        <f t="shared" si="167"/>
        <v>0.35</v>
      </c>
      <c r="T1329" s="1">
        <v>0.69</v>
      </c>
      <c r="U1329" s="1">
        <f t="shared" si="169"/>
        <v>0.35</v>
      </c>
    </row>
    <row r="1330" spans="2:30">
      <c r="B1330" t="s">
        <v>100</v>
      </c>
      <c r="C1330" s="1">
        <v>0.94</v>
      </c>
      <c r="D1330" s="1">
        <v>0.74</v>
      </c>
      <c r="E1330" s="37">
        <f t="shared" si="166"/>
        <v>0.74</v>
      </c>
      <c r="F1330" s="1">
        <v>0.16</v>
      </c>
      <c r="G1330" s="1">
        <f t="shared" si="168"/>
        <v>0.16</v>
      </c>
      <c r="P1330" t="s">
        <v>100</v>
      </c>
      <c r="Q1330" s="1">
        <v>0.94</v>
      </c>
      <c r="R1330" s="1">
        <v>0.74</v>
      </c>
      <c r="S1330" s="37">
        <f t="shared" si="167"/>
        <v>0.74</v>
      </c>
      <c r="T1330" s="1">
        <v>0.84</v>
      </c>
      <c r="U1330" s="1">
        <f t="shared" si="169"/>
        <v>0.74</v>
      </c>
    </row>
    <row r="1331" spans="2:30">
      <c r="B1331" t="s">
        <v>102</v>
      </c>
      <c r="C1331" s="1">
        <v>0.19999999999999996</v>
      </c>
      <c r="D1331" s="1">
        <v>0.28000000000000003</v>
      </c>
      <c r="E1331" s="1">
        <f t="shared" si="166"/>
        <v>0.19999999999999996</v>
      </c>
      <c r="F1331" s="1">
        <v>0.89</v>
      </c>
      <c r="G1331" s="1">
        <f t="shared" si="168"/>
        <v>0.19999999999999996</v>
      </c>
      <c r="P1331" t="s">
        <v>102</v>
      </c>
      <c r="Q1331" s="1">
        <v>0.19999999999999996</v>
      </c>
      <c r="R1331" s="1">
        <v>0.28000000000000003</v>
      </c>
      <c r="S1331" s="1">
        <f t="shared" si="167"/>
        <v>0.19999999999999996</v>
      </c>
      <c r="T1331" s="1">
        <v>0.10999999999999999</v>
      </c>
      <c r="U1331" s="1">
        <f t="shared" si="169"/>
        <v>0.10999999999999999</v>
      </c>
    </row>
    <row r="1332" spans="2:30">
      <c r="B1332" t="s">
        <v>151</v>
      </c>
      <c r="C1332" s="1">
        <v>0.19999999999999996</v>
      </c>
      <c r="D1332" s="1">
        <v>0.16000000000000003</v>
      </c>
      <c r="E1332" s="1">
        <f t="shared" si="166"/>
        <v>0.16000000000000003</v>
      </c>
      <c r="F1332" s="1">
        <v>0.89</v>
      </c>
      <c r="G1332" s="1">
        <f t="shared" si="168"/>
        <v>0.16000000000000003</v>
      </c>
      <c r="P1332" t="s">
        <v>151</v>
      </c>
      <c r="Q1332" s="1">
        <v>0.19999999999999996</v>
      </c>
      <c r="R1332" s="1">
        <v>0.16000000000000003</v>
      </c>
      <c r="S1332" s="1">
        <f t="shared" si="167"/>
        <v>0.16000000000000003</v>
      </c>
      <c r="T1332" s="1">
        <v>0.10999999999999999</v>
      </c>
      <c r="U1332" s="1">
        <f t="shared" si="169"/>
        <v>0.10999999999999999</v>
      </c>
    </row>
    <row r="1333" spans="2:30">
      <c r="E1333">
        <f>SUM(E1315:E1332)</f>
        <v>6.5900000000000007</v>
      </c>
      <c r="G1333">
        <f>SUM(G1315:G1332)</f>
        <v>3.59</v>
      </c>
      <c r="H1333">
        <f>+G1333/E1333</f>
        <v>0.54476479514415777</v>
      </c>
      <c r="I1333" s="44" t="s">
        <v>629</v>
      </c>
      <c r="T1333">
        <f>SUM(S1315:S1332)</f>
        <v>6.5900000000000007</v>
      </c>
      <c r="V1333">
        <f>SUM(U1315:U1332)</f>
        <v>6.04</v>
      </c>
      <c r="W1333">
        <f>+V1333/T1333</f>
        <v>0.91654021244309547</v>
      </c>
      <c r="X1333" s="44" t="s">
        <v>629</v>
      </c>
      <c r="AD1333" s="34">
        <v>0.93388429752066127</v>
      </c>
    </row>
    <row r="1335" spans="2:30">
      <c r="B1335" s="118" t="s">
        <v>591</v>
      </c>
      <c r="P1335" s="118" t="s">
        <v>600</v>
      </c>
    </row>
    <row r="1336" spans="2:30">
      <c r="C1336" t="s">
        <v>56</v>
      </c>
      <c r="D1336" t="s">
        <v>69</v>
      </c>
      <c r="Q1336" t="s">
        <v>56</v>
      </c>
      <c r="R1336" t="s">
        <v>69</v>
      </c>
      <c r="S1336" t="s">
        <v>216</v>
      </c>
    </row>
    <row r="1337" spans="2:30">
      <c r="B1337" t="s">
        <v>534</v>
      </c>
      <c r="C1337">
        <v>1</v>
      </c>
      <c r="D1337">
        <v>1</v>
      </c>
      <c r="E1337">
        <v>0.86259541984732813</v>
      </c>
      <c r="F1337" s="18" t="s">
        <v>627</v>
      </c>
      <c r="P1337" t="s">
        <v>534</v>
      </c>
      <c r="Q1337">
        <v>1</v>
      </c>
      <c r="R1337">
        <v>1</v>
      </c>
      <c r="S1337">
        <v>0.43129770992366412</v>
      </c>
      <c r="T1337" s="18" t="s">
        <v>627</v>
      </c>
    </row>
    <row r="1338" spans="2:30">
      <c r="B1338" t="s">
        <v>537</v>
      </c>
      <c r="C1338">
        <v>1</v>
      </c>
      <c r="D1338">
        <v>0</v>
      </c>
      <c r="E1338">
        <v>0.72199170124481327</v>
      </c>
      <c r="F1338" s="114" t="s">
        <v>628</v>
      </c>
      <c r="P1338" t="s">
        <v>537</v>
      </c>
      <c r="Q1338">
        <v>1</v>
      </c>
      <c r="R1338">
        <v>1</v>
      </c>
      <c r="S1338">
        <v>0.84854771784232352</v>
      </c>
      <c r="T1338" s="114" t="s">
        <v>628</v>
      </c>
    </row>
    <row r="1339" spans="2:30">
      <c r="B1339" t="s">
        <v>535</v>
      </c>
      <c r="C1339">
        <v>0</v>
      </c>
      <c r="D1339">
        <v>1</v>
      </c>
      <c r="E1339">
        <v>0.72304439746300209</v>
      </c>
      <c r="F1339" s="114" t="s">
        <v>242</v>
      </c>
      <c r="P1339" t="s">
        <v>535</v>
      </c>
      <c r="Q1339">
        <v>0</v>
      </c>
      <c r="R1339">
        <v>1</v>
      </c>
      <c r="S1339">
        <v>0.82663847780126831</v>
      </c>
      <c r="T1339" s="114" t="s">
        <v>242</v>
      </c>
    </row>
    <row r="1340" spans="2:30">
      <c r="B1340" t="s">
        <v>538</v>
      </c>
      <c r="C1340">
        <v>0</v>
      </c>
      <c r="D1340">
        <v>0</v>
      </c>
      <c r="E1340">
        <v>0.54476479514415799</v>
      </c>
      <c r="F1340" s="44" t="s">
        <v>629</v>
      </c>
      <c r="G1340" s="44"/>
      <c r="P1340" t="s">
        <v>538</v>
      </c>
      <c r="Q1340">
        <v>0</v>
      </c>
      <c r="R1340">
        <v>1</v>
      </c>
      <c r="S1340">
        <v>0.91654021244309547</v>
      </c>
      <c r="T1340" s="44" t="s">
        <v>629</v>
      </c>
    </row>
    <row r="1342" spans="2:30">
      <c r="B1342" s="118" t="s">
        <v>591</v>
      </c>
      <c r="P1342" s="118" t="s">
        <v>600</v>
      </c>
    </row>
    <row r="1343" spans="2:30">
      <c r="C1343" t="s">
        <v>56</v>
      </c>
      <c r="D1343" t="s">
        <v>69</v>
      </c>
      <c r="E1343" t="s">
        <v>216</v>
      </c>
      <c r="Q1343" t="s">
        <v>56</v>
      </c>
      <c r="R1343" t="s">
        <v>69</v>
      </c>
      <c r="S1343" t="s">
        <v>216</v>
      </c>
    </row>
    <row r="1344" spans="2:30">
      <c r="B1344" t="s">
        <v>534</v>
      </c>
      <c r="C1344">
        <v>1</v>
      </c>
      <c r="D1344">
        <v>1</v>
      </c>
      <c r="E1344">
        <v>0.86259541984732813</v>
      </c>
      <c r="F1344" s="18" t="s">
        <v>627</v>
      </c>
      <c r="P1344" t="s">
        <v>538</v>
      </c>
      <c r="Q1344">
        <v>0</v>
      </c>
      <c r="R1344">
        <v>1</v>
      </c>
      <c r="S1344">
        <v>0.91654021244309547</v>
      </c>
      <c r="T1344" s="44" t="s">
        <v>629</v>
      </c>
    </row>
    <row r="1345" spans="2:22">
      <c r="B1345" t="s">
        <v>537</v>
      </c>
      <c r="C1345">
        <v>0</v>
      </c>
      <c r="D1345">
        <v>1</v>
      </c>
      <c r="E1345">
        <v>0.72304439746300209</v>
      </c>
      <c r="F1345" s="114" t="s">
        <v>242</v>
      </c>
      <c r="P1345" t="s">
        <v>537</v>
      </c>
      <c r="Q1345">
        <v>1</v>
      </c>
      <c r="R1345">
        <v>1</v>
      </c>
      <c r="S1345">
        <v>0.84854771784232352</v>
      </c>
      <c r="T1345" s="114" t="s">
        <v>628</v>
      </c>
    </row>
    <row r="1346" spans="2:22">
      <c r="B1346" t="s">
        <v>535</v>
      </c>
      <c r="C1346">
        <v>1</v>
      </c>
      <c r="D1346">
        <v>0</v>
      </c>
      <c r="E1346">
        <v>0.72199170124481327</v>
      </c>
      <c r="F1346" s="114" t="s">
        <v>628</v>
      </c>
      <c r="P1346" t="s">
        <v>535</v>
      </c>
      <c r="Q1346">
        <v>0</v>
      </c>
      <c r="R1346">
        <v>1</v>
      </c>
      <c r="S1346">
        <v>0.82663847780126831</v>
      </c>
      <c r="T1346" s="114" t="s">
        <v>242</v>
      </c>
    </row>
    <row r="1347" spans="2:22">
      <c r="B1347" t="s">
        <v>538</v>
      </c>
      <c r="C1347">
        <v>0</v>
      </c>
      <c r="D1347">
        <v>0</v>
      </c>
      <c r="E1347">
        <v>0.54476479514415799</v>
      </c>
      <c r="F1347" s="44" t="s">
        <v>629</v>
      </c>
      <c r="G1347" s="44"/>
      <c r="P1347" t="s">
        <v>534</v>
      </c>
      <c r="Q1347">
        <v>1</v>
      </c>
      <c r="R1347">
        <v>1</v>
      </c>
      <c r="S1347">
        <v>0.43129770992366412</v>
      </c>
      <c r="T1347" s="18" t="s">
        <v>627</v>
      </c>
    </row>
    <row r="1348" spans="2:22">
      <c r="B1348" t="s">
        <v>610</v>
      </c>
    </row>
    <row r="1349" spans="2:22">
      <c r="B1349" s="118" t="s">
        <v>591</v>
      </c>
      <c r="R1349" s="118" t="s">
        <v>600</v>
      </c>
    </row>
    <row r="1350" spans="2:22">
      <c r="B1350" s="118" t="s">
        <v>49</v>
      </c>
      <c r="R1350" s="118" t="s">
        <v>49</v>
      </c>
    </row>
    <row r="1351" spans="2:22">
      <c r="B1351" t="s">
        <v>78</v>
      </c>
      <c r="C1351" t="s">
        <v>48</v>
      </c>
      <c r="D1351" t="s">
        <v>49</v>
      </c>
      <c r="E1351" t="s">
        <v>224</v>
      </c>
      <c r="F1351" t="s">
        <v>53</v>
      </c>
      <c r="R1351" t="s">
        <v>78</v>
      </c>
      <c r="S1351" t="s">
        <v>48</v>
      </c>
      <c r="T1351" t="s">
        <v>49</v>
      </c>
      <c r="U1351" t="s">
        <v>236</v>
      </c>
      <c r="V1351" t="s">
        <v>53</v>
      </c>
    </row>
    <row r="1352" spans="2:22">
      <c r="B1352" t="s">
        <v>80</v>
      </c>
      <c r="C1352" s="1">
        <v>0.62</v>
      </c>
      <c r="D1352" s="37">
        <f t="shared" ref="D1352:D1369" si="170">MIN(C1352:C1352)</f>
        <v>0.62</v>
      </c>
      <c r="E1352" s="1">
        <v>0.13</v>
      </c>
      <c r="F1352" s="1">
        <f>MIN(D1352:E1352)</f>
        <v>0.13</v>
      </c>
      <c r="R1352" t="s">
        <v>80</v>
      </c>
      <c r="S1352" s="1">
        <v>0.62</v>
      </c>
      <c r="T1352" s="37">
        <f t="shared" ref="T1352:T1369" si="171">MIN(S1352:S1352)</f>
        <v>0.62</v>
      </c>
      <c r="U1352" s="1">
        <v>0.87</v>
      </c>
      <c r="V1352" s="1">
        <f>MIN(T1352:U1352)</f>
        <v>0.62</v>
      </c>
    </row>
    <row r="1353" spans="2:22">
      <c r="B1353" t="s">
        <v>82</v>
      </c>
      <c r="C1353" s="1">
        <v>0.96</v>
      </c>
      <c r="D1353" s="37">
        <f t="shared" si="170"/>
        <v>0.96</v>
      </c>
      <c r="E1353" s="1">
        <v>0.89</v>
      </c>
      <c r="F1353" s="1">
        <f t="shared" ref="F1353:F1369" si="172">MIN(D1353:E1353)</f>
        <v>0.89</v>
      </c>
      <c r="R1353" t="s">
        <v>82</v>
      </c>
      <c r="S1353" s="1">
        <v>0.96</v>
      </c>
      <c r="T1353" s="37">
        <f t="shared" si="171"/>
        <v>0.96</v>
      </c>
      <c r="U1353" s="1">
        <v>0.10999999999999999</v>
      </c>
      <c r="V1353" s="1">
        <f t="shared" ref="V1353:V1369" si="173">MIN(T1353:U1353)</f>
        <v>0.10999999999999999</v>
      </c>
    </row>
    <row r="1354" spans="2:22">
      <c r="B1354" t="s">
        <v>57</v>
      </c>
      <c r="C1354" s="1">
        <v>0.42</v>
      </c>
      <c r="D1354" s="1">
        <f t="shared" si="170"/>
        <v>0.42</v>
      </c>
      <c r="E1354" s="1">
        <v>0.81</v>
      </c>
      <c r="F1354" s="1">
        <f t="shared" si="172"/>
        <v>0.42</v>
      </c>
      <c r="R1354" t="s">
        <v>57</v>
      </c>
      <c r="S1354" s="1">
        <v>0.42</v>
      </c>
      <c r="T1354" s="1">
        <f t="shared" si="171"/>
        <v>0.42</v>
      </c>
      <c r="U1354" s="1">
        <v>0.18999999999999995</v>
      </c>
      <c r="V1354" s="1">
        <f t="shared" si="173"/>
        <v>0.18999999999999995</v>
      </c>
    </row>
    <row r="1355" spans="2:22">
      <c r="B1355" t="s">
        <v>58</v>
      </c>
      <c r="C1355" s="1">
        <v>0.25</v>
      </c>
      <c r="D1355" s="1">
        <f t="shared" si="170"/>
        <v>0.25</v>
      </c>
      <c r="E1355" s="1">
        <v>0.23</v>
      </c>
      <c r="F1355" s="1">
        <f t="shared" si="172"/>
        <v>0.23</v>
      </c>
      <c r="R1355" t="s">
        <v>58</v>
      </c>
      <c r="S1355" s="1">
        <v>0.25</v>
      </c>
      <c r="T1355" s="1">
        <f t="shared" si="171"/>
        <v>0.25</v>
      </c>
      <c r="U1355" s="1">
        <v>0.77</v>
      </c>
      <c r="V1355" s="1">
        <f t="shared" si="173"/>
        <v>0.25</v>
      </c>
    </row>
    <row r="1356" spans="2:22">
      <c r="B1356" t="s">
        <v>59</v>
      </c>
      <c r="C1356" s="1">
        <v>0.42</v>
      </c>
      <c r="D1356" s="1">
        <f t="shared" si="170"/>
        <v>0.42</v>
      </c>
      <c r="E1356" s="1">
        <v>0.69</v>
      </c>
      <c r="F1356" s="1">
        <f t="shared" si="172"/>
        <v>0.42</v>
      </c>
      <c r="R1356" t="s">
        <v>59</v>
      </c>
      <c r="S1356" s="1">
        <v>0.42</v>
      </c>
      <c r="T1356" s="1">
        <f t="shared" si="171"/>
        <v>0.42</v>
      </c>
      <c r="U1356" s="1">
        <v>0.31000000000000005</v>
      </c>
      <c r="V1356" s="1">
        <f t="shared" si="173"/>
        <v>0.31000000000000005</v>
      </c>
    </row>
    <row r="1357" spans="2:22">
      <c r="B1357" t="s">
        <v>60</v>
      </c>
      <c r="C1357" s="1">
        <v>0.9</v>
      </c>
      <c r="D1357" s="37">
        <f t="shared" si="170"/>
        <v>0.9</v>
      </c>
      <c r="E1357" s="1">
        <v>0.89</v>
      </c>
      <c r="F1357" s="1">
        <f t="shared" si="172"/>
        <v>0.89</v>
      </c>
      <c r="R1357" t="s">
        <v>60</v>
      </c>
      <c r="S1357" s="1">
        <v>0.9</v>
      </c>
      <c r="T1357" s="37">
        <f t="shared" si="171"/>
        <v>0.9</v>
      </c>
      <c r="U1357" s="1">
        <v>0.10999999999999999</v>
      </c>
      <c r="V1357" s="1">
        <f t="shared" si="173"/>
        <v>0.10999999999999999</v>
      </c>
    </row>
    <row r="1358" spans="2:22">
      <c r="B1358" t="s">
        <v>153</v>
      </c>
      <c r="C1358" s="1">
        <v>0.72</v>
      </c>
      <c r="D1358" s="37">
        <f t="shared" si="170"/>
        <v>0.72</v>
      </c>
      <c r="E1358" s="1">
        <v>0.13</v>
      </c>
      <c r="F1358" s="1">
        <f t="shared" si="172"/>
        <v>0.13</v>
      </c>
      <c r="R1358" t="s">
        <v>153</v>
      </c>
      <c r="S1358" s="1">
        <v>0.72</v>
      </c>
      <c r="T1358" s="37">
        <f t="shared" si="171"/>
        <v>0.72</v>
      </c>
      <c r="U1358" s="1">
        <v>0.87</v>
      </c>
      <c r="V1358" s="1">
        <f t="shared" si="173"/>
        <v>0.72</v>
      </c>
    </row>
    <row r="1359" spans="2:22">
      <c r="B1359" t="s">
        <v>62</v>
      </c>
      <c r="C1359" s="1">
        <v>0.17</v>
      </c>
      <c r="D1359" s="1">
        <f t="shared" si="170"/>
        <v>0.17</v>
      </c>
      <c r="E1359" s="1">
        <v>0.16</v>
      </c>
      <c r="F1359" s="1">
        <f t="shared" si="172"/>
        <v>0.16</v>
      </c>
      <c r="R1359" t="s">
        <v>62</v>
      </c>
      <c r="S1359" s="1">
        <v>0.17</v>
      </c>
      <c r="T1359" s="1">
        <f t="shared" si="171"/>
        <v>0.17</v>
      </c>
      <c r="U1359" s="1">
        <v>0.84</v>
      </c>
      <c r="V1359" s="1">
        <f t="shared" si="173"/>
        <v>0.17</v>
      </c>
    </row>
    <row r="1360" spans="2:22">
      <c r="B1360" t="s">
        <v>63</v>
      </c>
      <c r="C1360" s="1">
        <v>0.2</v>
      </c>
      <c r="D1360" s="1">
        <f t="shared" si="170"/>
        <v>0.2</v>
      </c>
      <c r="E1360" s="1">
        <v>0.45</v>
      </c>
      <c r="F1360" s="1">
        <f t="shared" si="172"/>
        <v>0.2</v>
      </c>
      <c r="R1360" t="s">
        <v>63</v>
      </c>
      <c r="S1360" s="1">
        <v>0.2</v>
      </c>
      <c r="T1360" s="1">
        <f t="shared" si="171"/>
        <v>0.2</v>
      </c>
      <c r="U1360" s="1">
        <v>0.55000000000000004</v>
      </c>
      <c r="V1360" s="1">
        <f t="shared" si="173"/>
        <v>0.2</v>
      </c>
    </row>
    <row r="1361" spans="2:24">
      <c r="B1361" t="s">
        <v>64</v>
      </c>
      <c r="C1361" s="1">
        <v>0.53</v>
      </c>
      <c r="D1361" s="37">
        <f t="shared" si="170"/>
        <v>0.53</v>
      </c>
      <c r="E1361" s="1">
        <v>0.84</v>
      </c>
      <c r="F1361" s="1">
        <f t="shared" si="172"/>
        <v>0.53</v>
      </c>
      <c r="R1361" t="s">
        <v>64</v>
      </c>
      <c r="S1361" s="1">
        <v>0.53</v>
      </c>
      <c r="T1361" s="37">
        <f t="shared" si="171"/>
        <v>0.53</v>
      </c>
      <c r="U1361" s="1">
        <v>0.16000000000000003</v>
      </c>
      <c r="V1361" s="1">
        <f t="shared" si="173"/>
        <v>0.16000000000000003</v>
      </c>
    </row>
    <row r="1362" spans="2:24">
      <c r="B1362" t="s">
        <v>65</v>
      </c>
      <c r="C1362" s="1">
        <v>0.32</v>
      </c>
      <c r="D1362" s="1">
        <f t="shared" si="170"/>
        <v>0.32</v>
      </c>
      <c r="E1362" s="1">
        <v>0.13</v>
      </c>
      <c r="F1362" s="1">
        <f t="shared" si="172"/>
        <v>0.13</v>
      </c>
      <c r="R1362" t="s">
        <v>65</v>
      </c>
      <c r="S1362" s="1">
        <v>0.32</v>
      </c>
      <c r="T1362" s="1">
        <f t="shared" si="171"/>
        <v>0.32</v>
      </c>
      <c r="U1362" s="1">
        <v>0.87</v>
      </c>
      <c r="V1362" s="1">
        <f t="shared" si="173"/>
        <v>0.32</v>
      </c>
    </row>
    <row r="1363" spans="2:24">
      <c r="B1363" t="s">
        <v>66</v>
      </c>
      <c r="C1363" s="1">
        <v>0.92</v>
      </c>
      <c r="D1363" s="37">
        <f t="shared" si="170"/>
        <v>0.92</v>
      </c>
      <c r="E1363" s="1">
        <v>0.89</v>
      </c>
      <c r="F1363" s="1">
        <f t="shared" si="172"/>
        <v>0.89</v>
      </c>
      <c r="R1363" t="s">
        <v>66</v>
      </c>
      <c r="S1363" s="1">
        <v>0.92</v>
      </c>
      <c r="T1363" s="37">
        <f t="shared" si="171"/>
        <v>0.92</v>
      </c>
      <c r="U1363" s="1">
        <v>0.10999999999999999</v>
      </c>
      <c r="V1363" s="1">
        <f t="shared" si="173"/>
        <v>0.10999999999999999</v>
      </c>
    </row>
    <row r="1364" spans="2:24">
      <c r="B1364" t="s">
        <v>94</v>
      </c>
      <c r="C1364" s="1">
        <v>0.13</v>
      </c>
      <c r="D1364" s="1">
        <f t="shared" si="170"/>
        <v>0.13</v>
      </c>
      <c r="E1364" s="1">
        <v>0.23</v>
      </c>
      <c r="F1364" s="1">
        <f t="shared" si="172"/>
        <v>0.13</v>
      </c>
      <c r="H1364" s="15"/>
      <c r="R1364" t="s">
        <v>94</v>
      </c>
      <c r="S1364" s="1">
        <v>0.13</v>
      </c>
      <c r="T1364" s="1">
        <f t="shared" si="171"/>
        <v>0.13</v>
      </c>
      <c r="U1364" s="1">
        <v>0.77</v>
      </c>
      <c r="V1364" s="1">
        <f t="shared" si="173"/>
        <v>0.13</v>
      </c>
    </row>
    <row r="1365" spans="2:24">
      <c r="B1365" t="s">
        <v>96</v>
      </c>
      <c r="C1365" s="1">
        <v>0.11</v>
      </c>
      <c r="D1365" s="1">
        <f t="shared" si="170"/>
        <v>0.11</v>
      </c>
      <c r="E1365" s="1">
        <v>0.13</v>
      </c>
      <c r="F1365" s="1">
        <f t="shared" si="172"/>
        <v>0.11</v>
      </c>
      <c r="H1365" s="15"/>
      <c r="R1365" t="s">
        <v>96</v>
      </c>
      <c r="S1365" s="1">
        <v>0.11</v>
      </c>
      <c r="T1365" s="1">
        <f t="shared" si="171"/>
        <v>0.11</v>
      </c>
      <c r="U1365" s="1">
        <v>0.87</v>
      </c>
      <c r="V1365" s="1">
        <f t="shared" si="173"/>
        <v>0.11</v>
      </c>
    </row>
    <row r="1366" spans="2:24">
      <c r="B1366" t="s">
        <v>98</v>
      </c>
      <c r="C1366" s="1">
        <v>0.12</v>
      </c>
      <c r="D1366" s="1">
        <f t="shared" si="170"/>
        <v>0.12</v>
      </c>
      <c r="E1366" s="1">
        <v>0.31</v>
      </c>
      <c r="F1366" s="1">
        <f t="shared" si="172"/>
        <v>0.12</v>
      </c>
      <c r="H1366" s="15"/>
      <c r="R1366" t="s">
        <v>98</v>
      </c>
      <c r="S1366" s="1">
        <v>0.12</v>
      </c>
      <c r="T1366" s="1">
        <f t="shared" si="171"/>
        <v>0.12</v>
      </c>
      <c r="U1366" s="1">
        <v>0.69</v>
      </c>
      <c r="V1366" s="1">
        <f t="shared" si="173"/>
        <v>0.12</v>
      </c>
    </row>
    <row r="1367" spans="2:24">
      <c r="B1367" t="s">
        <v>100</v>
      </c>
      <c r="C1367" s="1">
        <v>0.15</v>
      </c>
      <c r="D1367" s="1">
        <f t="shared" si="170"/>
        <v>0.15</v>
      </c>
      <c r="E1367" s="1">
        <v>0.16</v>
      </c>
      <c r="F1367" s="1">
        <f t="shared" si="172"/>
        <v>0.15</v>
      </c>
      <c r="R1367" t="s">
        <v>100</v>
      </c>
      <c r="S1367" s="1">
        <v>0.15</v>
      </c>
      <c r="T1367" s="1">
        <f t="shared" si="171"/>
        <v>0.15</v>
      </c>
      <c r="U1367" s="1">
        <v>0.84</v>
      </c>
      <c r="V1367" s="1">
        <f t="shared" si="173"/>
        <v>0.15</v>
      </c>
    </row>
    <row r="1368" spans="2:24">
      <c r="B1368" t="s">
        <v>102</v>
      </c>
      <c r="C1368" s="1">
        <v>0.84</v>
      </c>
      <c r="D1368" s="37">
        <f t="shared" si="170"/>
        <v>0.84</v>
      </c>
      <c r="E1368" s="1">
        <v>0.89</v>
      </c>
      <c r="F1368" s="1">
        <f t="shared" si="172"/>
        <v>0.84</v>
      </c>
      <c r="R1368" t="s">
        <v>102</v>
      </c>
      <c r="S1368" s="1">
        <v>0.84</v>
      </c>
      <c r="T1368" s="37">
        <f t="shared" si="171"/>
        <v>0.84</v>
      </c>
      <c r="U1368" s="1">
        <v>0.10999999999999999</v>
      </c>
      <c r="V1368" s="1">
        <f t="shared" si="173"/>
        <v>0.10999999999999999</v>
      </c>
    </row>
    <row r="1369" spans="2:24">
      <c r="B1369" t="s">
        <v>151</v>
      </c>
      <c r="C1369" s="1">
        <v>0.93</v>
      </c>
      <c r="D1369" s="37">
        <f t="shared" si="170"/>
        <v>0.93</v>
      </c>
      <c r="E1369" s="1">
        <v>0.89</v>
      </c>
      <c r="F1369" s="1">
        <f t="shared" si="172"/>
        <v>0.89</v>
      </c>
      <c r="R1369" t="s">
        <v>151</v>
      </c>
      <c r="S1369" s="1">
        <v>0.93</v>
      </c>
      <c r="T1369" s="37">
        <f t="shared" si="171"/>
        <v>0.93</v>
      </c>
      <c r="U1369" s="1">
        <v>0.10999999999999999</v>
      </c>
      <c r="V1369" s="1">
        <f t="shared" si="173"/>
        <v>0.10999999999999999</v>
      </c>
    </row>
    <row r="1370" spans="2:24">
      <c r="D1370">
        <f>SUM(D1352:D1369)</f>
        <v>8.7100000000000009</v>
      </c>
      <c r="F1370">
        <f>SUM(F1352:F1369)</f>
        <v>7.26</v>
      </c>
      <c r="G1370">
        <f>+F1370/D1370</f>
        <v>0.83352468427095283</v>
      </c>
      <c r="H1370" s="17" t="s">
        <v>611</v>
      </c>
      <c r="T1370">
        <f>SUM(T1352:T1369)</f>
        <v>8.7100000000000009</v>
      </c>
      <c r="V1370">
        <f>SUM(V1352:V1369)</f>
        <v>3.9999999999999991</v>
      </c>
      <c r="W1370">
        <f>+V1370/T1370</f>
        <v>0.45924225028702625</v>
      </c>
      <c r="X1370" s="17" t="s">
        <v>611</v>
      </c>
    </row>
    <row r="1373" spans="2:24">
      <c r="B1373" s="118" t="s">
        <v>229</v>
      </c>
      <c r="R1373" s="118" t="s">
        <v>229</v>
      </c>
    </row>
    <row r="1374" spans="2:24">
      <c r="B1374" t="s">
        <v>78</v>
      </c>
      <c r="C1374" t="s">
        <v>228</v>
      </c>
      <c r="D1374" t="s">
        <v>229</v>
      </c>
      <c r="E1374" t="s">
        <v>224</v>
      </c>
      <c r="F1374" t="s">
        <v>53</v>
      </c>
      <c r="R1374" t="s">
        <v>78</v>
      </c>
      <c r="S1374" t="s">
        <v>228</v>
      </c>
      <c r="T1374" t="s">
        <v>229</v>
      </c>
      <c r="U1374" t="s">
        <v>236</v>
      </c>
      <c r="V1374" t="s">
        <v>53</v>
      </c>
    </row>
    <row r="1375" spans="2:24">
      <c r="B1375" t="s">
        <v>80</v>
      </c>
      <c r="C1375" s="1">
        <v>0.38</v>
      </c>
      <c r="D1375" s="1">
        <f t="shared" ref="D1375:D1392" si="174">MIN(C1375:C1375)</f>
        <v>0.38</v>
      </c>
      <c r="E1375" s="1">
        <v>0.13</v>
      </c>
      <c r="F1375" s="1">
        <f>MIN(D1375:E1375)</f>
        <v>0.13</v>
      </c>
      <c r="R1375" t="s">
        <v>80</v>
      </c>
      <c r="S1375" s="1">
        <v>0.38</v>
      </c>
      <c r="T1375" s="1">
        <f t="shared" ref="T1375:T1392" si="175">MIN(S1375:S1375)</f>
        <v>0.38</v>
      </c>
      <c r="U1375" s="1">
        <v>0.87</v>
      </c>
      <c r="V1375" s="1">
        <f>MIN(T1375:U1375)</f>
        <v>0.38</v>
      </c>
    </row>
    <row r="1376" spans="2:24">
      <c r="B1376" t="s">
        <v>82</v>
      </c>
      <c r="C1376" s="1">
        <v>4.0000000000000036E-2</v>
      </c>
      <c r="D1376" s="1">
        <f t="shared" si="174"/>
        <v>4.0000000000000036E-2</v>
      </c>
      <c r="E1376" s="1">
        <v>0.89</v>
      </c>
      <c r="F1376" s="1">
        <f t="shared" ref="F1376:F1392" si="176">MIN(D1376:E1376)</f>
        <v>4.0000000000000036E-2</v>
      </c>
      <c r="R1376" t="s">
        <v>82</v>
      </c>
      <c r="S1376" s="1">
        <v>4.0000000000000036E-2</v>
      </c>
      <c r="T1376" s="1">
        <f t="shared" si="175"/>
        <v>4.0000000000000036E-2</v>
      </c>
      <c r="U1376" s="1">
        <v>0.10999999999999999</v>
      </c>
      <c r="V1376" s="1">
        <f t="shared" ref="V1376:V1392" si="177">MIN(T1376:U1376)</f>
        <v>4.0000000000000036E-2</v>
      </c>
    </row>
    <row r="1377" spans="2:22">
      <c r="B1377" t="s">
        <v>57</v>
      </c>
      <c r="C1377" s="1">
        <v>0.58000000000000007</v>
      </c>
      <c r="D1377" s="37">
        <f t="shared" si="174"/>
        <v>0.58000000000000007</v>
      </c>
      <c r="E1377" s="1">
        <v>0.81</v>
      </c>
      <c r="F1377" s="1">
        <f t="shared" si="176"/>
        <v>0.58000000000000007</v>
      </c>
      <c r="R1377" t="s">
        <v>57</v>
      </c>
      <c r="S1377" s="1">
        <v>0.58000000000000007</v>
      </c>
      <c r="T1377" s="1">
        <f t="shared" si="175"/>
        <v>0.58000000000000007</v>
      </c>
      <c r="U1377" s="1">
        <v>0.18999999999999995</v>
      </c>
      <c r="V1377" s="1">
        <f t="shared" si="177"/>
        <v>0.18999999999999995</v>
      </c>
    </row>
    <row r="1378" spans="2:22">
      <c r="B1378" t="s">
        <v>58</v>
      </c>
      <c r="C1378" s="1">
        <v>0.75</v>
      </c>
      <c r="D1378" s="37">
        <f t="shared" si="174"/>
        <v>0.75</v>
      </c>
      <c r="E1378" s="1">
        <v>0.23</v>
      </c>
      <c r="F1378" s="1">
        <f t="shared" si="176"/>
        <v>0.23</v>
      </c>
      <c r="R1378" t="s">
        <v>58</v>
      </c>
      <c r="S1378" s="1">
        <v>0.75</v>
      </c>
      <c r="T1378" s="1">
        <f t="shared" si="175"/>
        <v>0.75</v>
      </c>
      <c r="U1378" s="1">
        <v>0.77</v>
      </c>
      <c r="V1378" s="1">
        <f t="shared" si="177"/>
        <v>0.75</v>
      </c>
    </row>
    <row r="1379" spans="2:22">
      <c r="B1379" t="s">
        <v>59</v>
      </c>
      <c r="C1379" s="1">
        <v>0.58000000000000007</v>
      </c>
      <c r="D1379" s="37">
        <f t="shared" si="174"/>
        <v>0.58000000000000007</v>
      </c>
      <c r="E1379" s="1">
        <v>0.69</v>
      </c>
      <c r="F1379" s="1">
        <f t="shared" si="176"/>
        <v>0.58000000000000007</v>
      </c>
      <c r="R1379" t="s">
        <v>59</v>
      </c>
      <c r="S1379" s="1">
        <v>0.58000000000000007</v>
      </c>
      <c r="T1379" s="1">
        <f t="shared" si="175"/>
        <v>0.58000000000000007</v>
      </c>
      <c r="U1379" s="1">
        <v>0.31000000000000005</v>
      </c>
      <c r="V1379" s="1">
        <f t="shared" si="177"/>
        <v>0.31000000000000005</v>
      </c>
    </row>
    <row r="1380" spans="2:22">
      <c r="B1380" t="s">
        <v>60</v>
      </c>
      <c r="C1380" s="1">
        <v>9.9999999999999978E-2</v>
      </c>
      <c r="D1380" s="1">
        <f t="shared" si="174"/>
        <v>9.9999999999999978E-2</v>
      </c>
      <c r="E1380" s="1">
        <v>0.89</v>
      </c>
      <c r="F1380" s="1">
        <f t="shared" si="176"/>
        <v>9.9999999999999978E-2</v>
      </c>
      <c r="R1380" t="s">
        <v>60</v>
      </c>
      <c r="S1380" s="1">
        <v>9.9999999999999978E-2</v>
      </c>
      <c r="T1380" s="1">
        <f t="shared" si="175"/>
        <v>9.9999999999999978E-2</v>
      </c>
      <c r="U1380" s="1">
        <v>0.10999999999999999</v>
      </c>
      <c r="V1380" s="1">
        <f t="shared" si="177"/>
        <v>9.9999999999999978E-2</v>
      </c>
    </row>
    <row r="1381" spans="2:22">
      <c r="B1381" t="s">
        <v>153</v>
      </c>
      <c r="C1381" s="1">
        <v>0.28000000000000003</v>
      </c>
      <c r="D1381" s="1">
        <f t="shared" si="174"/>
        <v>0.28000000000000003</v>
      </c>
      <c r="E1381" s="1">
        <v>0.13</v>
      </c>
      <c r="F1381" s="1">
        <f t="shared" si="176"/>
        <v>0.13</v>
      </c>
      <c r="R1381" t="s">
        <v>153</v>
      </c>
      <c r="S1381" s="1">
        <v>0.28000000000000003</v>
      </c>
      <c r="T1381" s="1">
        <f t="shared" si="175"/>
        <v>0.28000000000000003</v>
      </c>
      <c r="U1381" s="1">
        <v>0.87</v>
      </c>
      <c r="V1381" s="1">
        <f t="shared" si="177"/>
        <v>0.28000000000000003</v>
      </c>
    </row>
    <row r="1382" spans="2:22">
      <c r="B1382" t="s">
        <v>62</v>
      </c>
      <c r="C1382" s="1">
        <v>0.83</v>
      </c>
      <c r="D1382" s="37">
        <f t="shared" si="174"/>
        <v>0.83</v>
      </c>
      <c r="E1382" s="1">
        <v>0.16</v>
      </c>
      <c r="F1382" s="1">
        <f t="shared" si="176"/>
        <v>0.16</v>
      </c>
      <c r="R1382" t="s">
        <v>62</v>
      </c>
      <c r="S1382" s="1">
        <v>0.83</v>
      </c>
      <c r="T1382" s="1">
        <f t="shared" si="175"/>
        <v>0.83</v>
      </c>
      <c r="U1382" s="1">
        <v>0.84</v>
      </c>
      <c r="V1382" s="1">
        <f t="shared" si="177"/>
        <v>0.83</v>
      </c>
    </row>
    <row r="1383" spans="2:22">
      <c r="B1383" t="s">
        <v>63</v>
      </c>
      <c r="C1383" s="1">
        <v>0.8</v>
      </c>
      <c r="D1383" s="37">
        <f t="shared" si="174"/>
        <v>0.8</v>
      </c>
      <c r="E1383" s="1">
        <v>0.45</v>
      </c>
      <c r="F1383" s="1">
        <f t="shared" si="176"/>
        <v>0.45</v>
      </c>
      <c r="R1383" t="s">
        <v>63</v>
      </c>
      <c r="S1383" s="1">
        <v>0.8</v>
      </c>
      <c r="T1383" s="1">
        <f t="shared" si="175"/>
        <v>0.8</v>
      </c>
      <c r="U1383" s="1">
        <v>0.55000000000000004</v>
      </c>
      <c r="V1383" s="1">
        <f t="shared" si="177"/>
        <v>0.55000000000000004</v>
      </c>
    </row>
    <row r="1384" spans="2:22">
      <c r="B1384" t="s">
        <v>64</v>
      </c>
      <c r="C1384" s="1">
        <v>0.47</v>
      </c>
      <c r="D1384" s="1">
        <f t="shared" si="174"/>
        <v>0.47</v>
      </c>
      <c r="E1384" s="1">
        <v>0.84</v>
      </c>
      <c r="F1384" s="1">
        <f t="shared" si="176"/>
        <v>0.47</v>
      </c>
      <c r="R1384" t="s">
        <v>64</v>
      </c>
      <c r="S1384" s="1">
        <v>0.47</v>
      </c>
      <c r="T1384" s="1">
        <f t="shared" si="175"/>
        <v>0.47</v>
      </c>
      <c r="U1384" s="1">
        <v>0.16000000000000003</v>
      </c>
      <c r="V1384" s="1">
        <f t="shared" si="177"/>
        <v>0.16000000000000003</v>
      </c>
    </row>
    <row r="1385" spans="2:22">
      <c r="B1385" t="s">
        <v>65</v>
      </c>
      <c r="C1385" s="1">
        <v>0.67999999999999994</v>
      </c>
      <c r="D1385" s="37">
        <f t="shared" si="174"/>
        <v>0.67999999999999994</v>
      </c>
      <c r="E1385" s="1">
        <v>0.13</v>
      </c>
      <c r="F1385" s="1">
        <f t="shared" si="176"/>
        <v>0.13</v>
      </c>
      <c r="R1385" t="s">
        <v>65</v>
      </c>
      <c r="S1385" s="1">
        <v>0.67999999999999994</v>
      </c>
      <c r="T1385" s="1">
        <f t="shared" si="175"/>
        <v>0.67999999999999994</v>
      </c>
      <c r="U1385" s="1">
        <v>0.87</v>
      </c>
      <c r="V1385" s="1">
        <f t="shared" si="177"/>
        <v>0.67999999999999994</v>
      </c>
    </row>
    <row r="1386" spans="2:22">
      <c r="B1386" t="s">
        <v>66</v>
      </c>
      <c r="C1386" s="1">
        <v>7.999999999999996E-2</v>
      </c>
      <c r="D1386" s="1">
        <f t="shared" si="174"/>
        <v>7.999999999999996E-2</v>
      </c>
      <c r="E1386" s="1">
        <v>0.89</v>
      </c>
      <c r="F1386" s="1">
        <f t="shared" si="176"/>
        <v>7.999999999999996E-2</v>
      </c>
      <c r="R1386" t="s">
        <v>66</v>
      </c>
      <c r="S1386" s="1">
        <v>7.999999999999996E-2</v>
      </c>
      <c r="T1386" s="1">
        <f t="shared" si="175"/>
        <v>7.999999999999996E-2</v>
      </c>
      <c r="U1386" s="1">
        <v>0.10999999999999999</v>
      </c>
      <c r="V1386" s="1">
        <f t="shared" si="177"/>
        <v>7.999999999999996E-2</v>
      </c>
    </row>
    <row r="1387" spans="2:22">
      <c r="B1387" t="s">
        <v>94</v>
      </c>
      <c r="C1387" s="1">
        <v>0.87</v>
      </c>
      <c r="D1387" s="37">
        <f t="shared" si="174"/>
        <v>0.87</v>
      </c>
      <c r="E1387" s="1">
        <v>0.23</v>
      </c>
      <c r="F1387" s="1">
        <f t="shared" si="176"/>
        <v>0.23</v>
      </c>
      <c r="R1387" t="s">
        <v>94</v>
      </c>
      <c r="S1387" s="1">
        <v>0.87</v>
      </c>
      <c r="T1387" s="1">
        <f t="shared" si="175"/>
        <v>0.87</v>
      </c>
      <c r="U1387" s="1">
        <v>0.77</v>
      </c>
      <c r="V1387" s="1">
        <f t="shared" si="177"/>
        <v>0.77</v>
      </c>
    </row>
    <row r="1388" spans="2:22">
      <c r="B1388" t="s">
        <v>96</v>
      </c>
      <c r="C1388" s="1">
        <v>0.89</v>
      </c>
      <c r="D1388" s="37">
        <f t="shared" si="174"/>
        <v>0.89</v>
      </c>
      <c r="E1388" s="1">
        <v>0.13</v>
      </c>
      <c r="F1388" s="1">
        <f t="shared" si="176"/>
        <v>0.13</v>
      </c>
      <c r="R1388" t="s">
        <v>96</v>
      </c>
      <c r="S1388" s="1">
        <v>0.89</v>
      </c>
      <c r="T1388" s="1">
        <f t="shared" si="175"/>
        <v>0.89</v>
      </c>
      <c r="U1388" s="1">
        <v>0.87</v>
      </c>
      <c r="V1388" s="1">
        <f t="shared" si="177"/>
        <v>0.87</v>
      </c>
    </row>
    <row r="1389" spans="2:22">
      <c r="B1389" t="s">
        <v>98</v>
      </c>
      <c r="C1389" s="1">
        <v>0.88</v>
      </c>
      <c r="D1389" s="37">
        <f t="shared" si="174"/>
        <v>0.88</v>
      </c>
      <c r="E1389" s="1">
        <v>0.31</v>
      </c>
      <c r="F1389" s="1">
        <f t="shared" si="176"/>
        <v>0.31</v>
      </c>
      <c r="R1389" t="s">
        <v>98</v>
      </c>
      <c r="S1389" s="1">
        <v>0.88</v>
      </c>
      <c r="T1389" s="1">
        <f t="shared" si="175"/>
        <v>0.88</v>
      </c>
      <c r="U1389" s="1">
        <v>0.69</v>
      </c>
      <c r="V1389" s="1">
        <f t="shared" si="177"/>
        <v>0.69</v>
      </c>
    </row>
    <row r="1390" spans="2:22">
      <c r="B1390" t="s">
        <v>100</v>
      </c>
      <c r="C1390" s="1">
        <v>0.85</v>
      </c>
      <c r="D1390" s="37">
        <f t="shared" si="174"/>
        <v>0.85</v>
      </c>
      <c r="E1390" s="1">
        <v>0.16</v>
      </c>
      <c r="F1390" s="1">
        <f t="shared" si="176"/>
        <v>0.16</v>
      </c>
      <c r="R1390" t="s">
        <v>100</v>
      </c>
      <c r="S1390" s="1">
        <v>0.85</v>
      </c>
      <c r="T1390" s="1">
        <f t="shared" si="175"/>
        <v>0.85</v>
      </c>
      <c r="U1390" s="1">
        <v>0.84</v>
      </c>
      <c r="V1390" s="1">
        <f t="shared" si="177"/>
        <v>0.84</v>
      </c>
    </row>
    <row r="1391" spans="2:22">
      <c r="B1391" t="s">
        <v>102</v>
      </c>
      <c r="C1391" s="1">
        <v>0.16000000000000003</v>
      </c>
      <c r="D1391" s="1">
        <f t="shared" si="174"/>
        <v>0.16000000000000003</v>
      </c>
      <c r="E1391" s="1">
        <v>0.89</v>
      </c>
      <c r="F1391" s="1">
        <f t="shared" si="176"/>
        <v>0.16000000000000003</v>
      </c>
      <c r="R1391" t="s">
        <v>102</v>
      </c>
      <c r="S1391" s="1">
        <v>0.16000000000000003</v>
      </c>
      <c r="T1391" s="1">
        <f t="shared" si="175"/>
        <v>0.16000000000000003</v>
      </c>
      <c r="U1391" s="1">
        <v>0.10999999999999999</v>
      </c>
      <c r="V1391" s="1">
        <f t="shared" si="177"/>
        <v>0.10999999999999999</v>
      </c>
    </row>
    <row r="1392" spans="2:22">
      <c r="B1392" t="s">
        <v>151</v>
      </c>
      <c r="C1392" s="1">
        <v>6.9999999999999951E-2</v>
      </c>
      <c r="D1392" s="1">
        <f t="shared" si="174"/>
        <v>6.9999999999999951E-2</v>
      </c>
      <c r="E1392" s="1">
        <v>0.89</v>
      </c>
      <c r="F1392" s="1">
        <f t="shared" si="176"/>
        <v>6.9999999999999951E-2</v>
      </c>
      <c r="R1392" t="s">
        <v>151</v>
      </c>
      <c r="S1392" s="1">
        <v>6.9999999999999951E-2</v>
      </c>
      <c r="T1392" s="1">
        <f t="shared" si="175"/>
        <v>6.9999999999999951E-2</v>
      </c>
      <c r="U1392" s="1">
        <v>0.10999999999999999</v>
      </c>
      <c r="V1392" s="1">
        <f t="shared" si="177"/>
        <v>6.9999999999999951E-2</v>
      </c>
    </row>
    <row r="1393" spans="2:24">
      <c r="D1393">
        <f>SUM(D1375:D1392)</f>
        <v>9.2899999999999991</v>
      </c>
      <c r="F1393">
        <f>SUM(F1375:F1392)</f>
        <v>4.1400000000000006</v>
      </c>
      <c r="G1393">
        <f>+F1393/D1393</f>
        <v>0.4456404736275566</v>
      </c>
      <c r="H1393" s="31" t="s">
        <v>612</v>
      </c>
      <c r="T1393">
        <f>SUM(T1375:T1392)</f>
        <v>9.2899999999999991</v>
      </c>
      <c r="V1393">
        <f>SUM(V1375:V1392)</f>
        <v>7.7</v>
      </c>
      <c r="W1393">
        <f>+V1393/T1393</f>
        <v>0.82884822389666313</v>
      </c>
      <c r="X1393" s="31" t="s">
        <v>612</v>
      </c>
    </row>
    <row r="1396" spans="2:24">
      <c r="B1396" s="118" t="s">
        <v>56</v>
      </c>
      <c r="R1396" s="118" t="s">
        <v>56</v>
      </c>
    </row>
    <row r="1397" spans="2:24">
      <c r="B1397" t="s">
        <v>78</v>
      </c>
      <c r="C1397" t="s">
        <v>54</v>
      </c>
      <c r="D1397" t="s">
        <v>613</v>
      </c>
      <c r="E1397" t="s">
        <v>224</v>
      </c>
      <c r="F1397" t="s">
        <v>53</v>
      </c>
      <c r="R1397" t="s">
        <v>78</v>
      </c>
      <c r="S1397" t="s">
        <v>54</v>
      </c>
      <c r="T1397" t="s">
        <v>56</v>
      </c>
      <c r="U1397" t="s">
        <v>236</v>
      </c>
      <c r="V1397" t="s">
        <v>53</v>
      </c>
    </row>
    <row r="1398" spans="2:24">
      <c r="B1398" t="s">
        <v>80</v>
      </c>
      <c r="C1398" s="1">
        <v>0.77</v>
      </c>
      <c r="D1398" s="37">
        <f t="shared" ref="D1398:D1415" si="178">MIN(C1398:C1398)</f>
        <v>0.77</v>
      </c>
      <c r="E1398" s="1">
        <v>0.13</v>
      </c>
      <c r="F1398" s="1">
        <f>MIN(D1398:E1398)</f>
        <v>0.13</v>
      </c>
      <c r="R1398" t="s">
        <v>80</v>
      </c>
      <c r="S1398" s="1">
        <v>0.77</v>
      </c>
      <c r="T1398" s="1">
        <f t="shared" ref="T1398:T1415" si="179">MIN(S1398:S1398)</f>
        <v>0.77</v>
      </c>
      <c r="U1398" s="1">
        <v>0.87</v>
      </c>
      <c r="V1398" s="1">
        <f>MIN(T1398:U1398)</f>
        <v>0.77</v>
      </c>
    </row>
    <row r="1399" spans="2:24">
      <c r="B1399" t="s">
        <v>82</v>
      </c>
      <c r="C1399" s="1">
        <v>0.7</v>
      </c>
      <c r="D1399" s="37">
        <f t="shared" si="178"/>
        <v>0.7</v>
      </c>
      <c r="E1399" s="1">
        <v>0.89</v>
      </c>
      <c r="F1399" s="1">
        <f t="shared" ref="F1399:F1415" si="180">MIN(D1399:E1399)</f>
        <v>0.7</v>
      </c>
      <c r="R1399" t="s">
        <v>82</v>
      </c>
      <c r="S1399" s="1">
        <v>0.7</v>
      </c>
      <c r="T1399" s="1">
        <f t="shared" si="179"/>
        <v>0.7</v>
      </c>
      <c r="U1399" s="1">
        <v>0.10999999999999999</v>
      </c>
      <c r="V1399" s="1">
        <f t="shared" ref="V1399:V1415" si="181">MIN(T1399:U1399)</f>
        <v>0.10999999999999999</v>
      </c>
    </row>
    <row r="1400" spans="2:24">
      <c r="B1400" t="s">
        <v>57</v>
      </c>
      <c r="C1400" s="1">
        <v>0.73</v>
      </c>
      <c r="D1400" s="37">
        <f t="shared" si="178"/>
        <v>0.73</v>
      </c>
      <c r="E1400" s="1">
        <v>0.81</v>
      </c>
      <c r="F1400" s="1">
        <f t="shared" si="180"/>
        <v>0.73</v>
      </c>
      <c r="R1400" t="s">
        <v>57</v>
      </c>
      <c r="S1400" s="1">
        <v>0.73</v>
      </c>
      <c r="T1400" s="37">
        <f t="shared" si="179"/>
        <v>0.73</v>
      </c>
      <c r="U1400" s="1">
        <v>0.18999999999999995</v>
      </c>
      <c r="V1400" s="1">
        <f t="shared" si="181"/>
        <v>0.18999999999999995</v>
      </c>
    </row>
    <row r="1401" spans="2:24">
      <c r="B1401" t="s">
        <v>58</v>
      </c>
      <c r="C1401" s="1">
        <v>0.71</v>
      </c>
      <c r="D1401" s="37">
        <f t="shared" si="178"/>
        <v>0.71</v>
      </c>
      <c r="E1401" s="1">
        <v>0.23</v>
      </c>
      <c r="F1401" s="1">
        <f t="shared" si="180"/>
        <v>0.23</v>
      </c>
      <c r="R1401" t="s">
        <v>58</v>
      </c>
      <c r="S1401" s="1">
        <v>0.71</v>
      </c>
      <c r="T1401" s="37">
        <f t="shared" si="179"/>
        <v>0.71</v>
      </c>
      <c r="U1401" s="1">
        <v>0.77</v>
      </c>
      <c r="V1401" s="1">
        <f t="shared" si="181"/>
        <v>0.71</v>
      </c>
    </row>
    <row r="1402" spans="2:24">
      <c r="B1402" t="s">
        <v>59</v>
      </c>
      <c r="C1402" s="1">
        <v>0.78</v>
      </c>
      <c r="D1402" s="37">
        <f t="shared" si="178"/>
        <v>0.78</v>
      </c>
      <c r="E1402" s="1">
        <v>0.69</v>
      </c>
      <c r="F1402" s="1">
        <f t="shared" si="180"/>
        <v>0.69</v>
      </c>
      <c r="R1402" t="s">
        <v>59</v>
      </c>
      <c r="S1402" s="1">
        <v>0.78</v>
      </c>
      <c r="T1402" s="1">
        <f t="shared" si="179"/>
        <v>0.78</v>
      </c>
      <c r="U1402" s="1">
        <v>0.31000000000000005</v>
      </c>
      <c r="V1402" s="1">
        <f t="shared" si="181"/>
        <v>0.31000000000000005</v>
      </c>
    </row>
    <row r="1403" spans="2:24">
      <c r="B1403" t="s">
        <v>60</v>
      </c>
      <c r="C1403" s="1">
        <v>0.74</v>
      </c>
      <c r="D1403" s="37">
        <f t="shared" si="178"/>
        <v>0.74</v>
      </c>
      <c r="E1403" s="1">
        <v>0.89</v>
      </c>
      <c r="F1403" s="1">
        <f t="shared" si="180"/>
        <v>0.74</v>
      </c>
      <c r="R1403" t="s">
        <v>60</v>
      </c>
      <c r="S1403" s="1">
        <v>0.74</v>
      </c>
      <c r="T1403" s="1">
        <f t="shared" si="179"/>
        <v>0.74</v>
      </c>
      <c r="U1403" s="1">
        <v>0.10999999999999999</v>
      </c>
      <c r="V1403" s="1">
        <f t="shared" si="181"/>
        <v>0.10999999999999999</v>
      </c>
    </row>
    <row r="1404" spans="2:24">
      <c r="B1404" t="s">
        <v>153</v>
      </c>
      <c r="C1404" s="1">
        <v>0.77</v>
      </c>
      <c r="D1404" s="37">
        <f t="shared" si="178"/>
        <v>0.77</v>
      </c>
      <c r="E1404" s="1">
        <v>0.13</v>
      </c>
      <c r="F1404" s="1">
        <f t="shared" si="180"/>
        <v>0.13</v>
      </c>
      <c r="R1404" t="s">
        <v>153</v>
      </c>
      <c r="S1404" s="1">
        <v>0.77</v>
      </c>
      <c r="T1404" s="1">
        <f t="shared" si="179"/>
        <v>0.77</v>
      </c>
      <c r="U1404" s="1">
        <v>0.87</v>
      </c>
      <c r="V1404" s="1">
        <f t="shared" si="181"/>
        <v>0.77</v>
      </c>
    </row>
    <row r="1405" spans="2:24">
      <c r="B1405" t="s">
        <v>62</v>
      </c>
      <c r="C1405" s="1">
        <v>0.09</v>
      </c>
      <c r="D1405" s="1">
        <f t="shared" si="178"/>
        <v>0.09</v>
      </c>
      <c r="E1405" s="1">
        <v>0.16</v>
      </c>
      <c r="F1405" s="1">
        <f t="shared" si="180"/>
        <v>0.09</v>
      </c>
      <c r="R1405" t="s">
        <v>62</v>
      </c>
      <c r="S1405" s="1">
        <v>0.09</v>
      </c>
      <c r="T1405" s="1">
        <f t="shared" si="179"/>
        <v>0.09</v>
      </c>
      <c r="U1405" s="1">
        <v>0.84</v>
      </c>
      <c r="V1405" s="1">
        <f t="shared" si="181"/>
        <v>0.09</v>
      </c>
    </row>
    <row r="1406" spans="2:24">
      <c r="B1406" t="s">
        <v>63</v>
      </c>
      <c r="C1406" s="1">
        <v>0.51</v>
      </c>
      <c r="D1406" s="37">
        <f t="shared" si="178"/>
        <v>0.51</v>
      </c>
      <c r="E1406" s="1">
        <v>0.45</v>
      </c>
      <c r="F1406" s="1">
        <f t="shared" si="180"/>
        <v>0.45</v>
      </c>
      <c r="R1406" t="s">
        <v>63</v>
      </c>
      <c r="S1406" s="1">
        <v>0.51</v>
      </c>
      <c r="T1406" s="1">
        <f t="shared" si="179"/>
        <v>0.51</v>
      </c>
      <c r="U1406" s="1">
        <v>0.55000000000000004</v>
      </c>
      <c r="V1406" s="1">
        <f t="shared" si="181"/>
        <v>0.51</v>
      </c>
    </row>
    <row r="1407" spans="2:24">
      <c r="B1407" t="s">
        <v>64</v>
      </c>
      <c r="C1407" s="1">
        <v>0.71</v>
      </c>
      <c r="D1407" s="37">
        <f t="shared" si="178"/>
        <v>0.71</v>
      </c>
      <c r="E1407" s="1">
        <v>0.84</v>
      </c>
      <c r="F1407" s="1">
        <f t="shared" si="180"/>
        <v>0.71</v>
      </c>
      <c r="R1407" t="s">
        <v>64</v>
      </c>
      <c r="S1407" s="1">
        <v>0.71</v>
      </c>
      <c r="T1407" s="1">
        <f t="shared" si="179"/>
        <v>0.71</v>
      </c>
      <c r="U1407" s="1">
        <v>0.16000000000000003</v>
      </c>
      <c r="V1407" s="1">
        <f t="shared" si="181"/>
        <v>0.16000000000000003</v>
      </c>
    </row>
    <row r="1408" spans="2:24">
      <c r="B1408" t="s">
        <v>65</v>
      </c>
      <c r="C1408" s="1">
        <v>0.25</v>
      </c>
      <c r="D1408" s="1">
        <f t="shared" si="178"/>
        <v>0.25</v>
      </c>
      <c r="E1408" s="1">
        <v>0.13</v>
      </c>
      <c r="F1408" s="1">
        <f t="shared" si="180"/>
        <v>0.13</v>
      </c>
      <c r="R1408" t="s">
        <v>65</v>
      </c>
      <c r="S1408" s="1">
        <v>0.25</v>
      </c>
      <c r="T1408" s="1">
        <f t="shared" si="179"/>
        <v>0.25</v>
      </c>
      <c r="U1408" s="1">
        <v>0.87</v>
      </c>
      <c r="V1408" s="1">
        <f t="shared" si="181"/>
        <v>0.25</v>
      </c>
    </row>
    <row r="1409" spans="2:24">
      <c r="B1409" t="s">
        <v>66</v>
      </c>
      <c r="C1409" s="1">
        <v>0.8</v>
      </c>
      <c r="D1409" s="37">
        <f t="shared" si="178"/>
        <v>0.8</v>
      </c>
      <c r="E1409" s="1">
        <v>0.89</v>
      </c>
      <c r="F1409" s="1">
        <f t="shared" si="180"/>
        <v>0.8</v>
      </c>
      <c r="R1409" t="s">
        <v>66</v>
      </c>
      <c r="S1409" s="1">
        <v>0.8</v>
      </c>
      <c r="T1409" s="1">
        <f t="shared" si="179"/>
        <v>0.8</v>
      </c>
      <c r="U1409" s="1">
        <v>0.10999999999999999</v>
      </c>
      <c r="V1409" s="1">
        <f t="shared" si="181"/>
        <v>0.10999999999999999</v>
      </c>
    </row>
    <row r="1410" spans="2:24">
      <c r="B1410" t="s">
        <v>94</v>
      </c>
      <c r="C1410" s="1">
        <v>0.34</v>
      </c>
      <c r="D1410" s="1">
        <f t="shared" si="178"/>
        <v>0.34</v>
      </c>
      <c r="E1410" s="1">
        <v>0.23</v>
      </c>
      <c r="F1410" s="1">
        <f t="shared" si="180"/>
        <v>0.23</v>
      </c>
      <c r="R1410" t="s">
        <v>94</v>
      </c>
      <c r="S1410" s="1">
        <v>0.34</v>
      </c>
      <c r="T1410" s="1">
        <f t="shared" si="179"/>
        <v>0.34</v>
      </c>
      <c r="U1410" s="1">
        <v>0.77</v>
      </c>
      <c r="V1410" s="1">
        <f t="shared" si="181"/>
        <v>0.34</v>
      </c>
    </row>
    <row r="1411" spans="2:24">
      <c r="B1411" t="s">
        <v>96</v>
      </c>
      <c r="C1411" s="1">
        <v>0.01</v>
      </c>
      <c r="D1411" s="1">
        <f t="shared" si="178"/>
        <v>0.01</v>
      </c>
      <c r="E1411" s="1">
        <v>0.13</v>
      </c>
      <c r="F1411" s="1">
        <f t="shared" si="180"/>
        <v>0.01</v>
      </c>
      <c r="R1411" t="s">
        <v>96</v>
      </c>
      <c r="S1411" s="1">
        <v>0.01</v>
      </c>
      <c r="T1411" s="1">
        <f t="shared" si="179"/>
        <v>0.01</v>
      </c>
      <c r="U1411" s="1">
        <v>0.87</v>
      </c>
      <c r="V1411" s="1">
        <f t="shared" si="181"/>
        <v>0.01</v>
      </c>
    </row>
    <row r="1412" spans="2:24">
      <c r="B1412" t="s">
        <v>98</v>
      </c>
      <c r="C1412" s="1">
        <v>0.11</v>
      </c>
      <c r="D1412" s="1">
        <f t="shared" si="178"/>
        <v>0.11</v>
      </c>
      <c r="E1412" s="1">
        <v>0.31</v>
      </c>
      <c r="F1412" s="1">
        <f t="shared" si="180"/>
        <v>0.11</v>
      </c>
      <c r="R1412" t="s">
        <v>98</v>
      </c>
      <c r="S1412" s="1">
        <v>0.11</v>
      </c>
      <c r="T1412" s="1">
        <f t="shared" si="179"/>
        <v>0.11</v>
      </c>
      <c r="U1412" s="1">
        <v>0.69</v>
      </c>
      <c r="V1412" s="1">
        <f t="shared" si="181"/>
        <v>0.11</v>
      </c>
    </row>
    <row r="1413" spans="2:24">
      <c r="B1413" t="s">
        <v>100</v>
      </c>
      <c r="C1413" s="1">
        <v>0.06</v>
      </c>
      <c r="D1413" s="1">
        <f t="shared" si="178"/>
        <v>0.06</v>
      </c>
      <c r="E1413" s="1">
        <v>0.16</v>
      </c>
      <c r="F1413" s="1">
        <f t="shared" si="180"/>
        <v>0.06</v>
      </c>
      <c r="R1413" t="s">
        <v>100</v>
      </c>
      <c r="S1413" s="1">
        <v>0.06</v>
      </c>
      <c r="T1413" s="1">
        <f t="shared" si="179"/>
        <v>0.06</v>
      </c>
      <c r="U1413" s="1">
        <v>0.84</v>
      </c>
      <c r="V1413" s="1">
        <f t="shared" si="181"/>
        <v>0.06</v>
      </c>
    </row>
    <row r="1414" spans="2:24">
      <c r="B1414" t="s">
        <v>102</v>
      </c>
      <c r="C1414" s="1">
        <v>0.8</v>
      </c>
      <c r="D1414" s="37">
        <f t="shared" si="178"/>
        <v>0.8</v>
      </c>
      <c r="E1414" s="1">
        <v>0.89</v>
      </c>
      <c r="F1414" s="1">
        <f t="shared" si="180"/>
        <v>0.8</v>
      </c>
      <c r="R1414" t="s">
        <v>102</v>
      </c>
      <c r="S1414" s="1">
        <v>0.8</v>
      </c>
      <c r="T1414" s="1">
        <f t="shared" si="179"/>
        <v>0.8</v>
      </c>
      <c r="U1414" s="1">
        <v>0.10999999999999999</v>
      </c>
      <c r="V1414" s="1">
        <f t="shared" si="181"/>
        <v>0.10999999999999999</v>
      </c>
    </row>
    <row r="1415" spans="2:24">
      <c r="B1415" t="s">
        <v>151</v>
      </c>
      <c r="C1415" s="1">
        <v>0.8</v>
      </c>
      <c r="D1415" s="37">
        <f t="shared" si="178"/>
        <v>0.8</v>
      </c>
      <c r="E1415" s="1">
        <v>0.89</v>
      </c>
      <c r="F1415" s="1">
        <f t="shared" si="180"/>
        <v>0.8</v>
      </c>
      <c r="R1415" t="s">
        <v>151</v>
      </c>
      <c r="S1415" s="1">
        <v>0.8</v>
      </c>
      <c r="T1415" s="1">
        <f t="shared" si="179"/>
        <v>0.8</v>
      </c>
      <c r="U1415" s="1">
        <v>0.10999999999999999</v>
      </c>
      <c r="V1415" s="1">
        <f t="shared" si="181"/>
        <v>0.10999999999999999</v>
      </c>
    </row>
    <row r="1416" spans="2:24">
      <c r="D1416">
        <f>SUM(D1398:D1415)</f>
        <v>9.6800000000000015</v>
      </c>
      <c r="F1416">
        <f>SUM(F1398:F1415)</f>
        <v>7.5399999999999991</v>
      </c>
      <c r="G1416">
        <f>+F1416/D1416</f>
        <v>0.77892561983471054</v>
      </c>
      <c r="H1416" s="58" t="s">
        <v>630</v>
      </c>
      <c r="T1416">
        <f>SUM(T1398:T1415)</f>
        <v>9.6800000000000015</v>
      </c>
      <c r="V1416">
        <f>SUM(V1398:V1415)</f>
        <v>4.83</v>
      </c>
      <c r="W1416">
        <f>+V1416/T1416</f>
        <v>0.49896694214876025</v>
      </c>
      <c r="X1416" s="58" t="s">
        <v>605</v>
      </c>
    </row>
    <row r="1419" spans="2:24">
      <c r="B1419" s="118" t="s">
        <v>53</v>
      </c>
      <c r="R1419" s="118" t="s">
        <v>53</v>
      </c>
    </row>
    <row r="1420" spans="2:24">
      <c r="B1420" t="s">
        <v>78</v>
      </c>
      <c r="C1420" t="s">
        <v>223</v>
      </c>
      <c r="D1420" t="s">
        <v>614</v>
      </c>
      <c r="E1420" t="s">
        <v>224</v>
      </c>
      <c r="F1420" t="s">
        <v>53</v>
      </c>
      <c r="R1420" t="s">
        <v>78</v>
      </c>
      <c r="S1420" t="s">
        <v>223</v>
      </c>
      <c r="T1420" t="s">
        <v>614</v>
      </c>
      <c r="U1420" t="s">
        <v>236</v>
      </c>
      <c r="V1420" t="s">
        <v>53</v>
      </c>
    </row>
    <row r="1421" spans="2:24">
      <c r="B1421" t="s">
        <v>80</v>
      </c>
      <c r="C1421" s="1">
        <v>0.22999999999999998</v>
      </c>
      <c r="D1421" s="1">
        <f t="shared" ref="D1421:D1438" si="182">MIN(C1421:C1421)</f>
        <v>0.22999999999999998</v>
      </c>
      <c r="E1421" s="1">
        <v>0.13</v>
      </c>
      <c r="F1421" s="1">
        <f>MIN(D1421:E1421)</f>
        <v>0.13</v>
      </c>
      <c r="R1421" t="s">
        <v>80</v>
      </c>
      <c r="S1421" s="1">
        <v>0.22999999999999998</v>
      </c>
      <c r="T1421" s="1">
        <f t="shared" ref="T1421:T1438" si="183">MIN(S1421:S1421)</f>
        <v>0.22999999999999998</v>
      </c>
      <c r="U1421" s="1">
        <v>0.87</v>
      </c>
      <c r="V1421" s="1">
        <f>MIN(T1421:U1421)</f>
        <v>0.22999999999999998</v>
      </c>
    </row>
    <row r="1422" spans="2:24">
      <c r="B1422" t="s">
        <v>82</v>
      </c>
      <c r="C1422" s="1">
        <v>0.30000000000000004</v>
      </c>
      <c r="D1422" s="1">
        <f t="shared" si="182"/>
        <v>0.30000000000000004</v>
      </c>
      <c r="E1422" s="1">
        <v>0.89</v>
      </c>
      <c r="F1422" s="1">
        <f t="shared" ref="F1422:F1438" si="184">MIN(D1422:E1422)</f>
        <v>0.30000000000000004</v>
      </c>
      <c r="R1422" t="s">
        <v>82</v>
      </c>
      <c r="S1422" s="1">
        <v>0.30000000000000004</v>
      </c>
      <c r="T1422" s="1">
        <f t="shared" si="183"/>
        <v>0.30000000000000004</v>
      </c>
      <c r="U1422" s="1">
        <v>0.10999999999999999</v>
      </c>
      <c r="V1422" s="1">
        <f t="shared" ref="V1422:V1438" si="185">MIN(T1422:U1422)</f>
        <v>0.10999999999999999</v>
      </c>
    </row>
    <row r="1423" spans="2:24">
      <c r="B1423" t="s">
        <v>57</v>
      </c>
      <c r="C1423" s="1">
        <v>0.27</v>
      </c>
      <c r="D1423" s="1">
        <f t="shared" si="182"/>
        <v>0.27</v>
      </c>
      <c r="E1423" s="1">
        <v>0.81</v>
      </c>
      <c r="F1423" s="1">
        <f t="shared" si="184"/>
        <v>0.27</v>
      </c>
      <c r="R1423" t="s">
        <v>57</v>
      </c>
      <c r="S1423" s="1">
        <v>0.27</v>
      </c>
      <c r="T1423" s="1">
        <f t="shared" si="183"/>
        <v>0.27</v>
      </c>
      <c r="U1423" s="1">
        <v>0.18999999999999995</v>
      </c>
      <c r="V1423" s="1">
        <f t="shared" si="185"/>
        <v>0.18999999999999995</v>
      </c>
    </row>
    <row r="1424" spans="2:24">
      <c r="B1424" t="s">
        <v>58</v>
      </c>
      <c r="C1424" s="1">
        <v>0.29000000000000004</v>
      </c>
      <c r="D1424" s="1">
        <f t="shared" si="182"/>
        <v>0.29000000000000004</v>
      </c>
      <c r="E1424" s="1">
        <v>0.23</v>
      </c>
      <c r="F1424" s="1">
        <f t="shared" si="184"/>
        <v>0.23</v>
      </c>
      <c r="R1424" t="s">
        <v>58</v>
      </c>
      <c r="S1424" s="1">
        <v>0.29000000000000004</v>
      </c>
      <c r="T1424" s="1">
        <f t="shared" si="183"/>
        <v>0.29000000000000004</v>
      </c>
      <c r="U1424" s="1">
        <v>0.77</v>
      </c>
      <c r="V1424" s="1">
        <f t="shared" si="185"/>
        <v>0.29000000000000004</v>
      </c>
    </row>
    <row r="1425" spans="2:24">
      <c r="B1425" t="s">
        <v>59</v>
      </c>
      <c r="C1425" s="1">
        <v>0.21999999999999997</v>
      </c>
      <c r="D1425" s="1">
        <f t="shared" si="182"/>
        <v>0.21999999999999997</v>
      </c>
      <c r="E1425" s="1">
        <v>0.69</v>
      </c>
      <c r="F1425" s="1">
        <f t="shared" si="184"/>
        <v>0.21999999999999997</v>
      </c>
      <c r="R1425" t="s">
        <v>59</v>
      </c>
      <c r="S1425" s="1">
        <v>0.21999999999999997</v>
      </c>
      <c r="T1425" s="1">
        <f t="shared" si="183"/>
        <v>0.21999999999999997</v>
      </c>
      <c r="U1425" s="1">
        <v>0.31000000000000005</v>
      </c>
      <c r="V1425" s="1">
        <f t="shared" si="185"/>
        <v>0.21999999999999997</v>
      </c>
    </row>
    <row r="1426" spans="2:24">
      <c r="B1426" t="s">
        <v>60</v>
      </c>
      <c r="C1426" s="1">
        <v>0.26</v>
      </c>
      <c r="D1426" s="1">
        <f t="shared" si="182"/>
        <v>0.26</v>
      </c>
      <c r="E1426" s="1">
        <v>0.89</v>
      </c>
      <c r="F1426" s="1">
        <f t="shared" si="184"/>
        <v>0.26</v>
      </c>
      <c r="R1426" t="s">
        <v>60</v>
      </c>
      <c r="S1426" s="1">
        <v>0.26</v>
      </c>
      <c r="T1426" s="1">
        <f t="shared" si="183"/>
        <v>0.26</v>
      </c>
      <c r="U1426" s="1">
        <v>0.10999999999999999</v>
      </c>
      <c r="V1426" s="1">
        <f t="shared" si="185"/>
        <v>0.10999999999999999</v>
      </c>
    </row>
    <row r="1427" spans="2:24">
      <c r="B1427" t="s">
        <v>153</v>
      </c>
      <c r="C1427" s="1">
        <v>0.22999999999999998</v>
      </c>
      <c r="D1427" s="1">
        <f t="shared" si="182"/>
        <v>0.22999999999999998</v>
      </c>
      <c r="E1427" s="1">
        <v>0.13</v>
      </c>
      <c r="F1427" s="1">
        <f t="shared" si="184"/>
        <v>0.13</v>
      </c>
      <c r="R1427" t="s">
        <v>153</v>
      </c>
      <c r="S1427" s="1">
        <v>0.22999999999999998</v>
      </c>
      <c r="T1427" s="1">
        <f t="shared" si="183"/>
        <v>0.22999999999999998</v>
      </c>
      <c r="U1427" s="1">
        <v>0.87</v>
      </c>
      <c r="V1427" s="1">
        <f t="shared" si="185"/>
        <v>0.22999999999999998</v>
      </c>
    </row>
    <row r="1428" spans="2:24">
      <c r="B1428" t="s">
        <v>62</v>
      </c>
      <c r="C1428" s="1">
        <v>0.91</v>
      </c>
      <c r="D1428" s="37">
        <f t="shared" si="182"/>
        <v>0.91</v>
      </c>
      <c r="E1428" s="1">
        <v>0.16</v>
      </c>
      <c r="F1428" s="1">
        <f t="shared" si="184"/>
        <v>0.16</v>
      </c>
      <c r="R1428" t="s">
        <v>62</v>
      </c>
      <c r="S1428" s="1">
        <v>0.91</v>
      </c>
      <c r="T1428" s="37">
        <f t="shared" si="183"/>
        <v>0.91</v>
      </c>
      <c r="U1428" s="1">
        <v>0.84</v>
      </c>
      <c r="V1428" s="1">
        <f t="shared" si="185"/>
        <v>0.84</v>
      </c>
    </row>
    <row r="1429" spans="2:24">
      <c r="B1429" t="s">
        <v>63</v>
      </c>
      <c r="C1429" s="1">
        <v>0.49</v>
      </c>
      <c r="D1429" s="1">
        <f t="shared" si="182"/>
        <v>0.49</v>
      </c>
      <c r="E1429" s="1">
        <v>0.45</v>
      </c>
      <c r="F1429" s="1">
        <f t="shared" si="184"/>
        <v>0.45</v>
      </c>
      <c r="R1429" t="s">
        <v>63</v>
      </c>
      <c r="S1429" s="1">
        <v>0.49</v>
      </c>
      <c r="T1429" s="1">
        <f t="shared" si="183"/>
        <v>0.49</v>
      </c>
      <c r="U1429" s="1">
        <v>0.55000000000000004</v>
      </c>
      <c r="V1429" s="1">
        <f t="shared" si="185"/>
        <v>0.49</v>
      </c>
    </row>
    <row r="1430" spans="2:24">
      <c r="B1430" t="s">
        <v>64</v>
      </c>
      <c r="C1430" s="1">
        <v>0.29000000000000004</v>
      </c>
      <c r="D1430" s="1">
        <f t="shared" si="182"/>
        <v>0.29000000000000004</v>
      </c>
      <c r="E1430" s="1">
        <v>0.84</v>
      </c>
      <c r="F1430" s="1">
        <f t="shared" si="184"/>
        <v>0.29000000000000004</v>
      </c>
      <c r="R1430" t="s">
        <v>64</v>
      </c>
      <c r="S1430" s="1">
        <v>0.29000000000000004</v>
      </c>
      <c r="T1430" s="1">
        <f t="shared" si="183"/>
        <v>0.29000000000000004</v>
      </c>
      <c r="U1430" s="1">
        <v>0.16000000000000003</v>
      </c>
      <c r="V1430" s="1">
        <f t="shared" si="185"/>
        <v>0.16000000000000003</v>
      </c>
    </row>
    <row r="1431" spans="2:24">
      <c r="B1431" t="s">
        <v>65</v>
      </c>
      <c r="C1431" s="1">
        <v>0.75</v>
      </c>
      <c r="D1431" s="37">
        <f t="shared" si="182"/>
        <v>0.75</v>
      </c>
      <c r="E1431" s="1">
        <v>0.13</v>
      </c>
      <c r="F1431" s="1">
        <f t="shared" si="184"/>
        <v>0.13</v>
      </c>
      <c r="R1431" t="s">
        <v>65</v>
      </c>
      <c r="S1431" s="1">
        <v>0.75</v>
      </c>
      <c r="T1431" s="37">
        <f t="shared" si="183"/>
        <v>0.75</v>
      </c>
      <c r="U1431" s="1">
        <v>0.87</v>
      </c>
      <c r="V1431" s="1">
        <f t="shared" si="185"/>
        <v>0.75</v>
      </c>
    </row>
    <row r="1432" spans="2:24">
      <c r="B1432" t="s">
        <v>66</v>
      </c>
      <c r="C1432" s="1">
        <v>0.19999999999999996</v>
      </c>
      <c r="D1432" s="1">
        <f t="shared" si="182"/>
        <v>0.19999999999999996</v>
      </c>
      <c r="E1432" s="1">
        <v>0.89</v>
      </c>
      <c r="F1432" s="1">
        <f t="shared" si="184"/>
        <v>0.19999999999999996</v>
      </c>
      <c r="R1432" t="s">
        <v>66</v>
      </c>
      <c r="S1432" s="1">
        <v>0.19999999999999996</v>
      </c>
      <c r="T1432" s="1">
        <f t="shared" si="183"/>
        <v>0.19999999999999996</v>
      </c>
      <c r="U1432" s="1">
        <v>0.10999999999999999</v>
      </c>
      <c r="V1432" s="1">
        <f t="shared" si="185"/>
        <v>0.10999999999999999</v>
      </c>
    </row>
    <row r="1433" spans="2:24">
      <c r="B1433" t="s">
        <v>94</v>
      </c>
      <c r="C1433" s="1">
        <v>0.65999999999999992</v>
      </c>
      <c r="D1433" s="37">
        <f t="shared" si="182"/>
        <v>0.65999999999999992</v>
      </c>
      <c r="E1433" s="1">
        <v>0.23</v>
      </c>
      <c r="F1433" s="1">
        <f t="shared" si="184"/>
        <v>0.23</v>
      </c>
      <c r="R1433" t="s">
        <v>94</v>
      </c>
      <c r="S1433" s="1">
        <v>0.65999999999999992</v>
      </c>
      <c r="T1433" s="37">
        <f t="shared" si="183"/>
        <v>0.65999999999999992</v>
      </c>
      <c r="U1433" s="1">
        <v>0.77</v>
      </c>
      <c r="V1433" s="1">
        <f t="shared" si="185"/>
        <v>0.65999999999999992</v>
      </c>
    </row>
    <row r="1434" spans="2:24">
      <c r="B1434" t="s">
        <v>96</v>
      </c>
      <c r="C1434" s="1">
        <v>0.99</v>
      </c>
      <c r="D1434" s="37">
        <f t="shared" si="182"/>
        <v>0.99</v>
      </c>
      <c r="E1434" s="1">
        <v>0.13</v>
      </c>
      <c r="F1434" s="1">
        <f t="shared" si="184"/>
        <v>0.13</v>
      </c>
      <c r="R1434" t="s">
        <v>96</v>
      </c>
      <c r="S1434" s="1">
        <v>0.99</v>
      </c>
      <c r="T1434" s="37">
        <f t="shared" si="183"/>
        <v>0.99</v>
      </c>
      <c r="U1434" s="1">
        <v>0.87</v>
      </c>
      <c r="V1434" s="1">
        <f t="shared" si="185"/>
        <v>0.87</v>
      </c>
    </row>
    <row r="1435" spans="2:24">
      <c r="B1435" t="s">
        <v>98</v>
      </c>
      <c r="C1435" s="1">
        <v>0.89</v>
      </c>
      <c r="D1435" s="37">
        <f t="shared" si="182"/>
        <v>0.89</v>
      </c>
      <c r="E1435" s="1">
        <v>0.31</v>
      </c>
      <c r="F1435" s="1">
        <f t="shared" si="184"/>
        <v>0.31</v>
      </c>
      <c r="R1435" t="s">
        <v>98</v>
      </c>
      <c r="S1435" s="1">
        <v>0.89</v>
      </c>
      <c r="T1435" s="37">
        <f t="shared" si="183"/>
        <v>0.89</v>
      </c>
      <c r="U1435" s="1">
        <v>0.69</v>
      </c>
      <c r="V1435" s="1">
        <f t="shared" si="185"/>
        <v>0.69</v>
      </c>
    </row>
    <row r="1436" spans="2:24">
      <c r="B1436" t="s">
        <v>100</v>
      </c>
      <c r="C1436" s="1">
        <v>0.94</v>
      </c>
      <c r="D1436" s="37">
        <f t="shared" si="182"/>
        <v>0.94</v>
      </c>
      <c r="E1436" s="1">
        <v>0.16</v>
      </c>
      <c r="F1436" s="1">
        <f t="shared" si="184"/>
        <v>0.16</v>
      </c>
      <c r="R1436" t="s">
        <v>100</v>
      </c>
      <c r="S1436" s="1">
        <v>0.94</v>
      </c>
      <c r="T1436" s="37">
        <f t="shared" si="183"/>
        <v>0.94</v>
      </c>
      <c r="U1436" s="1">
        <v>0.84</v>
      </c>
      <c r="V1436" s="1">
        <f t="shared" si="185"/>
        <v>0.84</v>
      </c>
    </row>
    <row r="1437" spans="2:24">
      <c r="B1437" t="s">
        <v>102</v>
      </c>
      <c r="C1437" s="1">
        <v>0.19999999999999996</v>
      </c>
      <c r="D1437" s="1">
        <f t="shared" si="182"/>
        <v>0.19999999999999996</v>
      </c>
      <c r="E1437" s="1">
        <v>0.89</v>
      </c>
      <c r="F1437" s="1">
        <f t="shared" si="184"/>
        <v>0.19999999999999996</v>
      </c>
      <c r="R1437" t="s">
        <v>102</v>
      </c>
      <c r="S1437" s="1">
        <v>0.19999999999999996</v>
      </c>
      <c r="T1437" s="1">
        <f t="shared" si="183"/>
        <v>0.19999999999999996</v>
      </c>
      <c r="U1437" s="1">
        <v>0.10999999999999999</v>
      </c>
      <c r="V1437" s="1">
        <f t="shared" si="185"/>
        <v>0.10999999999999999</v>
      </c>
    </row>
    <row r="1438" spans="2:24">
      <c r="B1438" t="s">
        <v>151</v>
      </c>
      <c r="C1438" s="1">
        <v>0.19999999999999996</v>
      </c>
      <c r="D1438" s="1">
        <f t="shared" si="182"/>
        <v>0.19999999999999996</v>
      </c>
      <c r="E1438" s="1">
        <v>0.89</v>
      </c>
      <c r="F1438" s="1">
        <f t="shared" si="184"/>
        <v>0.19999999999999996</v>
      </c>
      <c r="R1438" t="s">
        <v>151</v>
      </c>
      <c r="S1438" s="1">
        <v>0.19999999999999996</v>
      </c>
      <c r="T1438" s="1">
        <f t="shared" si="183"/>
        <v>0.19999999999999996</v>
      </c>
      <c r="U1438" s="1">
        <v>0.10999999999999999</v>
      </c>
      <c r="V1438" s="1">
        <f t="shared" si="185"/>
        <v>0.10999999999999999</v>
      </c>
    </row>
    <row r="1439" spans="2:24">
      <c r="D1439">
        <f>SUM(D1421:D1438)</f>
        <v>8.3199999999999985</v>
      </c>
      <c r="F1439">
        <f>SUM(F1421:F1438)</f>
        <v>4</v>
      </c>
      <c r="G1439">
        <f>+F1439/D1439</f>
        <v>0.48076923076923084</v>
      </c>
      <c r="H1439" s="44" t="s">
        <v>609</v>
      </c>
      <c r="T1439">
        <f>SUM(T1421:T1438)</f>
        <v>8.3199999999999985</v>
      </c>
      <c r="V1439">
        <f>SUM(V1421:V1438)</f>
        <v>7.01</v>
      </c>
      <c r="W1439">
        <f>+V1439/T1439</f>
        <v>0.84254807692307709</v>
      </c>
      <c r="X1439" s="44" t="s">
        <v>609</v>
      </c>
    </row>
    <row r="1440" spans="2:24">
      <c r="H1440" s="44"/>
      <c r="X1440" s="44"/>
    </row>
    <row r="1441" spans="2:24">
      <c r="H1441" s="44"/>
      <c r="X1441" s="44"/>
    </row>
    <row r="1442" spans="2:24">
      <c r="B1442" s="118" t="s">
        <v>69</v>
      </c>
      <c r="R1442" s="118" t="s">
        <v>235</v>
      </c>
    </row>
    <row r="1443" spans="2:24">
      <c r="B1443" t="s">
        <v>78</v>
      </c>
      <c r="C1443" t="s">
        <v>50</v>
      </c>
      <c r="D1443" t="s">
        <v>69</v>
      </c>
      <c r="E1443" t="s">
        <v>224</v>
      </c>
      <c r="F1443" t="s">
        <v>53</v>
      </c>
      <c r="R1443" t="s">
        <v>78</v>
      </c>
      <c r="S1443" t="s">
        <v>50</v>
      </c>
      <c r="T1443" t="s">
        <v>616</v>
      </c>
      <c r="U1443" t="s">
        <v>236</v>
      </c>
      <c r="V1443" t="s">
        <v>53</v>
      </c>
    </row>
    <row r="1444" spans="2:24">
      <c r="B1444" t="s">
        <v>80</v>
      </c>
      <c r="C1444" s="1">
        <v>0.41000000000000003</v>
      </c>
      <c r="D1444" s="1">
        <f t="shared" ref="D1444:D1461" si="186">MIN(C1444:C1444)</f>
        <v>0.41000000000000003</v>
      </c>
      <c r="E1444" s="1">
        <v>0.13</v>
      </c>
      <c r="F1444" s="1">
        <f>MIN(D1444:E1444)</f>
        <v>0.13</v>
      </c>
      <c r="R1444" t="s">
        <v>80</v>
      </c>
      <c r="S1444" s="1">
        <v>0.41000000000000003</v>
      </c>
      <c r="T1444" s="1">
        <f t="shared" ref="T1444:T1461" si="187">MIN(S1444:S1444)</f>
        <v>0.41000000000000003</v>
      </c>
      <c r="U1444" s="1">
        <v>0.87</v>
      </c>
      <c r="V1444" s="1">
        <f>MIN(T1444:U1444)</f>
        <v>0.41000000000000003</v>
      </c>
    </row>
    <row r="1445" spans="2:24">
      <c r="B1445" t="s">
        <v>82</v>
      </c>
      <c r="C1445" s="1">
        <v>0.84</v>
      </c>
      <c r="D1445" s="37">
        <f t="shared" si="186"/>
        <v>0.84</v>
      </c>
      <c r="E1445" s="1">
        <v>0.89</v>
      </c>
      <c r="F1445" s="1">
        <f t="shared" ref="F1445:F1461" si="188">MIN(D1445:E1445)</f>
        <v>0.84</v>
      </c>
      <c r="R1445" t="s">
        <v>82</v>
      </c>
      <c r="S1445" s="1">
        <v>0.84</v>
      </c>
      <c r="T1445" s="1">
        <f t="shared" si="187"/>
        <v>0.84</v>
      </c>
      <c r="U1445" s="1">
        <v>0.10999999999999999</v>
      </c>
      <c r="V1445" s="1">
        <f t="shared" ref="V1445:V1461" si="189">MIN(T1445:U1445)</f>
        <v>0.10999999999999999</v>
      </c>
    </row>
    <row r="1446" spans="2:24">
      <c r="B1446" t="s">
        <v>57</v>
      </c>
      <c r="C1446" s="1">
        <v>0.72</v>
      </c>
      <c r="D1446" s="37">
        <f t="shared" si="186"/>
        <v>0.72</v>
      </c>
      <c r="E1446" s="1">
        <v>0.81</v>
      </c>
      <c r="F1446" s="1">
        <f t="shared" si="188"/>
        <v>0.72</v>
      </c>
      <c r="R1446" t="s">
        <v>57</v>
      </c>
      <c r="S1446" s="1">
        <v>0.72</v>
      </c>
      <c r="T1446" s="1">
        <f t="shared" si="187"/>
        <v>0.72</v>
      </c>
      <c r="U1446" s="1">
        <v>0.18999999999999995</v>
      </c>
      <c r="V1446" s="1">
        <f t="shared" si="189"/>
        <v>0.18999999999999995</v>
      </c>
    </row>
    <row r="1447" spans="2:24">
      <c r="B1447" t="s">
        <v>58</v>
      </c>
      <c r="C1447" s="1">
        <v>0.72</v>
      </c>
      <c r="D1447" s="37">
        <f t="shared" si="186"/>
        <v>0.72</v>
      </c>
      <c r="E1447" s="1">
        <v>0.23</v>
      </c>
      <c r="F1447" s="1">
        <f t="shared" si="188"/>
        <v>0.23</v>
      </c>
      <c r="R1447" t="s">
        <v>58</v>
      </c>
      <c r="S1447" s="1">
        <v>0.72</v>
      </c>
      <c r="T1447" s="1">
        <f t="shared" si="187"/>
        <v>0.72</v>
      </c>
      <c r="U1447" s="1">
        <v>0.77</v>
      </c>
      <c r="V1447" s="1">
        <f t="shared" si="189"/>
        <v>0.72</v>
      </c>
    </row>
    <row r="1448" spans="2:24">
      <c r="B1448" t="s">
        <v>59</v>
      </c>
      <c r="C1448" s="1">
        <v>0.49</v>
      </c>
      <c r="D1448" s="1">
        <f t="shared" si="186"/>
        <v>0.49</v>
      </c>
      <c r="E1448" s="1">
        <v>0.69</v>
      </c>
      <c r="F1448" s="1">
        <f t="shared" si="188"/>
        <v>0.49</v>
      </c>
      <c r="R1448" t="s">
        <v>59</v>
      </c>
      <c r="S1448" s="1">
        <v>0.49</v>
      </c>
      <c r="T1448" s="1">
        <f t="shared" si="187"/>
        <v>0.49</v>
      </c>
      <c r="U1448" s="1">
        <v>0.31000000000000005</v>
      </c>
      <c r="V1448" s="1">
        <f t="shared" si="189"/>
        <v>0.31000000000000005</v>
      </c>
    </row>
    <row r="1449" spans="2:24">
      <c r="B1449" t="s">
        <v>60</v>
      </c>
      <c r="C1449" s="1">
        <v>0.78</v>
      </c>
      <c r="D1449" s="37">
        <f t="shared" si="186"/>
        <v>0.78</v>
      </c>
      <c r="E1449" s="1">
        <v>0.89</v>
      </c>
      <c r="F1449" s="1">
        <f t="shared" si="188"/>
        <v>0.78</v>
      </c>
      <c r="R1449" t="s">
        <v>60</v>
      </c>
      <c r="S1449" s="1">
        <v>0.78</v>
      </c>
      <c r="T1449" s="1">
        <f t="shared" si="187"/>
        <v>0.78</v>
      </c>
      <c r="U1449" s="1">
        <v>0.10999999999999999</v>
      </c>
      <c r="V1449" s="1">
        <f t="shared" si="189"/>
        <v>0.10999999999999999</v>
      </c>
    </row>
    <row r="1450" spans="2:24">
      <c r="B1450" t="s">
        <v>153</v>
      </c>
      <c r="C1450" s="1">
        <v>0.32999999999999996</v>
      </c>
      <c r="D1450" s="1">
        <f t="shared" si="186"/>
        <v>0.32999999999999996</v>
      </c>
      <c r="E1450" s="1">
        <v>0.13</v>
      </c>
      <c r="F1450" s="1">
        <f t="shared" si="188"/>
        <v>0.13</v>
      </c>
      <c r="R1450" t="s">
        <v>153</v>
      </c>
      <c r="S1450" s="1">
        <v>0.32999999999999996</v>
      </c>
      <c r="T1450" s="1">
        <f t="shared" si="187"/>
        <v>0.32999999999999996</v>
      </c>
      <c r="U1450" s="1">
        <v>0.87</v>
      </c>
      <c r="V1450" s="1">
        <f t="shared" si="189"/>
        <v>0.32999999999999996</v>
      </c>
    </row>
    <row r="1451" spans="2:24">
      <c r="B1451" t="s">
        <v>62</v>
      </c>
      <c r="C1451" s="1">
        <v>0.41000000000000003</v>
      </c>
      <c r="D1451" s="1">
        <f t="shared" si="186"/>
        <v>0.41000000000000003</v>
      </c>
      <c r="E1451" s="1">
        <v>0.16</v>
      </c>
      <c r="F1451" s="1">
        <f t="shared" si="188"/>
        <v>0.16</v>
      </c>
      <c r="R1451" t="s">
        <v>62</v>
      </c>
      <c r="S1451" s="1">
        <v>0.41000000000000003</v>
      </c>
      <c r="T1451" s="1">
        <f t="shared" si="187"/>
        <v>0.41000000000000003</v>
      </c>
      <c r="U1451" s="1">
        <v>0.84</v>
      </c>
      <c r="V1451" s="1">
        <f t="shared" si="189"/>
        <v>0.41000000000000003</v>
      </c>
    </row>
    <row r="1452" spans="2:24">
      <c r="B1452" t="s">
        <v>63</v>
      </c>
      <c r="C1452" s="1">
        <v>0.19999999999999996</v>
      </c>
      <c r="D1452" s="1">
        <f t="shared" si="186"/>
        <v>0.19999999999999996</v>
      </c>
      <c r="E1452" s="1">
        <v>0.45</v>
      </c>
      <c r="F1452" s="1">
        <f t="shared" si="188"/>
        <v>0.19999999999999996</v>
      </c>
      <c r="R1452" t="s">
        <v>63</v>
      </c>
      <c r="S1452" s="1">
        <v>0.19999999999999996</v>
      </c>
      <c r="T1452" s="1">
        <f t="shared" si="187"/>
        <v>0.19999999999999996</v>
      </c>
      <c r="U1452" s="1">
        <v>0.55000000000000004</v>
      </c>
      <c r="V1452" s="1">
        <f t="shared" si="189"/>
        <v>0.19999999999999996</v>
      </c>
    </row>
    <row r="1453" spans="2:24">
      <c r="B1453" t="s">
        <v>64</v>
      </c>
      <c r="C1453" s="1">
        <v>0.78</v>
      </c>
      <c r="D1453" s="37">
        <f t="shared" si="186"/>
        <v>0.78</v>
      </c>
      <c r="E1453" s="1">
        <v>0.84</v>
      </c>
      <c r="F1453" s="1">
        <f t="shared" si="188"/>
        <v>0.78</v>
      </c>
      <c r="R1453" t="s">
        <v>64</v>
      </c>
      <c r="S1453" s="1">
        <v>0.78</v>
      </c>
      <c r="T1453" s="1">
        <f t="shared" si="187"/>
        <v>0.78</v>
      </c>
      <c r="U1453" s="1">
        <v>0.16000000000000003</v>
      </c>
      <c r="V1453" s="1">
        <f t="shared" si="189"/>
        <v>0.16000000000000003</v>
      </c>
    </row>
    <row r="1454" spans="2:24">
      <c r="B1454" t="s">
        <v>65</v>
      </c>
      <c r="C1454" s="1">
        <v>0.49</v>
      </c>
      <c r="D1454" s="1">
        <f t="shared" si="186"/>
        <v>0.49</v>
      </c>
      <c r="E1454" s="1">
        <v>0.13</v>
      </c>
      <c r="F1454" s="1">
        <f t="shared" si="188"/>
        <v>0.13</v>
      </c>
      <c r="R1454" t="s">
        <v>65</v>
      </c>
      <c r="S1454" s="1">
        <v>0.49</v>
      </c>
      <c r="T1454" s="1">
        <f t="shared" si="187"/>
        <v>0.49</v>
      </c>
      <c r="U1454" s="1">
        <v>0.87</v>
      </c>
      <c r="V1454" s="1">
        <f t="shared" si="189"/>
        <v>0.49</v>
      </c>
    </row>
    <row r="1455" spans="2:24">
      <c r="B1455" t="s">
        <v>66</v>
      </c>
      <c r="C1455" s="1">
        <v>0.92</v>
      </c>
      <c r="D1455" s="37">
        <f t="shared" si="186"/>
        <v>0.92</v>
      </c>
      <c r="E1455" s="1">
        <v>0.89</v>
      </c>
      <c r="F1455" s="1">
        <f t="shared" si="188"/>
        <v>0.89</v>
      </c>
      <c r="R1455" t="s">
        <v>66</v>
      </c>
      <c r="S1455" s="1">
        <v>0.92</v>
      </c>
      <c r="T1455" s="1">
        <f t="shared" si="187"/>
        <v>0.92</v>
      </c>
      <c r="U1455" s="1">
        <v>0.10999999999999999</v>
      </c>
      <c r="V1455" s="1">
        <f t="shared" si="189"/>
        <v>0.10999999999999999</v>
      </c>
    </row>
    <row r="1456" spans="2:24">
      <c r="B1456" t="s">
        <v>94</v>
      </c>
      <c r="C1456" s="1">
        <v>1.0000000000000009E-2</v>
      </c>
      <c r="D1456" s="1">
        <f t="shared" si="186"/>
        <v>1.0000000000000009E-2</v>
      </c>
      <c r="E1456" s="1">
        <v>0.23</v>
      </c>
      <c r="F1456" s="1">
        <f t="shared" si="188"/>
        <v>1.0000000000000009E-2</v>
      </c>
      <c r="R1456" t="s">
        <v>94</v>
      </c>
      <c r="S1456" s="1">
        <v>1.0000000000000009E-2</v>
      </c>
      <c r="T1456" s="1">
        <f t="shared" si="187"/>
        <v>1.0000000000000009E-2</v>
      </c>
      <c r="U1456" s="1">
        <v>0.77</v>
      </c>
      <c r="V1456" s="1">
        <f t="shared" si="189"/>
        <v>1.0000000000000009E-2</v>
      </c>
    </row>
    <row r="1457" spans="2:24">
      <c r="B1457" t="s">
        <v>96</v>
      </c>
      <c r="C1457" s="1">
        <v>2.0000000000000018E-2</v>
      </c>
      <c r="D1457" s="1">
        <f t="shared" si="186"/>
        <v>2.0000000000000018E-2</v>
      </c>
      <c r="E1457" s="1">
        <v>0.13</v>
      </c>
      <c r="F1457" s="1">
        <f t="shared" si="188"/>
        <v>2.0000000000000018E-2</v>
      </c>
      <c r="R1457" t="s">
        <v>96</v>
      </c>
      <c r="S1457" s="1">
        <v>2.0000000000000018E-2</v>
      </c>
      <c r="T1457" s="1">
        <f t="shared" si="187"/>
        <v>2.0000000000000018E-2</v>
      </c>
      <c r="U1457" s="1">
        <v>0.87</v>
      </c>
      <c r="V1457" s="1">
        <f t="shared" si="189"/>
        <v>2.0000000000000018E-2</v>
      </c>
    </row>
    <row r="1458" spans="2:24">
      <c r="B1458" t="s">
        <v>98</v>
      </c>
      <c r="C1458" s="1">
        <v>0.65</v>
      </c>
      <c r="D1458" s="37">
        <f t="shared" si="186"/>
        <v>0.65</v>
      </c>
      <c r="E1458" s="1">
        <v>0.31</v>
      </c>
      <c r="F1458" s="1">
        <f t="shared" si="188"/>
        <v>0.31</v>
      </c>
      <c r="R1458" t="s">
        <v>98</v>
      </c>
      <c r="S1458" s="1">
        <v>0.65</v>
      </c>
      <c r="T1458" s="1">
        <f t="shared" si="187"/>
        <v>0.65</v>
      </c>
      <c r="U1458" s="1">
        <v>0.69</v>
      </c>
      <c r="V1458" s="1">
        <f t="shared" si="189"/>
        <v>0.65</v>
      </c>
    </row>
    <row r="1459" spans="2:24">
      <c r="B1459" t="s">
        <v>100</v>
      </c>
      <c r="C1459" s="1">
        <v>0.26</v>
      </c>
      <c r="D1459" s="1">
        <f t="shared" si="186"/>
        <v>0.26</v>
      </c>
      <c r="E1459" s="1">
        <v>0.16</v>
      </c>
      <c r="F1459" s="1">
        <f t="shared" si="188"/>
        <v>0.16</v>
      </c>
      <c r="R1459" t="s">
        <v>100</v>
      </c>
      <c r="S1459" s="1">
        <v>0.26</v>
      </c>
      <c r="T1459" s="1">
        <f t="shared" si="187"/>
        <v>0.26</v>
      </c>
      <c r="U1459" s="1">
        <v>0.84</v>
      </c>
      <c r="V1459" s="1">
        <f t="shared" si="189"/>
        <v>0.26</v>
      </c>
    </row>
    <row r="1460" spans="2:24">
      <c r="B1460" t="s">
        <v>102</v>
      </c>
      <c r="C1460" s="1">
        <v>0.72</v>
      </c>
      <c r="D1460" s="37">
        <f t="shared" si="186"/>
        <v>0.72</v>
      </c>
      <c r="E1460" s="1">
        <v>0.89</v>
      </c>
      <c r="F1460" s="1">
        <f t="shared" si="188"/>
        <v>0.72</v>
      </c>
      <c r="R1460" t="s">
        <v>102</v>
      </c>
      <c r="S1460" s="1">
        <v>0.72</v>
      </c>
      <c r="T1460" s="1">
        <f t="shared" si="187"/>
        <v>0.72</v>
      </c>
      <c r="U1460" s="1">
        <v>0.10999999999999999</v>
      </c>
      <c r="V1460" s="1">
        <f t="shared" si="189"/>
        <v>0.10999999999999999</v>
      </c>
    </row>
    <row r="1461" spans="2:24">
      <c r="B1461" t="s">
        <v>151</v>
      </c>
      <c r="C1461" s="1">
        <v>0.84</v>
      </c>
      <c r="D1461" s="37">
        <f t="shared" si="186"/>
        <v>0.84</v>
      </c>
      <c r="E1461" s="1">
        <v>0.89</v>
      </c>
      <c r="F1461" s="1">
        <f t="shared" si="188"/>
        <v>0.84</v>
      </c>
      <c r="R1461" t="s">
        <v>151</v>
      </c>
      <c r="S1461" s="1">
        <v>0.84</v>
      </c>
      <c r="T1461" s="1">
        <f t="shared" si="187"/>
        <v>0.84</v>
      </c>
      <c r="U1461" s="1">
        <v>0.10999999999999999</v>
      </c>
      <c r="V1461" s="1">
        <f t="shared" si="189"/>
        <v>0.10999999999999999</v>
      </c>
    </row>
    <row r="1462" spans="2:24">
      <c r="D1462">
        <f>SUM(D1444:D1461)</f>
        <v>9.5900000000000016</v>
      </c>
      <c r="F1462">
        <f>SUM(F1444:F1461)</f>
        <v>7.5399999999999991</v>
      </c>
      <c r="G1462">
        <f>+F1462/D1462</f>
        <v>0.78623566214807072</v>
      </c>
      <c r="H1462" s="17" t="s">
        <v>617</v>
      </c>
      <c r="T1462">
        <f>SUM(T1444:T1461)</f>
        <v>9.5900000000000016</v>
      </c>
      <c r="V1462">
        <f>SUM(V1444:V1461)</f>
        <v>4.7100000000000009</v>
      </c>
      <c r="W1462">
        <f>+V1462/T1462</f>
        <v>0.49113660062565173</v>
      </c>
      <c r="X1462" s="17" t="s">
        <v>617</v>
      </c>
    </row>
    <row r="1465" spans="2:24">
      <c r="B1465" s="118" t="s">
        <v>235</v>
      </c>
      <c r="R1465" s="118" t="s">
        <v>235</v>
      </c>
    </row>
    <row r="1466" spans="2:24">
      <c r="B1466" t="s">
        <v>78</v>
      </c>
      <c r="C1466" t="s">
        <v>234</v>
      </c>
      <c r="D1466" t="s">
        <v>615</v>
      </c>
      <c r="E1466" t="s">
        <v>224</v>
      </c>
      <c r="F1466" t="s">
        <v>53</v>
      </c>
      <c r="R1466" t="s">
        <v>78</v>
      </c>
      <c r="S1466" t="s">
        <v>234</v>
      </c>
      <c r="T1466" t="s">
        <v>615</v>
      </c>
      <c r="U1466" t="s">
        <v>236</v>
      </c>
      <c r="V1466" t="s">
        <v>53</v>
      </c>
    </row>
    <row r="1467" spans="2:24">
      <c r="B1467" t="s">
        <v>80</v>
      </c>
      <c r="C1467" s="1">
        <v>0.59</v>
      </c>
      <c r="D1467" s="1">
        <f t="shared" ref="D1467:D1484" si="190">MIN(C1467:C1467)</f>
        <v>0.59</v>
      </c>
      <c r="E1467" s="1">
        <v>0.13</v>
      </c>
      <c r="F1467" s="1">
        <f>MIN(D1467:E1467)</f>
        <v>0.13</v>
      </c>
      <c r="R1467" t="s">
        <v>80</v>
      </c>
      <c r="S1467" s="1">
        <v>0.59</v>
      </c>
      <c r="T1467" s="1">
        <f t="shared" ref="T1467:T1484" si="191">MIN(S1467:S1467)</f>
        <v>0.59</v>
      </c>
      <c r="U1467" s="1">
        <v>0.87</v>
      </c>
      <c r="V1467" s="1">
        <f>MIN(T1467:U1467)</f>
        <v>0.59</v>
      </c>
    </row>
    <row r="1468" spans="2:24">
      <c r="B1468" t="s">
        <v>82</v>
      </c>
      <c r="C1468" s="1">
        <v>0.16000000000000003</v>
      </c>
      <c r="D1468" s="1">
        <f t="shared" si="190"/>
        <v>0.16000000000000003</v>
      </c>
      <c r="E1468" s="1">
        <v>0.89</v>
      </c>
      <c r="F1468" s="1">
        <f t="shared" ref="F1468:F1484" si="192">MIN(D1468:E1468)</f>
        <v>0.16000000000000003</v>
      </c>
      <c r="R1468" t="s">
        <v>82</v>
      </c>
      <c r="S1468" s="1">
        <v>0.16000000000000003</v>
      </c>
      <c r="T1468" s="1">
        <f t="shared" si="191"/>
        <v>0.16000000000000003</v>
      </c>
      <c r="U1468" s="1">
        <v>0.10999999999999999</v>
      </c>
      <c r="V1468" s="1">
        <f t="shared" ref="V1468:V1484" si="193">MIN(T1468:U1468)</f>
        <v>0.10999999999999999</v>
      </c>
    </row>
    <row r="1469" spans="2:24">
      <c r="B1469" t="s">
        <v>57</v>
      </c>
      <c r="C1469" s="1">
        <v>0.28000000000000003</v>
      </c>
      <c r="D1469" s="1">
        <f t="shared" si="190"/>
        <v>0.28000000000000003</v>
      </c>
      <c r="E1469" s="1">
        <v>0.81</v>
      </c>
      <c r="F1469" s="1">
        <f t="shared" si="192"/>
        <v>0.28000000000000003</v>
      </c>
      <c r="R1469" t="s">
        <v>57</v>
      </c>
      <c r="S1469" s="1">
        <v>0.28000000000000003</v>
      </c>
      <c r="T1469" s="1">
        <f t="shared" si="191"/>
        <v>0.28000000000000003</v>
      </c>
      <c r="U1469" s="1">
        <v>0.18999999999999995</v>
      </c>
      <c r="V1469" s="1">
        <f t="shared" si="193"/>
        <v>0.18999999999999995</v>
      </c>
    </row>
    <row r="1470" spans="2:24">
      <c r="B1470" t="s">
        <v>58</v>
      </c>
      <c r="C1470" s="1">
        <v>0.28000000000000003</v>
      </c>
      <c r="D1470" s="1">
        <f t="shared" si="190"/>
        <v>0.28000000000000003</v>
      </c>
      <c r="E1470" s="1">
        <v>0.23</v>
      </c>
      <c r="F1470" s="1">
        <f t="shared" si="192"/>
        <v>0.23</v>
      </c>
      <c r="R1470" t="s">
        <v>58</v>
      </c>
      <c r="S1470" s="1">
        <v>0.28000000000000003</v>
      </c>
      <c r="T1470" s="1">
        <f t="shared" si="191"/>
        <v>0.28000000000000003</v>
      </c>
      <c r="U1470" s="1">
        <v>0.77</v>
      </c>
      <c r="V1470" s="1">
        <f t="shared" si="193"/>
        <v>0.28000000000000003</v>
      </c>
    </row>
    <row r="1471" spans="2:24">
      <c r="B1471" t="s">
        <v>59</v>
      </c>
      <c r="C1471" s="1">
        <v>0.51</v>
      </c>
      <c r="D1471" s="37">
        <f t="shared" si="190"/>
        <v>0.51</v>
      </c>
      <c r="E1471" s="1">
        <v>0.69</v>
      </c>
      <c r="F1471" s="1">
        <f t="shared" si="192"/>
        <v>0.51</v>
      </c>
      <c r="R1471" t="s">
        <v>59</v>
      </c>
      <c r="S1471" s="1">
        <v>0.51</v>
      </c>
      <c r="T1471" s="1">
        <f t="shared" si="191"/>
        <v>0.51</v>
      </c>
      <c r="U1471" s="1">
        <v>0.31000000000000005</v>
      </c>
      <c r="V1471" s="1">
        <f t="shared" si="193"/>
        <v>0.31000000000000005</v>
      </c>
    </row>
    <row r="1472" spans="2:24">
      <c r="B1472" t="s">
        <v>60</v>
      </c>
      <c r="C1472" s="1">
        <v>0.21999999999999997</v>
      </c>
      <c r="D1472" s="1">
        <f t="shared" si="190"/>
        <v>0.21999999999999997</v>
      </c>
      <c r="E1472" s="1">
        <v>0.89</v>
      </c>
      <c r="F1472" s="1">
        <f t="shared" si="192"/>
        <v>0.21999999999999997</v>
      </c>
      <c r="R1472" t="s">
        <v>60</v>
      </c>
      <c r="S1472" s="1">
        <v>0.21999999999999997</v>
      </c>
      <c r="T1472" s="1">
        <f t="shared" si="191"/>
        <v>0.21999999999999997</v>
      </c>
      <c r="U1472" s="1">
        <v>0.10999999999999999</v>
      </c>
      <c r="V1472" s="1">
        <f t="shared" si="193"/>
        <v>0.10999999999999999</v>
      </c>
    </row>
    <row r="1473" spans="2:24">
      <c r="B1473" t="s">
        <v>153</v>
      </c>
      <c r="C1473" s="1">
        <v>0.67</v>
      </c>
      <c r="D1473" s="37">
        <f t="shared" si="190"/>
        <v>0.67</v>
      </c>
      <c r="E1473" s="1">
        <v>0.13</v>
      </c>
      <c r="F1473" s="1">
        <f t="shared" si="192"/>
        <v>0.13</v>
      </c>
      <c r="R1473" t="s">
        <v>153</v>
      </c>
      <c r="S1473" s="1">
        <v>0.67</v>
      </c>
      <c r="T1473" s="1">
        <f t="shared" si="191"/>
        <v>0.67</v>
      </c>
      <c r="U1473" s="1">
        <v>0.87</v>
      </c>
      <c r="V1473" s="1">
        <f t="shared" si="193"/>
        <v>0.67</v>
      </c>
    </row>
    <row r="1474" spans="2:24">
      <c r="B1474" t="s">
        <v>62</v>
      </c>
      <c r="C1474" s="1">
        <v>0.59</v>
      </c>
      <c r="D1474" s="37">
        <f t="shared" si="190"/>
        <v>0.59</v>
      </c>
      <c r="E1474" s="1">
        <v>0.16</v>
      </c>
      <c r="F1474" s="1">
        <f t="shared" si="192"/>
        <v>0.16</v>
      </c>
      <c r="R1474" t="s">
        <v>62</v>
      </c>
      <c r="S1474" s="1">
        <v>0.59</v>
      </c>
      <c r="T1474" s="37">
        <f t="shared" si="191"/>
        <v>0.59</v>
      </c>
      <c r="U1474" s="1">
        <v>0.84</v>
      </c>
      <c r="V1474" s="1">
        <f t="shared" si="193"/>
        <v>0.59</v>
      </c>
    </row>
    <row r="1475" spans="2:24">
      <c r="B1475" t="s">
        <v>63</v>
      </c>
      <c r="C1475" s="1">
        <v>0.8</v>
      </c>
      <c r="D1475" s="37">
        <f t="shared" si="190"/>
        <v>0.8</v>
      </c>
      <c r="E1475" s="1">
        <v>0.45</v>
      </c>
      <c r="F1475" s="1">
        <f t="shared" si="192"/>
        <v>0.45</v>
      </c>
      <c r="R1475" t="s">
        <v>63</v>
      </c>
      <c r="S1475" s="1">
        <v>0.8</v>
      </c>
      <c r="T1475" s="1">
        <f t="shared" si="191"/>
        <v>0.8</v>
      </c>
      <c r="U1475" s="1">
        <v>0.55000000000000004</v>
      </c>
      <c r="V1475" s="1">
        <f t="shared" si="193"/>
        <v>0.55000000000000004</v>
      </c>
    </row>
    <row r="1476" spans="2:24">
      <c r="B1476" t="s">
        <v>64</v>
      </c>
      <c r="C1476" s="1">
        <v>0.21999999999999997</v>
      </c>
      <c r="D1476" s="1">
        <f t="shared" si="190"/>
        <v>0.21999999999999997</v>
      </c>
      <c r="E1476" s="1">
        <v>0.84</v>
      </c>
      <c r="F1476" s="1">
        <f t="shared" si="192"/>
        <v>0.21999999999999997</v>
      </c>
      <c r="R1476" t="s">
        <v>64</v>
      </c>
      <c r="S1476" s="1">
        <v>0.21999999999999997</v>
      </c>
      <c r="T1476" s="1">
        <f t="shared" si="191"/>
        <v>0.21999999999999997</v>
      </c>
      <c r="U1476" s="1">
        <v>0.16000000000000003</v>
      </c>
      <c r="V1476" s="1">
        <f t="shared" si="193"/>
        <v>0.16000000000000003</v>
      </c>
    </row>
    <row r="1477" spans="2:24">
      <c r="B1477" t="s">
        <v>65</v>
      </c>
      <c r="C1477" s="1">
        <v>0.51</v>
      </c>
      <c r="D1477" s="37">
        <f t="shared" si="190"/>
        <v>0.51</v>
      </c>
      <c r="E1477" s="1">
        <v>0.13</v>
      </c>
      <c r="F1477" s="1">
        <f t="shared" si="192"/>
        <v>0.13</v>
      </c>
      <c r="R1477" t="s">
        <v>65</v>
      </c>
      <c r="S1477" s="1">
        <v>0.51</v>
      </c>
      <c r="T1477" s="37">
        <f t="shared" si="191"/>
        <v>0.51</v>
      </c>
      <c r="U1477" s="1">
        <v>0.87</v>
      </c>
      <c r="V1477" s="1">
        <f t="shared" si="193"/>
        <v>0.51</v>
      </c>
    </row>
    <row r="1478" spans="2:24">
      <c r="B1478" t="s">
        <v>66</v>
      </c>
      <c r="C1478" s="1">
        <v>7.999999999999996E-2</v>
      </c>
      <c r="D1478" s="1">
        <f t="shared" si="190"/>
        <v>7.999999999999996E-2</v>
      </c>
      <c r="E1478" s="1">
        <v>0.89</v>
      </c>
      <c r="F1478" s="1">
        <f t="shared" si="192"/>
        <v>7.999999999999996E-2</v>
      </c>
      <c r="R1478" t="s">
        <v>66</v>
      </c>
      <c r="S1478" s="1">
        <v>7.999999999999996E-2</v>
      </c>
      <c r="T1478" s="1">
        <f t="shared" si="191"/>
        <v>7.999999999999996E-2</v>
      </c>
      <c r="U1478" s="1">
        <v>0.10999999999999999</v>
      </c>
      <c r="V1478" s="1">
        <f t="shared" si="193"/>
        <v>7.999999999999996E-2</v>
      </c>
    </row>
    <row r="1479" spans="2:24">
      <c r="B1479" t="s">
        <v>94</v>
      </c>
      <c r="C1479" s="1">
        <v>0.99</v>
      </c>
      <c r="D1479" s="37">
        <f t="shared" si="190"/>
        <v>0.99</v>
      </c>
      <c r="E1479" s="1">
        <v>0.23</v>
      </c>
      <c r="F1479" s="1">
        <f t="shared" si="192"/>
        <v>0.23</v>
      </c>
      <c r="R1479" t="s">
        <v>94</v>
      </c>
      <c r="S1479" s="1">
        <v>0.99</v>
      </c>
      <c r="T1479" s="37">
        <f t="shared" si="191"/>
        <v>0.99</v>
      </c>
      <c r="U1479" s="1">
        <v>0.77</v>
      </c>
      <c r="V1479" s="1">
        <f t="shared" si="193"/>
        <v>0.77</v>
      </c>
    </row>
    <row r="1480" spans="2:24">
      <c r="B1480" t="s">
        <v>96</v>
      </c>
      <c r="C1480" s="1">
        <v>0.98</v>
      </c>
      <c r="D1480" s="37">
        <f t="shared" si="190"/>
        <v>0.98</v>
      </c>
      <c r="E1480" s="1">
        <v>0.13</v>
      </c>
      <c r="F1480" s="1">
        <f t="shared" si="192"/>
        <v>0.13</v>
      </c>
      <c r="R1480" t="s">
        <v>96</v>
      </c>
      <c r="S1480" s="1">
        <v>0.98</v>
      </c>
      <c r="T1480" s="37">
        <f t="shared" si="191"/>
        <v>0.98</v>
      </c>
      <c r="U1480" s="1">
        <v>0.87</v>
      </c>
      <c r="V1480" s="1">
        <f t="shared" si="193"/>
        <v>0.87</v>
      </c>
    </row>
    <row r="1481" spans="2:24">
      <c r="B1481" t="s">
        <v>98</v>
      </c>
      <c r="C1481" s="1">
        <v>0.35</v>
      </c>
      <c r="D1481" s="1">
        <f t="shared" si="190"/>
        <v>0.35</v>
      </c>
      <c r="E1481" s="1">
        <v>0.31</v>
      </c>
      <c r="F1481" s="1">
        <f t="shared" si="192"/>
        <v>0.31</v>
      </c>
      <c r="R1481" t="s">
        <v>98</v>
      </c>
      <c r="S1481" s="1">
        <v>0.35</v>
      </c>
      <c r="T1481" s="37">
        <f t="shared" si="191"/>
        <v>0.35</v>
      </c>
      <c r="U1481" s="1">
        <v>0.69</v>
      </c>
      <c r="V1481" s="1">
        <f t="shared" si="193"/>
        <v>0.35</v>
      </c>
    </row>
    <row r="1482" spans="2:24">
      <c r="B1482" t="s">
        <v>100</v>
      </c>
      <c r="C1482" s="1">
        <v>0.74</v>
      </c>
      <c r="D1482" s="37">
        <f t="shared" si="190"/>
        <v>0.74</v>
      </c>
      <c r="E1482" s="1">
        <v>0.16</v>
      </c>
      <c r="F1482" s="1">
        <f t="shared" si="192"/>
        <v>0.16</v>
      </c>
      <c r="R1482" t="s">
        <v>100</v>
      </c>
      <c r="S1482" s="1">
        <v>0.74</v>
      </c>
      <c r="T1482" s="37">
        <f t="shared" si="191"/>
        <v>0.74</v>
      </c>
      <c r="U1482" s="1">
        <v>0.84</v>
      </c>
      <c r="V1482" s="1">
        <f t="shared" si="193"/>
        <v>0.74</v>
      </c>
    </row>
    <row r="1483" spans="2:24">
      <c r="B1483" t="s">
        <v>102</v>
      </c>
      <c r="C1483" s="1">
        <v>0.28000000000000003</v>
      </c>
      <c r="D1483" s="1">
        <f t="shared" si="190"/>
        <v>0.28000000000000003</v>
      </c>
      <c r="E1483" s="1">
        <v>0.89</v>
      </c>
      <c r="F1483" s="1">
        <f t="shared" si="192"/>
        <v>0.28000000000000003</v>
      </c>
      <c r="R1483" t="s">
        <v>102</v>
      </c>
      <c r="S1483" s="1">
        <v>0.28000000000000003</v>
      </c>
      <c r="T1483" s="1">
        <f t="shared" si="191"/>
        <v>0.28000000000000003</v>
      </c>
      <c r="U1483" s="1">
        <v>0.10999999999999999</v>
      </c>
      <c r="V1483" s="1">
        <f t="shared" si="193"/>
        <v>0.10999999999999999</v>
      </c>
    </row>
    <row r="1484" spans="2:24">
      <c r="B1484" t="s">
        <v>151</v>
      </c>
      <c r="C1484" s="1">
        <v>0.16000000000000003</v>
      </c>
      <c r="D1484" s="1">
        <f t="shared" si="190"/>
        <v>0.16000000000000003</v>
      </c>
      <c r="E1484" s="1">
        <v>0.89</v>
      </c>
      <c r="F1484" s="1">
        <f t="shared" si="192"/>
        <v>0.16000000000000003</v>
      </c>
      <c r="R1484" t="s">
        <v>151</v>
      </c>
      <c r="S1484" s="1">
        <v>0.16000000000000003</v>
      </c>
      <c r="T1484" s="1">
        <f t="shared" si="191"/>
        <v>0.16000000000000003</v>
      </c>
      <c r="U1484" s="1">
        <v>0.10999999999999999</v>
      </c>
      <c r="V1484" s="1">
        <f t="shared" si="193"/>
        <v>0.10999999999999999</v>
      </c>
    </row>
    <row r="1485" spans="2:24">
      <c r="D1485">
        <f>SUM(D1467:D1484)</f>
        <v>8.4099999999999984</v>
      </c>
      <c r="F1485">
        <f>SUM(F1467:F1484)</f>
        <v>3.9700000000000006</v>
      </c>
      <c r="G1485">
        <f>+F1485/D1485</f>
        <v>0.47205707491082061</v>
      </c>
      <c r="H1485" s="46" t="s">
        <v>618</v>
      </c>
      <c r="T1485">
        <f>SUM(T1467:T1484)</f>
        <v>8.4099999999999984</v>
      </c>
      <c r="V1485">
        <f>SUM(V1467:V1484)</f>
        <v>7.1000000000000005</v>
      </c>
      <c r="W1485">
        <f>+V1485/T1485</f>
        <v>0.8442330558858504</v>
      </c>
      <c r="X1485" s="46" t="s">
        <v>618</v>
      </c>
    </row>
    <row r="1486" spans="2:24">
      <c r="H1486" s="44"/>
      <c r="X1486" s="44"/>
    </row>
    <row r="1487" spans="2:24">
      <c r="H1487" s="44"/>
      <c r="X1487" s="44"/>
    </row>
    <row r="1488" spans="2:24">
      <c r="H1488" s="44"/>
      <c r="X1488" s="44"/>
    </row>
    <row r="1489" spans="8:24">
      <c r="H1489" s="44"/>
      <c r="X1489" s="44"/>
    </row>
    <row r="1490" spans="8:24">
      <c r="H1490" s="44"/>
      <c r="X1490" s="44"/>
    </row>
    <row r="1491" spans="8:24">
      <c r="H1491" s="44"/>
      <c r="X1491" s="44"/>
    </row>
    <row r="1492" spans="8:24">
      <c r="H1492" s="44"/>
      <c r="X1492" s="44"/>
    </row>
    <row r="1493" spans="8:24">
      <c r="H1493" s="44"/>
      <c r="X1493" s="44"/>
    </row>
    <row r="1494" spans="8:24">
      <c r="H1494" s="44"/>
      <c r="X1494" s="44"/>
    </row>
    <row r="1495" spans="8:24">
      <c r="H1495" s="44"/>
      <c r="X1495" s="44"/>
    </row>
    <row r="1496" spans="8:24">
      <c r="H1496" s="44"/>
      <c r="X1496" s="44"/>
    </row>
    <row r="1497" spans="8:24">
      <c r="H1497" s="44"/>
      <c r="X1497" s="44"/>
    </row>
    <row r="1498" spans="8:24">
      <c r="H1498" s="44"/>
      <c r="X1498" s="44"/>
    </row>
    <row r="1499" spans="8:24">
      <c r="H1499" s="44"/>
      <c r="X1499" s="44"/>
    </row>
    <row r="1500" spans="8:24">
      <c r="H1500" s="44"/>
      <c r="X1500" s="44"/>
    </row>
    <row r="1501" spans="8:24">
      <c r="H1501" s="44"/>
      <c r="X1501" s="44"/>
    </row>
    <row r="1502" spans="8:24">
      <c r="H1502" s="44"/>
      <c r="X1502" s="44"/>
    </row>
    <row r="1503" spans="8:24">
      <c r="H1503" s="44"/>
      <c r="X1503" s="44"/>
    </row>
    <row r="1504" spans="8:24">
      <c r="H1504" s="44"/>
      <c r="X1504" s="44"/>
    </row>
    <row r="1505" spans="2:24">
      <c r="H1505" s="44"/>
      <c r="X1505" s="44"/>
    </row>
    <row r="1506" spans="2:24">
      <c r="H1506" s="44"/>
      <c r="X1506" s="44"/>
    </row>
    <row r="1509" spans="2:24">
      <c r="C1509" t="s">
        <v>49</v>
      </c>
      <c r="D1509" t="s">
        <v>56</v>
      </c>
      <c r="Q1509" t="s">
        <v>49</v>
      </c>
      <c r="R1509" t="s">
        <v>56</v>
      </c>
      <c r="S1509" t="s">
        <v>69</v>
      </c>
    </row>
    <row r="1510" spans="2:24">
      <c r="B1510" t="s">
        <v>279</v>
      </c>
      <c r="C1510">
        <v>1</v>
      </c>
      <c r="D1510">
        <v>1</v>
      </c>
      <c r="E1510">
        <v>0.84052287581699348</v>
      </c>
      <c r="F1510" s="17" t="s">
        <v>604</v>
      </c>
      <c r="P1510" t="s">
        <v>279</v>
      </c>
      <c r="Q1510">
        <v>1</v>
      </c>
      <c r="R1510">
        <v>1</v>
      </c>
      <c r="S1510">
        <v>1</v>
      </c>
      <c r="T1510">
        <v>0.47712418300653592</v>
      </c>
      <c r="U1510" s="17" t="s">
        <v>604</v>
      </c>
    </row>
    <row r="1511" spans="2:24">
      <c r="B1511" t="s">
        <v>283</v>
      </c>
      <c r="C1511">
        <v>1</v>
      </c>
      <c r="D1511">
        <v>0</v>
      </c>
      <c r="E1511">
        <v>0.89090909090909087</v>
      </c>
      <c r="F1511" t="s">
        <v>226</v>
      </c>
      <c r="P1511" t="s">
        <v>283</v>
      </c>
      <c r="Q1511">
        <v>1</v>
      </c>
      <c r="R1511">
        <v>0</v>
      </c>
      <c r="S1511">
        <v>1</v>
      </c>
      <c r="T1511">
        <v>0.78701298701298683</v>
      </c>
      <c r="U1511" t="s">
        <v>226</v>
      </c>
    </row>
    <row r="1512" spans="2:24">
      <c r="B1512" t="s">
        <v>287</v>
      </c>
      <c r="C1512">
        <v>0</v>
      </c>
      <c r="D1512">
        <v>1</v>
      </c>
      <c r="E1512">
        <v>0.75726141078838172</v>
      </c>
      <c r="F1512" s="58" t="s">
        <v>605</v>
      </c>
      <c r="P1512" t="s">
        <v>287</v>
      </c>
      <c r="Q1512">
        <v>0</v>
      </c>
      <c r="R1512">
        <v>1</v>
      </c>
      <c r="S1512">
        <v>1</v>
      </c>
      <c r="T1512">
        <v>0.78838174273858908</v>
      </c>
      <c r="U1512" s="58" t="s">
        <v>605</v>
      </c>
    </row>
    <row r="1513" spans="2:24">
      <c r="B1513" t="s">
        <v>291</v>
      </c>
      <c r="C1513">
        <v>0</v>
      </c>
      <c r="D1513">
        <v>0</v>
      </c>
      <c r="E1513">
        <v>0.67412935323383072</v>
      </c>
      <c r="F1513" s="44">
        <v>0.45316804407713501</v>
      </c>
      <c r="G1513" s="44" t="s">
        <v>609</v>
      </c>
      <c r="P1513" t="s">
        <v>291</v>
      </c>
      <c r="Q1513">
        <v>0</v>
      </c>
      <c r="R1513">
        <v>0</v>
      </c>
      <c r="S1513">
        <v>1</v>
      </c>
      <c r="T1513">
        <v>0.93388429752066127</v>
      </c>
      <c r="U1513" s="44" t="s">
        <v>609</v>
      </c>
    </row>
    <row r="1516" spans="2:24">
      <c r="C1516" t="s">
        <v>49</v>
      </c>
      <c r="D1516" t="s">
        <v>56</v>
      </c>
      <c r="E1516" t="s">
        <v>320</v>
      </c>
      <c r="Q1516" t="s">
        <v>49</v>
      </c>
      <c r="R1516" t="s">
        <v>56</v>
      </c>
      <c r="S1516" t="s">
        <v>69</v>
      </c>
      <c r="T1516" t="s">
        <v>216</v>
      </c>
    </row>
    <row r="1517" spans="2:24">
      <c r="B1517" t="s">
        <v>279</v>
      </c>
      <c r="C1517">
        <v>1</v>
      </c>
      <c r="D1517">
        <v>1</v>
      </c>
      <c r="E1517">
        <v>0.84052287581699348</v>
      </c>
      <c r="F1517" s="17" t="s">
        <v>604</v>
      </c>
      <c r="P1517" t="s">
        <v>291</v>
      </c>
      <c r="Q1517">
        <v>0</v>
      </c>
      <c r="R1517">
        <v>0</v>
      </c>
      <c r="S1517">
        <v>1</v>
      </c>
      <c r="T1517">
        <v>0.93388429752066127</v>
      </c>
      <c r="U1517" s="44" t="s">
        <v>609</v>
      </c>
    </row>
    <row r="1518" spans="2:24">
      <c r="B1518" t="s">
        <v>283</v>
      </c>
      <c r="C1518">
        <v>1</v>
      </c>
      <c r="D1518">
        <v>0</v>
      </c>
      <c r="E1518">
        <v>0.89090909090909087</v>
      </c>
      <c r="F1518" t="s">
        <v>226</v>
      </c>
      <c r="P1518" t="s">
        <v>287</v>
      </c>
      <c r="Q1518">
        <v>0</v>
      </c>
      <c r="R1518">
        <v>1</v>
      </c>
      <c r="S1518">
        <v>1</v>
      </c>
      <c r="T1518">
        <v>0.78838174273858908</v>
      </c>
      <c r="U1518" s="58" t="s">
        <v>605</v>
      </c>
    </row>
    <row r="1519" spans="2:24">
      <c r="B1519" t="s">
        <v>287</v>
      </c>
      <c r="C1519">
        <v>0</v>
      </c>
      <c r="D1519">
        <v>1</v>
      </c>
      <c r="E1519">
        <v>0.75726141078838172</v>
      </c>
      <c r="F1519" s="58" t="s">
        <v>605</v>
      </c>
      <c r="P1519" t="s">
        <v>283</v>
      </c>
      <c r="Q1519">
        <v>1</v>
      </c>
      <c r="R1519">
        <v>0</v>
      </c>
      <c r="S1519">
        <v>1</v>
      </c>
      <c r="T1519">
        <v>0.78701298701298683</v>
      </c>
      <c r="U1519" t="s">
        <v>226</v>
      </c>
    </row>
    <row r="1520" spans="2:24">
      <c r="B1520" t="s">
        <v>291</v>
      </c>
      <c r="C1520">
        <v>0</v>
      </c>
      <c r="D1520">
        <v>0</v>
      </c>
      <c r="E1520">
        <v>0.67412935323383072</v>
      </c>
      <c r="F1520" s="44">
        <v>0.45316804407713501</v>
      </c>
      <c r="G1520" s="44" t="s">
        <v>609</v>
      </c>
      <c r="P1520" t="s">
        <v>279</v>
      </c>
      <c r="Q1520">
        <v>1</v>
      </c>
      <c r="R1520">
        <v>1</v>
      </c>
      <c r="S1520">
        <v>1</v>
      </c>
      <c r="T1520">
        <v>0.47712418300653592</v>
      </c>
      <c r="U1520" s="17" t="s">
        <v>604</v>
      </c>
    </row>
  </sheetData>
  <sortState xmlns:xlrd2="http://schemas.microsoft.com/office/spreadsheetml/2017/richdata2" ref="P1344:T1347">
    <sortCondition descending="1" ref="S1344:S1347"/>
  </sortState>
  <phoneticPr fontId="1"/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65D8D-D7A2-4D46-9E4D-E4593E9E78C2}">
  <dimension ref="A3:AP712"/>
  <sheetViews>
    <sheetView tabSelected="1" topLeftCell="K187" workbookViewId="0">
      <selection activeCell="Q206" sqref="Q206"/>
    </sheetView>
  </sheetViews>
  <sheetFormatPr defaultRowHeight="18.75"/>
  <cols>
    <col min="1" max="1" width="11.625" customWidth="1"/>
    <col min="2" max="2" width="5.5" customWidth="1"/>
    <col min="3" max="3" width="5.75" customWidth="1"/>
    <col min="4" max="4" width="5" customWidth="1"/>
    <col min="5" max="5" width="6.25" customWidth="1"/>
    <col min="6" max="6" width="5.125" customWidth="1"/>
    <col min="7" max="7" width="4.875" customWidth="1"/>
    <col min="8" max="8" width="7.875" customWidth="1"/>
    <col min="9" max="9" width="6.625" customWidth="1"/>
    <col min="10" max="10" width="5.125" customWidth="1"/>
    <col min="11" max="11" width="14.5" customWidth="1"/>
    <col min="12" max="15" width="10" customWidth="1"/>
    <col min="27" max="27" width="10.625" customWidth="1"/>
  </cols>
  <sheetData>
    <row r="3" spans="1:29">
      <c r="A3" t="s">
        <v>279</v>
      </c>
      <c r="W3" t="s">
        <v>279</v>
      </c>
    </row>
    <row r="4" spans="1:29">
      <c r="A4" t="s">
        <v>78</v>
      </c>
      <c r="B4" t="s">
        <v>48</v>
      </c>
      <c r="C4" t="s">
        <v>54</v>
      </c>
      <c r="D4" t="s">
        <v>50</v>
      </c>
      <c r="E4" t="s">
        <v>278</v>
      </c>
      <c r="F4" t="s">
        <v>224</v>
      </c>
      <c r="G4" t="s">
        <v>239</v>
      </c>
      <c r="W4" t="s">
        <v>78</v>
      </c>
      <c r="X4" t="s">
        <v>48</v>
      </c>
      <c r="Y4" t="s">
        <v>54</v>
      </c>
      <c r="Z4" t="s">
        <v>50</v>
      </c>
      <c r="AA4" t="s">
        <v>278</v>
      </c>
      <c r="AB4" t="s">
        <v>236</v>
      </c>
      <c r="AC4" t="s">
        <v>238</v>
      </c>
    </row>
    <row r="5" spans="1:29">
      <c r="A5" t="s">
        <v>80</v>
      </c>
      <c r="B5">
        <v>0.62</v>
      </c>
      <c r="C5">
        <v>0.77</v>
      </c>
      <c r="D5">
        <v>0.41000000000000003</v>
      </c>
      <c r="E5">
        <f t="shared" ref="E5:E22" si="0">MIN(B5:D5)</f>
        <v>0.41000000000000003</v>
      </c>
      <c r="F5">
        <v>0.13</v>
      </c>
      <c r="G5">
        <f>MIN(E5:F5)</f>
        <v>0.13</v>
      </c>
      <c r="Q5" s="42"/>
      <c r="R5" s="18"/>
      <c r="S5" s="17"/>
      <c r="T5" s="17"/>
      <c r="W5" t="s">
        <v>80</v>
      </c>
      <c r="X5" s="1">
        <v>0.62</v>
      </c>
      <c r="Y5" s="1">
        <v>0.77</v>
      </c>
      <c r="Z5" s="1">
        <v>0.41000000000000003</v>
      </c>
      <c r="AA5" s="1">
        <f t="shared" ref="AA5:AA22" si="1">MIN(X5:Z5)</f>
        <v>0.41000000000000003</v>
      </c>
      <c r="AB5" s="1">
        <v>0.87</v>
      </c>
      <c r="AC5" s="1">
        <f>MIN(AA5:AB5)</f>
        <v>0.41000000000000003</v>
      </c>
    </row>
    <row r="6" spans="1:29">
      <c r="A6" t="s">
        <v>82</v>
      </c>
      <c r="B6">
        <v>0.96</v>
      </c>
      <c r="C6">
        <v>0.7</v>
      </c>
      <c r="D6">
        <v>0.84</v>
      </c>
      <c r="E6" s="37">
        <f t="shared" si="0"/>
        <v>0.7</v>
      </c>
      <c r="F6" s="1">
        <v>0.89</v>
      </c>
      <c r="G6" s="1">
        <f t="shared" ref="G6:G22" si="2">MIN(E6:F6)</f>
        <v>0.7</v>
      </c>
      <c r="Q6" s="44"/>
      <c r="R6" s="44"/>
      <c r="W6" t="s">
        <v>82</v>
      </c>
      <c r="X6" s="1">
        <v>0.96</v>
      </c>
      <c r="Y6" s="1">
        <v>0.7</v>
      </c>
      <c r="Z6" s="1">
        <v>0.84</v>
      </c>
      <c r="AA6" s="37">
        <f t="shared" si="1"/>
        <v>0.7</v>
      </c>
      <c r="AB6" s="1">
        <v>0.10999999999999999</v>
      </c>
      <c r="AC6" s="1">
        <f t="shared" ref="AC6:AC22" si="3">MIN(AA6:AB6)</f>
        <v>0.10999999999999999</v>
      </c>
    </row>
    <row r="7" spans="1:29">
      <c r="A7" t="s">
        <v>57</v>
      </c>
      <c r="B7">
        <v>0.42</v>
      </c>
      <c r="C7">
        <v>0.73</v>
      </c>
      <c r="D7">
        <v>0.72</v>
      </c>
      <c r="E7">
        <f t="shared" si="0"/>
        <v>0.42</v>
      </c>
      <c r="F7">
        <v>0.81</v>
      </c>
      <c r="G7">
        <f t="shared" si="2"/>
        <v>0.42</v>
      </c>
      <c r="W7" t="s">
        <v>57</v>
      </c>
      <c r="X7" s="1">
        <v>0.42</v>
      </c>
      <c r="Y7" s="1">
        <v>0.73</v>
      </c>
      <c r="Z7" s="1">
        <v>0.72</v>
      </c>
      <c r="AA7" s="1">
        <f t="shared" si="1"/>
        <v>0.42</v>
      </c>
      <c r="AB7" s="1">
        <v>0.18999999999999995</v>
      </c>
      <c r="AC7" s="1">
        <f t="shared" si="3"/>
        <v>0.18999999999999995</v>
      </c>
    </row>
    <row r="8" spans="1:29">
      <c r="A8" t="s">
        <v>58</v>
      </c>
      <c r="B8">
        <v>0.25</v>
      </c>
      <c r="C8">
        <v>0.71</v>
      </c>
      <c r="D8">
        <v>0.72</v>
      </c>
      <c r="E8">
        <f t="shared" si="0"/>
        <v>0.25</v>
      </c>
      <c r="F8">
        <v>0.23</v>
      </c>
      <c r="G8">
        <f t="shared" si="2"/>
        <v>0.23</v>
      </c>
      <c r="W8" t="s">
        <v>58</v>
      </c>
      <c r="X8" s="1">
        <v>0.25</v>
      </c>
      <c r="Y8" s="1">
        <v>0.71</v>
      </c>
      <c r="Z8" s="1">
        <v>0.72</v>
      </c>
      <c r="AA8" s="1">
        <f t="shared" si="1"/>
        <v>0.25</v>
      </c>
      <c r="AB8" s="1">
        <v>0.77</v>
      </c>
      <c r="AC8" s="1">
        <f t="shared" si="3"/>
        <v>0.25</v>
      </c>
    </row>
    <row r="9" spans="1:29">
      <c r="A9" t="s">
        <v>59</v>
      </c>
      <c r="B9">
        <v>0.42</v>
      </c>
      <c r="C9">
        <v>0.78</v>
      </c>
      <c r="D9">
        <v>0.49</v>
      </c>
      <c r="E9">
        <f t="shared" si="0"/>
        <v>0.42</v>
      </c>
      <c r="F9">
        <v>0.69</v>
      </c>
      <c r="G9">
        <f t="shared" si="2"/>
        <v>0.42</v>
      </c>
      <c r="W9" t="s">
        <v>59</v>
      </c>
      <c r="X9" s="1">
        <v>0.42</v>
      </c>
      <c r="Y9" s="1">
        <v>0.78</v>
      </c>
      <c r="Z9" s="1">
        <v>0.49</v>
      </c>
      <c r="AA9" s="1">
        <f t="shared" si="1"/>
        <v>0.42</v>
      </c>
      <c r="AB9" s="1">
        <v>0.31000000000000005</v>
      </c>
      <c r="AC9" s="1">
        <f t="shared" si="3"/>
        <v>0.31000000000000005</v>
      </c>
    </row>
    <row r="10" spans="1:29">
      <c r="A10" t="s">
        <v>60</v>
      </c>
      <c r="B10">
        <v>0.9</v>
      </c>
      <c r="C10">
        <v>0.74</v>
      </c>
      <c r="D10">
        <v>0.78</v>
      </c>
      <c r="E10" s="5">
        <f t="shared" si="0"/>
        <v>0.74</v>
      </c>
      <c r="F10">
        <v>0.89</v>
      </c>
      <c r="G10">
        <f t="shared" si="2"/>
        <v>0.74</v>
      </c>
      <c r="W10" t="s">
        <v>60</v>
      </c>
      <c r="X10" s="1">
        <v>0.9</v>
      </c>
      <c r="Y10" s="1">
        <v>0.74</v>
      </c>
      <c r="Z10" s="1">
        <v>0.78</v>
      </c>
      <c r="AA10" s="37">
        <f t="shared" si="1"/>
        <v>0.74</v>
      </c>
      <c r="AB10" s="1">
        <v>0.10999999999999999</v>
      </c>
      <c r="AC10" s="1">
        <f t="shared" si="3"/>
        <v>0.10999999999999999</v>
      </c>
    </row>
    <row r="11" spans="1:29">
      <c r="A11" t="s">
        <v>153</v>
      </c>
      <c r="B11">
        <v>0.72</v>
      </c>
      <c r="C11">
        <v>0.77</v>
      </c>
      <c r="D11">
        <v>0.32999999999999996</v>
      </c>
      <c r="E11">
        <f t="shared" si="0"/>
        <v>0.32999999999999996</v>
      </c>
      <c r="F11">
        <v>0.13</v>
      </c>
      <c r="G11">
        <f t="shared" si="2"/>
        <v>0.13</v>
      </c>
      <c r="W11" t="s">
        <v>153</v>
      </c>
      <c r="X11" s="1">
        <v>0.72</v>
      </c>
      <c r="Y11" s="1">
        <v>0.77</v>
      </c>
      <c r="Z11" s="1">
        <v>0.32999999999999996</v>
      </c>
      <c r="AA11" s="1">
        <f t="shared" si="1"/>
        <v>0.32999999999999996</v>
      </c>
      <c r="AB11" s="1">
        <v>0.87</v>
      </c>
      <c r="AC11" s="1">
        <f t="shared" si="3"/>
        <v>0.32999999999999996</v>
      </c>
    </row>
    <row r="12" spans="1:29">
      <c r="A12" t="s">
        <v>62</v>
      </c>
      <c r="B12">
        <v>0.17</v>
      </c>
      <c r="C12">
        <v>0.09</v>
      </c>
      <c r="D12">
        <v>0.41000000000000003</v>
      </c>
      <c r="E12">
        <f t="shared" si="0"/>
        <v>0.09</v>
      </c>
      <c r="F12">
        <v>0.16</v>
      </c>
      <c r="G12">
        <f t="shared" si="2"/>
        <v>0.09</v>
      </c>
      <c r="W12" t="s">
        <v>62</v>
      </c>
      <c r="X12" s="1">
        <v>0.17</v>
      </c>
      <c r="Y12" s="1">
        <v>0.09</v>
      </c>
      <c r="Z12" s="1">
        <v>0.41000000000000003</v>
      </c>
      <c r="AA12" s="1">
        <f t="shared" si="1"/>
        <v>0.09</v>
      </c>
      <c r="AB12" s="1">
        <v>0.84</v>
      </c>
      <c r="AC12" s="1">
        <f t="shared" si="3"/>
        <v>0.09</v>
      </c>
    </row>
    <row r="13" spans="1:29">
      <c r="A13" t="s">
        <v>63</v>
      </c>
      <c r="B13">
        <v>0.2</v>
      </c>
      <c r="C13">
        <v>0.51</v>
      </c>
      <c r="D13" s="1">
        <v>0.19999999999999996</v>
      </c>
      <c r="E13" s="1">
        <f t="shared" si="0"/>
        <v>0.19999999999999996</v>
      </c>
      <c r="F13">
        <v>0.45</v>
      </c>
      <c r="G13">
        <f t="shared" si="2"/>
        <v>0.19999999999999996</v>
      </c>
      <c r="Q13" s="18"/>
      <c r="R13" s="18"/>
      <c r="W13" t="s">
        <v>63</v>
      </c>
      <c r="X13" s="1">
        <v>0.2</v>
      </c>
      <c r="Y13" s="1">
        <v>0.51</v>
      </c>
      <c r="Z13" s="1">
        <v>0.19999999999999996</v>
      </c>
      <c r="AA13" s="1">
        <f t="shared" si="1"/>
        <v>0.19999999999999996</v>
      </c>
      <c r="AB13" s="1">
        <v>0.55000000000000004</v>
      </c>
      <c r="AC13" s="1">
        <f t="shared" si="3"/>
        <v>0.19999999999999996</v>
      </c>
    </row>
    <row r="14" spans="1:29">
      <c r="A14" t="s">
        <v>64</v>
      </c>
      <c r="B14">
        <v>0.53</v>
      </c>
      <c r="C14">
        <v>0.71</v>
      </c>
      <c r="D14">
        <v>0.78</v>
      </c>
      <c r="E14" s="5">
        <f t="shared" si="0"/>
        <v>0.53</v>
      </c>
      <c r="F14">
        <v>0.84</v>
      </c>
      <c r="G14">
        <f t="shared" si="2"/>
        <v>0.53</v>
      </c>
      <c r="Q14" s="47"/>
      <c r="R14" s="47"/>
      <c r="W14" t="s">
        <v>64</v>
      </c>
      <c r="X14" s="1">
        <v>0.53</v>
      </c>
      <c r="Y14" s="1">
        <v>0.71</v>
      </c>
      <c r="Z14" s="1">
        <v>0.78</v>
      </c>
      <c r="AA14" s="1">
        <f t="shared" si="1"/>
        <v>0.53</v>
      </c>
      <c r="AB14" s="1">
        <v>0.16000000000000003</v>
      </c>
      <c r="AC14" s="1">
        <f t="shared" si="3"/>
        <v>0.16000000000000003</v>
      </c>
    </row>
    <row r="15" spans="1:29">
      <c r="A15" t="s">
        <v>65</v>
      </c>
      <c r="B15">
        <v>0.32</v>
      </c>
      <c r="C15">
        <v>0.25</v>
      </c>
      <c r="D15">
        <v>0.49</v>
      </c>
      <c r="E15">
        <f t="shared" si="0"/>
        <v>0.25</v>
      </c>
      <c r="F15">
        <v>0.13</v>
      </c>
      <c r="G15">
        <f t="shared" si="2"/>
        <v>0.13</v>
      </c>
      <c r="Q15" s="18"/>
      <c r="R15" s="18"/>
      <c r="W15" t="s">
        <v>65</v>
      </c>
      <c r="X15" s="1">
        <v>0.32</v>
      </c>
      <c r="Y15" s="1">
        <v>0.25</v>
      </c>
      <c r="Z15" s="1">
        <v>0.49</v>
      </c>
      <c r="AA15" s="1">
        <f t="shared" si="1"/>
        <v>0.25</v>
      </c>
      <c r="AB15" s="1">
        <v>0.87</v>
      </c>
      <c r="AC15" s="1">
        <f t="shared" si="3"/>
        <v>0.25</v>
      </c>
    </row>
    <row r="16" spans="1:29">
      <c r="A16" t="s">
        <v>66</v>
      </c>
      <c r="B16">
        <v>0.92</v>
      </c>
      <c r="C16">
        <v>0.8</v>
      </c>
      <c r="D16">
        <v>0.92</v>
      </c>
      <c r="E16" s="37">
        <f t="shared" si="0"/>
        <v>0.8</v>
      </c>
      <c r="F16" s="1">
        <v>0.89</v>
      </c>
      <c r="G16" s="1">
        <f t="shared" si="2"/>
        <v>0.8</v>
      </c>
      <c r="W16" t="s">
        <v>66</v>
      </c>
      <c r="X16" s="1">
        <v>0.92</v>
      </c>
      <c r="Y16" s="1">
        <v>0.8</v>
      </c>
      <c r="Z16" s="1">
        <v>0.92</v>
      </c>
      <c r="AA16" s="37">
        <f t="shared" si="1"/>
        <v>0.8</v>
      </c>
      <c r="AB16" s="1">
        <v>0.10999999999999999</v>
      </c>
      <c r="AC16" s="1">
        <f t="shared" si="3"/>
        <v>0.10999999999999999</v>
      </c>
    </row>
    <row r="17" spans="1:34">
      <c r="A17" t="s">
        <v>94</v>
      </c>
      <c r="B17">
        <v>0.13</v>
      </c>
      <c r="C17">
        <v>0.34</v>
      </c>
      <c r="D17">
        <v>1.0000000000000009E-2</v>
      </c>
      <c r="E17">
        <f t="shared" si="0"/>
        <v>1.0000000000000009E-2</v>
      </c>
      <c r="F17">
        <v>0.23</v>
      </c>
      <c r="G17">
        <f t="shared" si="2"/>
        <v>1.0000000000000009E-2</v>
      </c>
      <c r="W17" t="s">
        <v>94</v>
      </c>
      <c r="X17" s="1">
        <v>0.13</v>
      </c>
      <c r="Y17" s="1">
        <v>0.34</v>
      </c>
      <c r="Z17" s="1">
        <v>1.0000000000000009E-2</v>
      </c>
      <c r="AA17" s="1">
        <f t="shared" si="1"/>
        <v>1.0000000000000009E-2</v>
      </c>
      <c r="AB17" s="1">
        <v>0.77</v>
      </c>
      <c r="AC17" s="1">
        <f t="shared" si="3"/>
        <v>1.0000000000000009E-2</v>
      </c>
    </row>
    <row r="18" spans="1:34">
      <c r="A18" t="s">
        <v>96</v>
      </c>
      <c r="B18">
        <v>0.11</v>
      </c>
      <c r="C18">
        <v>0.01</v>
      </c>
      <c r="D18">
        <v>2.0000000000000018E-2</v>
      </c>
      <c r="E18">
        <f t="shared" si="0"/>
        <v>0.01</v>
      </c>
      <c r="F18">
        <v>0.13</v>
      </c>
      <c r="G18">
        <f t="shared" si="2"/>
        <v>0.01</v>
      </c>
      <c r="W18" t="s">
        <v>96</v>
      </c>
      <c r="X18" s="1">
        <v>0.11</v>
      </c>
      <c r="Y18" s="1">
        <v>0.01</v>
      </c>
      <c r="Z18" s="1">
        <v>2.0000000000000018E-2</v>
      </c>
      <c r="AA18" s="1">
        <f t="shared" si="1"/>
        <v>0.01</v>
      </c>
      <c r="AB18" s="1">
        <v>0.87</v>
      </c>
      <c r="AC18" s="1">
        <f t="shared" si="3"/>
        <v>0.01</v>
      </c>
    </row>
    <row r="19" spans="1:34">
      <c r="A19" t="s">
        <v>98</v>
      </c>
      <c r="B19">
        <v>0.12</v>
      </c>
      <c r="C19">
        <v>0.11</v>
      </c>
      <c r="D19">
        <v>0.65</v>
      </c>
      <c r="E19">
        <f t="shared" si="0"/>
        <v>0.11</v>
      </c>
      <c r="F19">
        <v>0.31</v>
      </c>
      <c r="G19">
        <f t="shared" si="2"/>
        <v>0.11</v>
      </c>
      <c r="W19" t="s">
        <v>98</v>
      </c>
      <c r="X19" s="1">
        <v>0.12</v>
      </c>
      <c r="Y19" s="1">
        <v>0.11</v>
      </c>
      <c r="Z19" s="1">
        <v>0.65</v>
      </c>
      <c r="AA19" s="1">
        <f t="shared" si="1"/>
        <v>0.11</v>
      </c>
      <c r="AB19" s="1">
        <v>0.69</v>
      </c>
      <c r="AC19" s="1">
        <f t="shared" si="3"/>
        <v>0.11</v>
      </c>
    </row>
    <row r="20" spans="1:34">
      <c r="A20" t="s">
        <v>100</v>
      </c>
      <c r="B20">
        <v>0.15</v>
      </c>
      <c r="C20">
        <v>0.06</v>
      </c>
      <c r="D20">
        <v>0.26</v>
      </c>
      <c r="E20">
        <f t="shared" si="0"/>
        <v>0.06</v>
      </c>
      <c r="F20">
        <v>0.16</v>
      </c>
      <c r="G20">
        <f t="shared" si="2"/>
        <v>0.06</v>
      </c>
      <c r="W20" t="s">
        <v>100</v>
      </c>
      <c r="X20" s="1">
        <v>0.15</v>
      </c>
      <c r="Y20" s="1">
        <v>0.06</v>
      </c>
      <c r="Z20" s="1">
        <v>0.26</v>
      </c>
      <c r="AA20" s="1">
        <f t="shared" si="1"/>
        <v>0.06</v>
      </c>
      <c r="AB20" s="1">
        <v>0.84</v>
      </c>
      <c r="AC20" s="1">
        <f t="shared" si="3"/>
        <v>0.06</v>
      </c>
    </row>
    <row r="21" spans="1:34">
      <c r="A21" t="s">
        <v>102</v>
      </c>
      <c r="B21">
        <v>0.84</v>
      </c>
      <c r="C21">
        <v>0.8</v>
      </c>
      <c r="D21">
        <v>0.72</v>
      </c>
      <c r="E21" s="5">
        <f t="shared" si="0"/>
        <v>0.72</v>
      </c>
      <c r="F21">
        <v>0.89</v>
      </c>
      <c r="G21">
        <f t="shared" si="2"/>
        <v>0.72</v>
      </c>
      <c r="Q21" s="18"/>
      <c r="R21" s="18"/>
      <c r="W21" t="s">
        <v>102</v>
      </c>
      <c r="X21" s="1">
        <v>0.84</v>
      </c>
      <c r="Y21" s="1">
        <v>0.8</v>
      </c>
      <c r="Z21" s="1">
        <v>0.72</v>
      </c>
      <c r="AA21" s="37">
        <f t="shared" si="1"/>
        <v>0.72</v>
      </c>
      <c r="AB21" s="1">
        <v>0.10999999999999999</v>
      </c>
      <c r="AC21" s="1">
        <f t="shared" si="3"/>
        <v>0.10999999999999999</v>
      </c>
    </row>
    <row r="22" spans="1:34">
      <c r="A22" t="s">
        <v>151</v>
      </c>
      <c r="B22">
        <v>0.93</v>
      </c>
      <c r="C22">
        <v>0.8</v>
      </c>
      <c r="D22">
        <v>0.84</v>
      </c>
      <c r="E22" s="37">
        <f t="shared" si="0"/>
        <v>0.8</v>
      </c>
      <c r="F22">
        <v>0.89</v>
      </c>
      <c r="G22">
        <f t="shared" si="2"/>
        <v>0.8</v>
      </c>
      <c r="W22" t="s">
        <v>151</v>
      </c>
      <c r="X22" s="1">
        <v>0.93</v>
      </c>
      <c r="Y22" s="1">
        <v>0.8</v>
      </c>
      <c r="Z22" s="1">
        <v>0.84</v>
      </c>
      <c r="AA22" s="37">
        <f t="shared" si="1"/>
        <v>0.8</v>
      </c>
      <c r="AB22" s="1">
        <v>0.10999999999999999</v>
      </c>
      <c r="AC22" s="1">
        <f t="shared" si="3"/>
        <v>0.10999999999999999</v>
      </c>
    </row>
    <row r="23" spans="1:34">
      <c r="E23">
        <f>SUM(E5:E22)</f>
        <v>6.8499999999999988</v>
      </c>
      <c r="F23" t="s">
        <v>71</v>
      </c>
      <c r="G23">
        <f>SUM(G5:G22)</f>
        <v>6.2299999999999986</v>
      </c>
      <c r="H23" s="51">
        <f>+G23/E23</f>
        <v>0.90948905109489053</v>
      </c>
      <c r="I23" s="17" t="s">
        <v>314</v>
      </c>
      <c r="J23" s="17"/>
      <c r="K23" s="17"/>
      <c r="L23" s="17"/>
      <c r="M23" s="17"/>
      <c r="N23" s="17"/>
      <c r="O23" s="17"/>
      <c r="P23" s="17"/>
      <c r="Q23" s="36"/>
      <c r="S23" s="17"/>
      <c r="T23" s="17"/>
      <c r="AA23">
        <f>SUM(AA5:AA22)</f>
        <v>6.8499999999999988</v>
      </c>
      <c r="AB23" t="s">
        <v>263</v>
      </c>
      <c r="AC23">
        <f>SUM(AC5:AC22)</f>
        <v>2.9299999999999997</v>
      </c>
      <c r="AD23">
        <f>+AC23/AA23</f>
        <v>0.42773722627737232</v>
      </c>
      <c r="AE23" s="18" t="s">
        <v>294</v>
      </c>
      <c r="AF23" s="18"/>
      <c r="AG23" s="17"/>
      <c r="AH23" s="17"/>
    </row>
    <row r="25" spans="1:34">
      <c r="A25" t="s">
        <v>281</v>
      </c>
      <c r="W25" t="s">
        <v>281</v>
      </c>
    </row>
    <row r="26" spans="1:34">
      <c r="A26" t="s">
        <v>78</v>
      </c>
      <c r="B26" t="s">
        <v>48</v>
      </c>
      <c r="C26" t="s">
        <v>54</v>
      </c>
      <c r="D26" t="s">
        <v>234</v>
      </c>
      <c r="E26" t="s">
        <v>280</v>
      </c>
      <c r="F26" t="s">
        <v>224</v>
      </c>
      <c r="G26" t="s">
        <v>239</v>
      </c>
      <c r="W26" t="s">
        <v>78</v>
      </c>
      <c r="X26" t="s">
        <v>48</v>
      </c>
      <c r="Y26" t="s">
        <v>54</v>
      </c>
      <c r="Z26" t="s">
        <v>234</v>
      </c>
      <c r="AA26" t="s">
        <v>280</v>
      </c>
      <c r="AB26" t="s">
        <v>236</v>
      </c>
      <c r="AC26" t="s">
        <v>238</v>
      </c>
    </row>
    <row r="27" spans="1:34">
      <c r="A27" t="s">
        <v>80</v>
      </c>
      <c r="B27">
        <v>0.62</v>
      </c>
      <c r="C27">
        <v>0.77</v>
      </c>
      <c r="D27">
        <v>0.59</v>
      </c>
      <c r="E27" s="5">
        <f t="shared" ref="E27:E44" si="4">MIN(B27:D27)</f>
        <v>0.59</v>
      </c>
      <c r="F27">
        <v>0.13</v>
      </c>
      <c r="G27">
        <f>MIN(E27:F27)</f>
        <v>0.13</v>
      </c>
      <c r="W27" t="s">
        <v>80</v>
      </c>
      <c r="X27">
        <v>0.62</v>
      </c>
      <c r="Y27">
        <v>0.77</v>
      </c>
      <c r="Z27">
        <v>0.59</v>
      </c>
      <c r="AA27" s="5">
        <f t="shared" ref="AA27:AA44" si="5">MIN(X27:Z27)</f>
        <v>0.59</v>
      </c>
      <c r="AB27">
        <v>0.87</v>
      </c>
      <c r="AC27">
        <f>MIN(AA27:AB27)</f>
        <v>0.59</v>
      </c>
    </row>
    <row r="28" spans="1:34">
      <c r="A28" t="s">
        <v>82</v>
      </c>
      <c r="B28">
        <v>0.96</v>
      </c>
      <c r="C28">
        <v>0.7</v>
      </c>
      <c r="D28">
        <v>0.16000000000000003</v>
      </c>
      <c r="E28">
        <f t="shared" si="4"/>
        <v>0.16000000000000003</v>
      </c>
      <c r="F28">
        <v>0.89</v>
      </c>
      <c r="G28">
        <f t="shared" ref="G28:G44" si="6">MIN(E28:F28)</f>
        <v>0.16000000000000003</v>
      </c>
      <c r="W28" t="s">
        <v>82</v>
      </c>
      <c r="X28">
        <v>0.96</v>
      </c>
      <c r="Y28">
        <v>0.7</v>
      </c>
      <c r="Z28">
        <v>0.16000000000000003</v>
      </c>
      <c r="AA28">
        <f t="shared" si="5"/>
        <v>0.16000000000000003</v>
      </c>
      <c r="AB28">
        <v>0.10999999999999999</v>
      </c>
      <c r="AC28">
        <f t="shared" ref="AC28:AC44" si="7">MIN(AA28:AB28)</f>
        <v>0.10999999999999999</v>
      </c>
    </row>
    <row r="29" spans="1:34">
      <c r="A29" t="s">
        <v>57</v>
      </c>
      <c r="B29">
        <v>0.42</v>
      </c>
      <c r="C29">
        <v>0.73</v>
      </c>
      <c r="D29">
        <v>0.28000000000000003</v>
      </c>
      <c r="E29">
        <f t="shared" si="4"/>
        <v>0.28000000000000003</v>
      </c>
      <c r="F29">
        <v>0.81</v>
      </c>
      <c r="G29">
        <f t="shared" si="6"/>
        <v>0.28000000000000003</v>
      </c>
      <c r="W29" t="s">
        <v>57</v>
      </c>
      <c r="X29">
        <v>0.42</v>
      </c>
      <c r="Y29">
        <v>0.73</v>
      </c>
      <c r="Z29">
        <v>0.28000000000000003</v>
      </c>
      <c r="AA29">
        <f t="shared" si="5"/>
        <v>0.28000000000000003</v>
      </c>
      <c r="AB29">
        <v>0.18999999999999995</v>
      </c>
      <c r="AC29">
        <f t="shared" si="7"/>
        <v>0.18999999999999995</v>
      </c>
    </row>
    <row r="30" spans="1:34">
      <c r="A30" t="s">
        <v>58</v>
      </c>
      <c r="B30">
        <v>0.25</v>
      </c>
      <c r="C30">
        <v>0.71</v>
      </c>
      <c r="D30">
        <v>0.28000000000000003</v>
      </c>
      <c r="E30">
        <f t="shared" si="4"/>
        <v>0.25</v>
      </c>
      <c r="F30">
        <v>0.23</v>
      </c>
      <c r="G30">
        <f t="shared" si="6"/>
        <v>0.23</v>
      </c>
      <c r="W30" t="s">
        <v>58</v>
      </c>
      <c r="X30">
        <v>0.25</v>
      </c>
      <c r="Y30">
        <v>0.71</v>
      </c>
      <c r="Z30">
        <v>0.28000000000000003</v>
      </c>
      <c r="AA30">
        <f t="shared" si="5"/>
        <v>0.25</v>
      </c>
      <c r="AB30">
        <v>0.77</v>
      </c>
      <c r="AC30">
        <f t="shared" si="7"/>
        <v>0.25</v>
      </c>
    </row>
    <row r="31" spans="1:34">
      <c r="A31" t="s">
        <v>59</v>
      </c>
      <c r="B31">
        <v>0.42</v>
      </c>
      <c r="C31">
        <v>0.78</v>
      </c>
      <c r="D31">
        <v>0.51</v>
      </c>
      <c r="E31">
        <f t="shared" si="4"/>
        <v>0.42</v>
      </c>
      <c r="F31">
        <v>0.69</v>
      </c>
      <c r="G31">
        <f t="shared" si="6"/>
        <v>0.42</v>
      </c>
      <c r="Q31" s="44"/>
      <c r="R31" s="44"/>
      <c r="W31" t="s">
        <v>59</v>
      </c>
      <c r="X31">
        <v>0.42</v>
      </c>
      <c r="Y31">
        <v>0.78</v>
      </c>
      <c r="Z31">
        <v>0.51</v>
      </c>
      <c r="AA31">
        <f t="shared" si="5"/>
        <v>0.42</v>
      </c>
      <c r="AB31">
        <v>0.31000000000000005</v>
      </c>
      <c r="AC31">
        <f t="shared" si="7"/>
        <v>0.31000000000000005</v>
      </c>
    </row>
    <row r="32" spans="1:34">
      <c r="A32" t="s">
        <v>60</v>
      </c>
      <c r="B32">
        <v>0.9</v>
      </c>
      <c r="C32">
        <v>0.74</v>
      </c>
      <c r="D32">
        <v>0.21999999999999997</v>
      </c>
      <c r="E32">
        <f t="shared" si="4"/>
        <v>0.21999999999999997</v>
      </c>
      <c r="F32">
        <v>0.89</v>
      </c>
      <c r="G32">
        <f t="shared" si="6"/>
        <v>0.21999999999999997</v>
      </c>
      <c r="Q32" s="18"/>
      <c r="R32" s="18"/>
      <c r="W32" t="s">
        <v>60</v>
      </c>
      <c r="X32">
        <v>0.9</v>
      </c>
      <c r="Y32">
        <v>0.74</v>
      </c>
      <c r="Z32">
        <v>0.21999999999999997</v>
      </c>
      <c r="AA32">
        <f t="shared" si="5"/>
        <v>0.21999999999999997</v>
      </c>
      <c r="AB32">
        <v>0.10999999999999999</v>
      </c>
      <c r="AC32">
        <f t="shared" si="7"/>
        <v>0.10999999999999999</v>
      </c>
    </row>
    <row r="33" spans="1:31">
      <c r="A33" t="s">
        <v>153</v>
      </c>
      <c r="B33">
        <v>0.72</v>
      </c>
      <c r="C33">
        <v>0.77</v>
      </c>
      <c r="D33">
        <v>0.67</v>
      </c>
      <c r="E33" s="5">
        <f t="shared" si="4"/>
        <v>0.67</v>
      </c>
      <c r="F33">
        <v>0.13</v>
      </c>
      <c r="G33">
        <f t="shared" si="6"/>
        <v>0.13</v>
      </c>
      <c r="Q33" s="36"/>
      <c r="W33" t="s">
        <v>153</v>
      </c>
      <c r="X33">
        <v>0.72</v>
      </c>
      <c r="Y33">
        <v>0.77</v>
      </c>
      <c r="Z33">
        <v>0.67</v>
      </c>
      <c r="AA33" s="5">
        <f t="shared" si="5"/>
        <v>0.67</v>
      </c>
      <c r="AB33">
        <v>0.87</v>
      </c>
      <c r="AC33">
        <f t="shared" si="7"/>
        <v>0.67</v>
      </c>
    </row>
    <row r="34" spans="1:31">
      <c r="A34" t="s">
        <v>62</v>
      </c>
      <c r="B34">
        <v>0.17</v>
      </c>
      <c r="C34">
        <v>0.09</v>
      </c>
      <c r="D34">
        <v>0.59</v>
      </c>
      <c r="E34">
        <f t="shared" si="4"/>
        <v>0.09</v>
      </c>
      <c r="F34">
        <v>0.16</v>
      </c>
      <c r="G34">
        <f t="shared" si="6"/>
        <v>0.09</v>
      </c>
      <c r="Q34" s="44"/>
      <c r="R34" s="44"/>
      <c r="W34" t="s">
        <v>62</v>
      </c>
      <c r="X34">
        <v>0.17</v>
      </c>
      <c r="Y34">
        <v>0.09</v>
      </c>
      <c r="Z34">
        <v>0.59</v>
      </c>
      <c r="AA34">
        <f t="shared" si="5"/>
        <v>0.09</v>
      </c>
      <c r="AB34">
        <v>0.84</v>
      </c>
      <c r="AC34">
        <f t="shared" si="7"/>
        <v>0.09</v>
      </c>
    </row>
    <row r="35" spans="1:31">
      <c r="A35" t="s">
        <v>63</v>
      </c>
      <c r="B35">
        <v>0.2</v>
      </c>
      <c r="C35">
        <v>0.51</v>
      </c>
      <c r="D35">
        <v>0.8</v>
      </c>
      <c r="E35">
        <f t="shared" si="4"/>
        <v>0.2</v>
      </c>
      <c r="F35">
        <v>0.45</v>
      </c>
      <c r="G35">
        <f t="shared" si="6"/>
        <v>0.2</v>
      </c>
      <c r="Q35" s="44"/>
      <c r="R35" s="44"/>
      <c r="W35" t="s">
        <v>63</v>
      </c>
      <c r="X35">
        <v>0.2</v>
      </c>
      <c r="Y35">
        <v>0.51</v>
      </c>
      <c r="Z35">
        <v>0.8</v>
      </c>
      <c r="AA35">
        <f t="shared" si="5"/>
        <v>0.2</v>
      </c>
      <c r="AB35">
        <v>0.55000000000000004</v>
      </c>
      <c r="AC35">
        <f t="shared" si="7"/>
        <v>0.2</v>
      </c>
    </row>
    <row r="36" spans="1:31">
      <c r="A36" t="s">
        <v>64</v>
      </c>
      <c r="B36">
        <v>0.53</v>
      </c>
      <c r="C36">
        <v>0.71</v>
      </c>
      <c r="D36">
        <v>0.21999999999999997</v>
      </c>
      <c r="E36">
        <f t="shared" si="4"/>
        <v>0.21999999999999997</v>
      </c>
      <c r="F36">
        <v>0.84</v>
      </c>
      <c r="G36">
        <f t="shared" si="6"/>
        <v>0.21999999999999997</v>
      </c>
      <c r="Q36" s="44"/>
      <c r="R36" s="44"/>
      <c r="W36" t="s">
        <v>64</v>
      </c>
      <c r="X36">
        <v>0.53</v>
      </c>
      <c r="Y36">
        <v>0.71</v>
      </c>
      <c r="Z36">
        <v>0.21999999999999997</v>
      </c>
      <c r="AA36">
        <f t="shared" si="5"/>
        <v>0.21999999999999997</v>
      </c>
      <c r="AB36">
        <v>0.16000000000000003</v>
      </c>
      <c r="AC36">
        <f t="shared" si="7"/>
        <v>0.16000000000000003</v>
      </c>
    </row>
    <row r="37" spans="1:31">
      <c r="A37" t="s">
        <v>65</v>
      </c>
      <c r="B37">
        <v>0.32</v>
      </c>
      <c r="C37">
        <v>0.25</v>
      </c>
      <c r="D37">
        <v>0.51</v>
      </c>
      <c r="E37">
        <f t="shared" si="4"/>
        <v>0.25</v>
      </c>
      <c r="F37">
        <v>0.13</v>
      </c>
      <c r="G37">
        <f t="shared" si="6"/>
        <v>0.13</v>
      </c>
      <c r="W37" t="s">
        <v>65</v>
      </c>
      <c r="X37">
        <v>0.32</v>
      </c>
      <c r="Y37">
        <v>0.25</v>
      </c>
      <c r="Z37">
        <v>0.51</v>
      </c>
      <c r="AA37">
        <f t="shared" si="5"/>
        <v>0.25</v>
      </c>
      <c r="AB37">
        <v>0.87</v>
      </c>
      <c r="AC37">
        <f t="shared" si="7"/>
        <v>0.25</v>
      </c>
    </row>
    <row r="38" spans="1:31">
      <c r="A38" t="s">
        <v>66</v>
      </c>
      <c r="B38">
        <v>0.92</v>
      </c>
      <c r="C38">
        <v>0.8</v>
      </c>
      <c r="D38">
        <v>7.999999999999996E-2</v>
      </c>
      <c r="E38">
        <f t="shared" si="4"/>
        <v>7.999999999999996E-2</v>
      </c>
      <c r="F38">
        <v>0.89</v>
      </c>
      <c r="G38">
        <f t="shared" si="6"/>
        <v>7.999999999999996E-2</v>
      </c>
      <c r="W38" t="s">
        <v>66</v>
      </c>
      <c r="X38">
        <v>0.92</v>
      </c>
      <c r="Y38">
        <v>0.8</v>
      </c>
      <c r="Z38">
        <v>7.999999999999996E-2</v>
      </c>
      <c r="AA38">
        <f t="shared" si="5"/>
        <v>7.999999999999996E-2</v>
      </c>
      <c r="AB38">
        <v>0.10999999999999999</v>
      </c>
      <c r="AC38">
        <f t="shared" si="7"/>
        <v>7.999999999999996E-2</v>
      </c>
    </row>
    <row r="39" spans="1:31">
      <c r="A39" t="s">
        <v>94</v>
      </c>
      <c r="B39">
        <v>0.13</v>
      </c>
      <c r="C39">
        <v>0.34</v>
      </c>
      <c r="D39">
        <v>0.99</v>
      </c>
      <c r="E39">
        <f t="shared" si="4"/>
        <v>0.13</v>
      </c>
      <c r="F39">
        <v>0.23</v>
      </c>
      <c r="G39">
        <f t="shared" si="6"/>
        <v>0.13</v>
      </c>
      <c r="W39" t="s">
        <v>94</v>
      </c>
      <c r="X39">
        <v>0.13</v>
      </c>
      <c r="Y39">
        <v>0.34</v>
      </c>
      <c r="Z39">
        <v>0.99</v>
      </c>
      <c r="AA39">
        <f t="shared" si="5"/>
        <v>0.13</v>
      </c>
      <c r="AB39">
        <v>0.77</v>
      </c>
      <c r="AC39">
        <f t="shared" si="7"/>
        <v>0.13</v>
      </c>
    </row>
    <row r="40" spans="1:31">
      <c r="A40" t="s">
        <v>96</v>
      </c>
      <c r="B40">
        <v>0.11</v>
      </c>
      <c r="C40">
        <v>0.01</v>
      </c>
      <c r="D40">
        <v>0.98</v>
      </c>
      <c r="E40">
        <f t="shared" si="4"/>
        <v>0.01</v>
      </c>
      <c r="F40">
        <v>0.13</v>
      </c>
      <c r="G40">
        <f t="shared" si="6"/>
        <v>0.01</v>
      </c>
      <c r="W40" t="s">
        <v>96</v>
      </c>
      <c r="X40">
        <v>0.11</v>
      </c>
      <c r="Y40">
        <v>0.01</v>
      </c>
      <c r="Z40">
        <v>0.98</v>
      </c>
      <c r="AA40">
        <f t="shared" si="5"/>
        <v>0.01</v>
      </c>
      <c r="AB40">
        <v>0.87</v>
      </c>
      <c r="AC40">
        <f t="shared" si="7"/>
        <v>0.01</v>
      </c>
    </row>
    <row r="41" spans="1:31">
      <c r="A41" t="s">
        <v>98</v>
      </c>
      <c r="B41">
        <v>0.12</v>
      </c>
      <c r="C41">
        <v>0.11</v>
      </c>
      <c r="D41">
        <v>0.35</v>
      </c>
      <c r="E41">
        <f t="shared" si="4"/>
        <v>0.11</v>
      </c>
      <c r="F41">
        <v>0.31</v>
      </c>
      <c r="G41">
        <f t="shared" si="6"/>
        <v>0.11</v>
      </c>
      <c r="W41" t="s">
        <v>98</v>
      </c>
      <c r="X41">
        <v>0.12</v>
      </c>
      <c r="Y41">
        <v>0.11</v>
      </c>
      <c r="Z41">
        <v>0.35</v>
      </c>
      <c r="AA41">
        <f t="shared" si="5"/>
        <v>0.11</v>
      </c>
      <c r="AB41">
        <v>0.69</v>
      </c>
      <c r="AC41">
        <f t="shared" si="7"/>
        <v>0.11</v>
      </c>
    </row>
    <row r="42" spans="1:31">
      <c r="A42" t="s">
        <v>100</v>
      </c>
      <c r="B42">
        <v>0.15</v>
      </c>
      <c r="C42">
        <v>0.06</v>
      </c>
      <c r="D42">
        <v>0.74</v>
      </c>
      <c r="E42">
        <f t="shared" si="4"/>
        <v>0.06</v>
      </c>
      <c r="F42">
        <v>0.16</v>
      </c>
      <c r="G42">
        <f t="shared" si="6"/>
        <v>0.06</v>
      </c>
      <c r="W42" t="s">
        <v>100</v>
      </c>
      <c r="X42">
        <v>0.15</v>
      </c>
      <c r="Y42">
        <v>0.06</v>
      </c>
      <c r="Z42">
        <v>0.74</v>
      </c>
      <c r="AA42">
        <f t="shared" si="5"/>
        <v>0.06</v>
      </c>
      <c r="AB42">
        <v>0.84</v>
      </c>
      <c r="AC42">
        <f t="shared" si="7"/>
        <v>0.06</v>
      </c>
    </row>
    <row r="43" spans="1:31">
      <c r="A43" t="s">
        <v>102</v>
      </c>
      <c r="B43">
        <v>0.84</v>
      </c>
      <c r="C43">
        <v>0.8</v>
      </c>
      <c r="D43">
        <v>0.28000000000000003</v>
      </c>
      <c r="E43">
        <f t="shared" si="4"/>
        <v>0.28000000000000003</v>
      </c>
      <c r="F43">
        <v>0.89</v>
      </c>
      <c r="G43">
        <f t="shared" si="6"/>
        <v>0.28000000000000003</v>
      </c>
      <c r="W43" t="s">
        <v>102</v>
      </c>
      <c r="X43">
        <v>0.84</v>
      </c>
      <c r="Y43">
        <v>0.8</v>
      </c>
      <c r="Z43">
        <v>0.28000000000000003</v>
      </c>
      <c r="AA43">
        <f t="shared" si="5"/>
        <v>0.28000000000000003</v>
      </c>
      <c r="AB43">
        <v>0.10999999999999999</v>
      </c>
      <c r="AC43">
        <f t="shared" si="7"/>
        <v>0.10999999999999999</v>
      </c>
    </row>
    <row r="44" spans="1:31">
      <c r="A44" t="s">
        <v>151</v>
      </c>
      <c r="B44">
        <v>0.93</v>
      </c>
      <c r="C44">
        <v>0.8</v>
      </c>
      <c r="D44">
        <v>0.16000000000000003</v>
      </c>
      <c r="E44">
        <f t="shared" si="4"/>
        <v>0.16000000000000003</v>
      </c>
      <c r="F44">
        <v>0.89</v>
      </c>
      <c r="G44">
        <f t="shared" si="6"/>
        <v>0.16000000000000003</v>
      </c>
      <c r="W44" t="s">
        <v>151</v>
      </c>
      <c r="X44">
        <v>0.93</v>
      </c>
      <c r="Y44">
        <v>0.8</v>
      </c>
      <c r="Z44">
        <v>0.16000000000000003</v>
      </c>
      <c r="AA44">
        <f t="shared" si="5"/>
        <v>0.16000000000000003</v>
      </c>
      <c r="AB44">
        <v>0.10999999999999999</v>
      </c>
      <c r="AC44">
        <f t="shared" si="7"/>
        <v>0.10999999999999999</v>
      </c>
    </row>
    <row r="45" spans="1:31">
      <c r="E45">
        <f>SUM(E27:E44)</f>
        <v>4.18</v>
      </c>
      <c r="F45" t="s">
        <v>71</v>
      </c>
      <c r="G45">
        <f>SUM(G27:G44)</f>
        <v>3.04</v>
      </c>
      <c r="H45" s="43">
        <f>+G45/E45</f>
        <v>0.72727272727272729</v>
      </c>
      <c r="I45" s="44" t="s">
        <v>296</v>
      </c>
      <c r="AA45">
        <f>SUM(AA27:AA44)</f>
        <v>4.18</v>
      </c>
      <c r="AB45" t="s">
        <v>263</v>
      </c>
      <c r="AC45">
        <f>SUM(AC27:AC44)</f>
        <v>3.5399999999999996</v>
      </c>
      <c r="AD45" s="44">
        <f>+AC45/AA45</f>
        <v>0.84688995215311003</v>
      </c>
      <c r="AE45" s="44" t="s">
        <v>295</v>
      </c>
    </row>
    <row r="48" spans="1:31">
      <c r="A48" t="s">
        <v>283</v>
      </c>
      <c r="W48" t="s">
        <v>283</v>
      </c>
    </row>
    <row r="49" spans="1:29">
      <c r="A49" t="s">
        <v>78</v>
      </c>
      <c r="B49" t="s">
        <v>48</v>
      </c>
      <c r="C49" t="s">
        <v>223</v>
      </c>
      <c r="D49" t="s">
        <v>50</v>
      </c>
      <c r="E49" t="s">
        <v>282</v>
      </c>
      <c r="F49" t="s">
        <v>224</v>
      </c>
      <c r="G49" t="s">
        <v>238</v>
      </c>
      <c r="W49" t="s">
        <v>78</v>
      </c>
      <c r="X49" t="s">
        <v>48</v>
      </c>
      <c r="Y49" t="s">
        <v>223</v>
      </c>
      <c r="Z49" t="s">
        <v>50</v>
      </c>
      <c r="AA49" t="s">
        <v>282</v>
      </c>
      <c r="AB49" t="s">
        <v>236</v>
      </c>
      <c r="AC49" t="s">
        <v>238</v>
      </c>
    </row>
    <row r="50" spans="1:29">
      <c r="A50" t="s">
        <v>80</v>
      </c>
      <c r="B50" s="1">
        <v>0.62</v>
      </c>
      <c r="C50" s="1">
        <v>0.22999999999999998</v>
      </c>
      <c r="D50" s="1">
        <v>0.41000000000000003</v>
      </c>
      <c r="E50" s="1">
        <f t="shared" ref="E50:E67" si="8">MIN(B50:D50)</f>
        <v>0.22999999999999998</v>
      </c>
      <c r="F50" s="1">
        <v>0.13</v>
      </c>
      <c r="G50" s="1">
        <f t="shared" ref="G50:G67" si="9">MIN(E50:F50)</f>
        <v>0.13</v>
      </c>
      <c r="W50" t="s">
        <v>80</v>
      </c>
      <c r="X50">
        <v>0.62</v>
      </c>
      <c r="Y50">
        <v>0.22999999999999998</v>
      </c>
      <c r="Z50">
        <v>0.41000000000000003</v>
      </c>
      <c r="AA50">
        <f t="shared" ref="AA50:AA67" si="10">MIN(X50:Z50)</f>
        <v>0.22999999999999998</v>
      </c>
      <c r="AB50">
        <v>0.87</v>
      </c>
      <c r="AC50">
        <f t="shared" ref="AC50:AC67" si="11">MIN(AA50:AB50)</f>
        <v>0.22999999999999998</v>
      </c>
    </row>
    <row r="51" spans="1:29">
      <c r="A51" t="s">
        <v>82</v>
      </c>
      <c r="B51" s="1">
        <v>0.96</v>
      </c>
      <c r="C51" s="1">
        <v>0.30000000000000004</v>
      </c>
      <c r="D51" s="1">
        <v>0.84</v>
      </c>
      <c r="E51" s="1">
        <f t="shared" si="8"/>
        <v>0.30000000000000004</v>
      </c>
      <c r="F51" s="1">
        <v>0.89</v>
      </c>
      <c r="G51" s="1">
        <f t="shared" si="9"/>
        <v>0.30000000000000004</v>
      </c>
      <c r="W51" t="s">
        <v>82</v>
      </c>
      <c r="X51">
        <v>0.96</v>
      </c>
      <c r="Y51">
        <v>0.30000000000000004</v>
      </c>
      <c r="Z51">
        <v>0.84</v>
      </c>
      <c r="AA51">
        <f t="shared" si="10"/>
        <v>0.30000000000000004</v>
      </c>
      <c r="AB51">
        <v>0.10999999999999999</v>
      </c>
      <c r="AC51">
        <f t="shared" si="11"/>
        <v>0.10999999999999999</v>
      </c>
    </row>
    <row r="52" spans="1:29">
      <c r="A52" t="s">
        <v>57</v>
      </c>
      <c r="B52" s="1">
        <v>0.42</v>
      </c>
      <c r="C52" s="1">
        <v>0.27</v>
      </c>
      <c r="D52" s="1">
        <v>0.72</v>
      </c>
      <c r="E52" s="1">
        <f t="shared" si="8"/>
        <v>0.27</v>
      </c>
      <c r="F52" s="1">
        <v>0.81</v>
      </c>
      <c r="G52" s="1">
        <f t="shared" si="9"/>
        <v>0.27</v>
      </c>
      <c r="W52" t="s">
        <v>57</v>
      </c>
      <c r="X52">
        <v>0.42</v>
      </c>
      <c r="Y52">
        <v>0.27</v>
      </c>
      <c r="Z52">
        <v>0.72</v>
      </c>
      <c r="AA52">
        <f t="shared" si="10"/>
        <v>0.27</v>
      </c>
      <c r="AB52">
        <v>0.18999999999999995</v>
      </c>
      <c r="AC52">
        <f t="shared" si="11"/>
        <v>0.18999999999999995</v>
      </c>
    </row>
    <row r="53" spans="1:29">
      <c r="A53" t="s">
        <v>58</v>
      </c>
      <c r="B53" s="1">
        <v>0.25</v>
      </c>
      <c r="C53" s="1">
        <v>0.29000000000000004</v>
      </c>
      <c r="D53" s="1">
        <v>0.72</v>
      </c>
      <c r="E53" s="1">
        <f t="shared" si="8"/>
        <v>0.25</v>
      </c>
      <c r="F53" s="1">
        <v>0.23</v>
      </c>
      <c r="G53" s="1">
        <f t="shared" si="9"/>
        <v>0.23</v>
      </c>
      <c r="W53" t="s">
        <v>58</v>
      </c>
      <c r="X53">
        <v>0.25</v>
      </c>
      <c r="Y53">
        <v>0.29000000000000004</v>
      </c>
      <c r="Z53">
        <v>0.72</v>
      </c>
      <c r="AA53">
        <f t="shared" si="10"/>
        <v>0.25</v>
      </c>
      <c r="AB53">
        <v>0.77</v>
      </c>
      <c r="AC53">
        <f t="shared" si="11"/>
        <v>0.25</v>
      </c>
    </row>
    <row r="54" spans="1:29">
      <c r="A54" t="s">
        <v>59</v>
      </c>
      <c r="B54" s="1">
        <v>0.42</v>
      </c>
      <c r="C54" s="1">
        <v>0.21999999999999997</v>
      </c>
      <c r="D54" s="1">
        <v>0.49</v>
      </c>
      <c r="E54" s="1">
        <f t="shared" si="8"/>
        <v>0.21999999999999997</v>
      </c>
      <c r="F54" s="1">
        <v>0.69</v>
      </c>
      <c r="G54" s="1">
        <f t="shared" si="9"/>
        <v>0.21999999999999997</v>
      </c>
      <c r="W54" t="s">
        <v>59</v>
      </c>
      <c r="X54">
        <v>0.42</v>
      </c>
      <c r="Y54">
        <v>0.21999999999999997</v>
      </c>
      <c r="Z54">
        <v>0.49</v>
      </c>
      <c r="AA54">
        <f t="shared" si="10"/>
        <v>0.21999999999999997</v>
      </c>
      <c r="AB54">
        <v>0.31000000000000005</v>
      </c>
      <c r="AC54">
        <f t="shared" si="11"/>
        <v>0.21999999999999997</v>
      </c>
    </row>
    <row r="55" spans="1:29">
      <c r="A55" t="s">
        <v>60</v>
      </c>
      <c r="B55" s="1">
        <v>0.9</v>
      </c>
      <c r="C55" s="1">
        <v>0.26</v>
      </c>
      <c r="D55" s="1">
        <v>0.78</v>
      </c>
      <c r="E55" s="1">
        <f t="shared" si="8"/>
        <v>0.26</v>
      </c>
      <c r="F55" s="1">
        <v>0.89</v>
      </c>
      <c r="G55" s="1">
        <f t="shared" si="9"/>
        <v>0.26</v>
      </c>
      <c r="W55" t="s">
        <v>60</v>
      </c>
      <c r="X55">
        <v>0.9</v>
      </c>
      <c r="Y55">
        <v>0.26</v>
      </c>
      <c r="Z55">
        <v>0.78</v>
      </c>
      <c r="AA55">
        <f t="shared" si="10"/>
        <v>0.26</v>
      </c>
      <c r="AB55">
        <v>0.10999999999999999</v>
      </c>
      <c r="AC55">
        <f t="shared" si="11"/>
        <v>0.10999999999999999</v>
      </c>
    </row>
    <row r="56" spans="1:29">
      <c r="A56" t="s">
        <v>153</v>
      </c>
      <c r="B56" s="1">
        <v>0.72</v>
      </c>
      <c r="C56" s="1">
        <v>0.22999999999999998</v>
      </c>
      <c r="D56" s="1">
        <v>0.32999999999999996</v>
      </c>
      <c r="E56" s="1">
        <f t="shared" si="8"/>
        <v>0.22999999999999998</v>
      </c>
      <c r="F56" s="1">
        <v>0.13</v>
      </c>
      <c r="G56" s="1">
        <f t="shared" si="9"/>
        <v>0.13</v>
      </c>
      <c r="W56" t="s">
        <v>153</v>
      </c>
      <c r="X56">
        <v>0.72</v>
      </c>
      <c r="Y56">
        <v>0.22999999999999998</v>
      </c>
      <c r="Z56">
        <v>0.32999999999999996</v>
      </c>
      <c r="AA56">
        <f t="shared" si="10"/>
        <v>0.22999999999999998</v>
      </c>
      <c r="AB56">
        <v>0.87</v>
      </c>
      <c r="AC56">
        <f t="shared" si="11"/>
        <v>0.22999999999999998</v>
      </c>
    </row>
    <row r="57" spans="1:29">
      <c r="A57" t="s">
        <v>62</v>
      </c>
      <c r="B57" s="1">
        <v>0.17</v>
      </c>
      <c r="C57" s="1">
        <v>0.91</v>
      </c>
      <c r="D57" s="1">
        <v>0.41000000000000003</v>
      </c>
      <c r="E57" s="1">
        <f t="shared" si="8"/>
        <v>0.17</v>
      </c>
      <c r="F57" s="1">
        <v>0.16</v>
      </c>
      <c r="G57" s="1">
        <f t="shared" si="9"/>
        <v>0.16</v>
      </c>
      <c r="W57" t="s">
        <v>62</v>
      </c>
      <c r="X57">
        <v>0.17</v>
      </c>
      <c r="Y57">
        <v>0.91</v>
      </c>
      <c r="Z57">
        <v>0.41000000000000003</v>
      </c>
      <c r="AA57">
        <f t="shared" si="10"/>
        <v>0.17</v>
      </c>
      <c r="AB57">
        <v>0.84</v>
      </c>
      <c r="AC57">
        <f t="shared" si="11"/>
        <v>0.17</v>
      </c>
    </row>
    <row r="58" spans="1:29">
      <c r="A58" t="s">
        <v>63</v>
      </c>
      <c r="B58" s="1">
        <v>0.2</v>
      </c>
      <c r="C58" s="1">
        <v>0.49</v>
      </c>
      <c r="D58" s="1">
        <v>0.19999999999999996</v>
      </c>
      <c r="E58" s="1">
        <f t="shared" si="8"/>
        <v>0.19999999999999996</v>
      </c>
      <c r="F58" s="1">
        <v>0.45</v>
      </c>
      <c r="G58" s="1">
        <f t="shared" si="9"/>
        <v>0.19999999999999996</v>
      </c>
      <c r="W58" t="s">
        <v>63</v>
      </c>
      <c r="X58">
        <v>0.2</v>
      </c>
      <c r="Y58">
        <v>0.49</v>
      </c>
      <c r="Z58">
        <v>0.19999999999999996</v>
      </c>
      <c r="AA58">
        <f t="shared" si="10"/>
        <v>0.19999999999999996</v>
      </c>
      <c r="AB58">
        <v>0.55000000000000004</v>
      </c>
      <c r="AC58">
        <f t="shared" si="11"/>
        <v>0.19999999999999996</v>
      </c>
    </row>
    <row r="59" spans="1:29">
      <c r="A59" t="s">
        <v>64</v>
      </c>
      <c r="B59" s="1">
        <v>0.53</v>
      </c>
      <c r="C59" s="1">
        <v>0.29000000000000004</v>
      </c>
      <c r="D59" s="1">
        <v>0.78</v>
      </c>
      <c r="E59" s="1">
        <f t="shared" si="8"/>
        <v>0.29000000000000004</v>
      </c>
      <c r="F59" s="1">
        <v>0.84</v>
      </c>
      <c r="G59" s="1">
        <f t="shared" si="9"/>
        <v>0.29000000000000004</v>
      </c>
      <c r="W59" t="s">
        <v>64</v>
      </c>
      <c r="X59">
        <v>0.53</v>
      </c>
      <c r="Y59">
        <v>0.29000000000000004</v>
      </c>
      <c r="Z59">
        <v>0.78</v>
      </c>
      <c r="AA59">
        <f t="shared" si="10"/>
        <v>0.29000000000000004</v>
      </c>
      <c r="AB59">
        <v>0.16000000000000003</v>
      </c>
      <c r="AC59">
        <f t="shared" si="11"/>
        <v>0.16000000000000003</v>
      </c>
    </row>
    <row r="60" spans="1:29">
      <c r="A60" t="s">
        <v>65</v>
      </c>
      <c r="B60" s="1">
        <v>0.32</v>
      </c>
      <c r="C60" s="1">
        <v>0.75</v>
      </c>
      <c r="D60" s="1">
        <v>0.49</v>
      </c>
      <c r="E60" s="1">
        <f t="shared" si="8"/>
        <v>0.32</v>
      </c>
      <c r="F60" s="1">
        <v>0.13</v>
      </c>
      <c r="G60" s="1">
        <f t="shared" si="9"/>
        <v>0.13</v>
      </c>
      <c r="W60" t="s">
        <v>65</v>
      </c>
      <c r="X60">
        <v>0.32</v>
      </c>
      <c r="Y60">
        <v>0.75</v>
      </c>
      <c r="Z60">
        <v>0.49</v>
      </c>
      <c r="AA60">
        <f t="shared" si="10"/>
        <v>0.32</v>
      </c>
      <c r="AB60">
        <v>0.87</v>
      </c>
      <c r="AC60">
        <f t="shared" si="11"/>
        <v>0.32</v>
      </c>
    </row>
    <row r="61" spans="1:29">
      <c r="A61" t="s">
        <v>66</v>
      </c>
      <c r="B61" s="1">
        <v>0.92</v>
      </c>
      <c r="C61" s="1">
        <v>0.19999999999999996</v>
      </c>
      <c r="D61" s="1">
        <v>0.92</v>
      </c>
      <c r="E61" s="1">
        <f t="shared" si="8"/>
        <v>0.19999999999999996</v>
      </c>
      <c r="F61" s="1">
        <v>0.89</v>
      </c>
      <c r="G61" s="1">
        <f t="shared" si="9"/>
        <v>0.19999999999999996</v>
      </c>
      <c r="W61" t="s">
        <v>66</v>
      </c>
      <c r="X61">
        <v>0.92</v>
      </c>
      <c r="Y61">
        <v>0.19999999999999996</v>
      </c>
      <c r="Z61">
        <v>0.92</v>
      </c>
      <c r="AA61">
        <f t="shared" si="10"/>
        <v>0.19999999999999996</v>
      </c>
      <c r="AB61">
        <v>0.10999999999999999</v>
      </c>
      <c r="AC61">
        <f t="shared" si="11"/>
        <v>0.10999999999999999</v>
      </c>
    </row>
    <row r="62" spans="1:29">
      <c r="A62" t="s">
        <v>94</v>
      </c>
      <c r="B62" s="1">
        <v>0.13</v>
      </c>
      <c r="C62" s="1">
        <v>0.65999999999999992</v>
      </c>
      <c r="D62" s="1">
        <v>1.0000000000000009E-2</v>
      </c>
      <c r="E62" s="1">
        <f t="shared" si="8"/>
        <v>1.0000000000000009E-2</v>
      </c>
      <c r="F62" s="1">
        <v>0.23</v>
      </c>
      <c r="G62" s="1">
        <f t="shared" si="9"/>
        <v>1.0000000000000009E-2</v>
      </c>
      <c r="W62" t="s">
        <v>94</v>
      </c>
      <c r="X62">
        <v>0.13</v>
      </c>
      <c r="Y62">
        <v>0.65999999999999992</v>
      </c>
      <c r="Z62">
        <v>1.0000000000000009E-2</v>
      </c>
      <c r="AA62">
        <f t="shared" si="10"/>
        <v>1.0000000000000009E-2</v>
      </c>
      <c r="AB62">
        <v>0.77</v>
      </c>
      <c r="AC62">
        <f t="shared" si="11"/>
        <v>1.0000000000000009E-2</v>
      </c>
    </row>
    <row r="63" spans="1:29">
      <c r="A63" t="s">
        <v>96</v>
      </c>
      <c r="B63" s="1">
        <v>0.11</v>
      </c>
      <c r="C63" s="1">
        <v>0.99</v>
      </c>
      <c r="D63" s="1">
        <v>2.0000000000000018E-2</v>
      </c>
      <c r="E63" s="1">
        <f t="shared" si="8"/>
        <v>2.0000000000000018E-2</v>
      </c>
      <c r="F63" s="1">
        <v>0.13</v>
      </c>
      <c r="G63" s="1">
        <f t="shared" si="9"/>
        <v>2.0000000000000018E-2</v>
      </c>
      <c r="W63" t="s">
        <v>96</v>
      </c>
      <c r="X63">
        <v>0.11</v>
      </c>
      <c r="Y63">
        <v>0.99</v>
      </c>
      <c r="Z63">
        <v>2.0000000000000018E-2</v>
      </c>
      <c r="AA63">
        <f t="shared" si="10"/>
        <v>2.0000000000000018E-2</v>
      </c>
      <c r="AB63">
        <v>0.87</v>
      </c>
      <c r="AC63">
        <f t="shared" si="11"/>
        <v>2.0000000000000018E-2</v>
      </c>
    </row>
    <row r="64" spans="1:29">
      <c r="A64" t="s">
        <v>98</v>
      </c>
      <c r="B64" s="1">
        <v>0.12</v>
      </c>
      <c r="C64" s="1">
        <v>0.89</v>
      </c>
      <c r="D64" s="1">
        <v>0.65</v>
      </c>
      <c r="E64" s="1">
        <f t="shared" si="8"/>
        <v>0.12</v>
      </c>
      <c r="F64" s="1">
        <v>0.31</v>
      </c>
      <c r="G64" s="1">
        <f t="shared" si="9"/>
        <v>0.12</v>
      </c>
      <c r="W64" t="s">
        <v>98</v>
      </c>
      <c r="X64">
        <v>0.12</v>
      </c>
      <c r="Y64">
        <v>0.89</v>
      </c>
      <c r="Z64">
        <v>0.65</v>
      </c>
      <c r="AA64">
        <f t="shared" si="10"/>
        <v>0.12</v>
      </c>
      <c r="AB64">
        <v>0.69</v>
      </c>
      <c r="AC64">
        <f t="shared" si="11"/>
        <v>0.12</v>
      </c>
    </row>
    <row r="65" spans="1:31">
      <c r="A65" t="s">
        <v>100</v>
      </c>
      <c r="B65" s="1">
        <v>0.15</v>
      </c>
      <c r="C65" s="1">
        <v>0.94</v>
      </c>
      <c r="D65" s="1">
        <v>0.26</v>
      </c>
      <c r="E65" s="1">
        <f t="shared" si="8"/>
        <v>0.15</v>
      </c>
      <c r="F65" s="1">
        <v>0.16</v>
      </c>
      <c r="G65" s="1">
        <f t="shared" si="9"/>
        <v>0.15</v>
      </c>
      <c r="W65" t="s">
        <v>100</v>
      </c>
      <c r="X65">
        <v>0.15</v>
      </c>
      <c r="Y65">
        <v>0.94</v>
      </c>
      <c r="Z65">
        <v>0.26</v>
      </c>
      <c r="AA65">
        <f t="shared" si="10"/>
        <v>0.15</v>
      </c>
      <c r="AB65">
        <v>0.84</v>
      </c>
      <c r="AC65">
        <f t="shared" si="11"/>
        <v>0.15</v>
      </c>
    </row>
    <row r="66" spans="1:31">
      <c r="A66" t="s">
        <v>102</v>
      </c>
      <c r="B66" s="1">
        <v>0.84</v>
      </c>
      <c r="C66" s="1">
        <v>0.19999999999999996</v>
      </c>
      <c r="D66" s="1">
        <v>0.72</v>
      </c>
      <c r="E66" s="1">
        <f t="shared" si="8"/>
        <v>0.19999999999999996</v>
      </c>
      <c r="F66" s="1">
        <v>0.89</v>
      </c>
      <c r="G66" s="1">
        <f t="shared" si="9"/>
        <v>0.19999999999999996</v>
      </c>
      <c r="W66" t="s">
        <v>102</v>
      </c>
      <c r="X66">
        <v>0.84</v>
      </c>
      <c r="Y66">
        <v>0.19999999999999996</v>
      </c>
      <c r="Z66">
        <v>0.72</v>
      </c>
      <c r="AA66">
        <f t="shared" si="10"/>
        <v>0.19999999999999996</v>
      </c>
      <c r="AB66">
        <v>0.10999999999999999</v>
      </c>
      <c r="AC66">
        <f t="shared" si="11"/>
        <v>0.10999999999999999</v>
      </c>
      <c r="AE66" t="s">
        <v>263</v>
      </c>
    </row>
    <row r="67" spans="1:31">
      <c r="A67" t="s">
        <v>151</v>
      </c>
      <c r="B67" s="1">
        <v>0.93</v>
      </c>
      <c r="C67" s="1">
        <v>0.19999999999999996</v>
      </c>
      <c r="D67" s="1">
        <v>0.84</v>
      </c>
      <c r="E67" s="1">
        <f t="shared" si="8"/>
        <v>0.19999999999999996</v>
      </c>
      <c r="F67" s="1">
        <v>0.89</v>
      </c>
      <c r="G67" s="1">
        <f t="shared" si="9"/>
        <v>0.19999999999999996</v>
      </c>
      <c r="W67" t="s">
        <v>151</v>
      </c>
      <c r="X67">
        <v>0.93</v>
      </c>
      <c r="Y67">
        <v>0.19999999999999996</v>
      </c>
      <c r="Z67">
        <v>0.84</v>
      </c>
      <c r="AA67">
        <f t="shared" si="10"/>
        <v>0.19999999999999996</v>
      </c>
      <c r="AB67">
        <v>0.10999999999999999</v>
      </c>
      <c r="AC67">
        <f t="shared" si="11"/>
        <v>0.10999999999999999</v>
      </c>
    </row>
    <row r="68" spans="1:31">
      <c r="E68">
        <f>SUM(E50:E67)</f>
        <v>3.6399999999999997</v>
      </c>
      <c r="F68" t="s">
        <v>71</v>
      </c>
      <c r="G68">
        <f>SUM(G50:G67)</f>
        <v>3.2199999999999998</v>
      </c>
      <c r="H68" s="34">
        <f>+G68/E68</f>
        <v>0.88461538461538458</v>
      </c>
      <c r="I68" s="34" t="s">
        <v>71</v>
      </c>
      <c r="AA68">
        <f>SUM(AA50:AA67)</f>
        <v>3.6399999999999997</v>
      </c>
      <c r="AB68" t="s">
        <v>263</v>
      </c>
      <c r="AC68">
        <f>SUM(AC50:AC67)</f>
        <v>2.8199999999999994</v>
      </c>
      <c r="AD68">
        <f>+AC68/AA68</f>
        <v>0.77472527472527464</v>
      </c>
    </row>
    <row r="70" spans="1:31">
      <c r="A70" t="s">
        <v>285</v>
      </c>
      <c r="W70" t="s">
        <v>285</v>
      </c>
    </row>
    <row r="71" spans="1:31">
      <c r="A71" t="s">
        <v>78</v>
      </c>
      <c r="B71" t="s">
        <v>48</v>
      </c>
      <c r="C71" t="s">
        <v>223</v>
      </c>
      <c r="D71" t="s">
        <v>234</v>
      </c>
      <c r="E71" t="s">
        <v>284</v>
      </c>
      <c r="F71" t="s">
        <v>224</v>
      </c>
      <c r="G71" t="s">
        <v>238</v>
      </c>
      <c r="W71" t="s">
        <v>78</v>
      </c>
      <c r="X71" t="s">
        <v>48</v>
      </c>
      <c r="Y71" t="s">
        <v>223</v>
      </c>
      <c r="Z71" t="s">
        <v>234</v>
      </c>
      <c r="AA71" t="s">
        <v>284</v>
      </c>
      <c r="AB71" t="s">
        <v>236</v>
      </c>
      <c r="AC71" t="s">
        <v>238</v>
      </c>
    </row>
    <row r="72" spans="1:31">
      <c r="A72" t="s">
        <v>80</v>
      </c>
      <c r="B72" s="1">
        <v>0.62</v>
      </c>
      <c r="C72" s="1">
        <v>0.22999999999999998</v>
      </c>
      <c r="D72" s="1">
        <v>0.59</v>
      </c>
      <c r="E72" s="1">
        <f t="shared" ref="E72:E89" si="12">MIN(B72:D72)</f>
        <v>0.22999999999999998</v>
      </c>
      <c r="F72" s="1">
        <v>0.13</v>
      </c>
      <c r="G72" s="1">
        <f t="shared" ref="G72:G89" si="13">MIN(E72:F72)</f>
        <v>0.13</v>
      </c>
      <c r="W72" t="s">
        <v>80</v>
      </c>
      <c r="X72">
        <v>0.62</v>
      </c>
      <c r="Y72">
        <v>0.22999999999999998</v>
      </c>
      <c r="Z72">
        <v>0.59</v>
      </c>
      <c r="AA72">
        <f t="shared" ref="AA72:AA89" si="14">MIN(X72:Z72)</f>
        <v>0.22999999999999998</v>
      </c>
      <c r="AB72">
        <v>0.87</v>
      </c>
      <c r="AC72">
        <f t="shared" ref="AC72:AC89" si="15">MIN(AA72:AB72)</f>
        <v>0.22999999999999998</v>
      </c>
    </row>
    <row r="73" spans="1:31">
      <c r="A73" t="s">
        <v>82</v>
      </c>
      <c r="B73" s="1">
        <v>0.96</v>
      </c>
      <c r="C73" s="1">
        <v>0.30000000000000004</v>
      </c>
      <c r="D73" s="1">
        <v>0.16000000000000003</v>
      </c>
      <c r="E73" s="1">
        <f t="shared" si="12"/>
        <v>0.16000000000000003</v>
      </c>
      <c r="F73" s="1">
        <v>0.89</v>
      </c>
      <c r="G73" s="1">
        <f t="shared" si="13"/>
        <v>0.16000000000000003</v>
      </c>
      <c r="W73" t="s">
        <v>82</v>
      </c>
      <c r="X73">
        <v>0.96</v>
      </c>
      <c r="Y73">
        <v>0.30000000000000004</v>
      </c>
      <c r="Z73">
        <v>0.16000000000000003</v>
      </c>
      <c r="AA73">
        <f t="shared" si="14"/>
        <v>0.16000000000000003</v>
      </c>
      <c r="AB73">
        <v>0.10999999999999999</v>
      </c>
      <c r="AC73">
        <f t="shared" si="15"/>
        <v>0.10999999999999999</v>
      </c>
    </row>
    <row r="74" spans="1:31">
      <c r="A74" t="s">
        <v>57</v>
      </c>
      <c r="B74" s="1">
        <v>0.42</v>
      </c>
      <c r="C74" s="1">
        <v>0.27</v>
      </c>
      <c r="D74" s="1">
        <v>0.28000000000000003</v>
      </c>
      <c r="E74" s="1">
        <f t="shared" si="12"/>
        <v>0.27</v>
      </c>
      <c r="F74" s="1">
        <v>0.81</v>
      </c>
      <c r="G74" s="1">
        <f t="shared" si="13"/>
        <v>0.27</v>
      </c>
      <c r="W74" t="s">
        <v>57</v>
      </c>
      <c r="X74">
        <v>0.42</v>
      </c>
      <c r="Y74">
        <v>0.27</v>
      </c>
      <c r="Z74">
        <v>0.28000000000000003</v>
      </c>
      <c r="AA74">
        <f t="shared" si="14"/>
        <v>0.27</v>
      </c>
      <c r="AB74">
        <v>0.18999999999999995</v>
      </c>
      <c r="AC74">
        <f t="shared" si="15"/>
        <v>0.18999999999999995</v>
      </c>
    </row>
    <row r="75" spans="1:31">
      <c r="A75" t="s">
        <v>58</v>
      </c>
      <c r="B75" s="1">
        <v>0.25</v>
      </c>
      <c r="C75" s="1">
        <v>0.29000000000000004</v>
      </c>
      <c r="D75" s="1">
        <v>0.28000000000000003</v>
      </c>
      <c r="E75" s="1">
        <f t="shared" si="12"/>
        <v>0.25</v>
      </c>
      <c r="F75" s="1">
        <v>0.23</v>
      </c>
      <c r="G75" s="1">
        <f t="shared" si="13"/>
        <v>0.23</v>
      </c>
      <c r="W75" t="s">
        <v>58</v>
      </c>
      <c r="X75">
        <v>0.25</v>
      </c>
      <c r="Y75">
        <v>0.29000000000000004</v>
      </c>
      <c r="Z75">
        <v>0.28000000000000003</v>
      </c>
      <c r="AA75">
        <f t="shared" si="14"/>
        <v>0.25</v>
      </c>
      <c r="AB75">
        <v>0.77</v>
      </c>
      <c r="AC75">
        <f t="shared" si="15"/>
        <v>0.25</v>
      </c>
    </row>
    <row r="76" spans="1:31">
      <c r="A76" t="s">
        <v>59</v>
      </c>
      <c r="B76" s="1">
        <v>0.42</v>
      </c>
      <c r="C76" s="1">
        <v>0.21999999999999997</v>
      </c>
      <c r="D76" s="1">
        <v>0.51</v>
      </c>
      <c r="E76" s="1">
        <f t="shared" si="12"/>
        <v>0.21999999999999997</v>
      </c>
      <c r="F76" s="1">
        <v>0.69</v>
      </c>
      <c r="G76" s="1">
        <f t="shared" si="13"/>
        <v>0.21999999999999997</v>
      </c>
      <c r="W76" t="s">
        <v>59</v>
      </c>
      <c r="X76">
        <v>0.42</v>
      </c>
      <c r="Y76">
        <v>0.21999999999999997</v>
      </c>
      <c r="Z76">
        <v>0.51</v>
      </c>
      <c r="AA76">
        <f t="shared" si="14"/>
        <v>0.21999999999999997</v>
      </c>
      <c r="AB76">
        <v>0.31000000000000005</v>
      </c>
      <c r="AC76">
        <f t="shared" si="15"/>
        <v>0.21999999999999997</v>
      </c>
    </row>
    <row r="77" spans="1:31">
      <c r="A77" t="s">
        <v>60</v>
      </c>
      <c r="B77" s="1">
        <v>0.9</v>
      </c>
      <c r="C77" s="1">
        <v>0.26</v>
      </c>
      <c r="D77" s="1">
        <v>0.21999999999999997</v>
      </c>
      <c r="E77" s="1">
        <f t="shared" si="12"/>
        <v>0.21999999999999997</v>
      </c>
      <c r="F77" s="1">
        <v>0.89</v>
      </c>
      <c r="G77" s="1">
        <f t="shared" si="13"/>
        <v>0.21999999999999997</v>
      </c>
      <c r="W77" t="s">
        <v>60</v>
      </c>
      <c r="X77">
        <v>0.9</v>
      </c>
      <c r="Y77">
        <v>0.26</v>
      </c>
      <c r="Z77">
        <v>0.21999999999999997</v>
      </c>
      <c r="AA77">
        <f t="shared" si="14"/>
        <v>0.21999999999999997</v>
      </c>
      <c r="AB77">
        <v>0.10999999999999999</v>
      </c>
      <c r="AC77">
        <f t="shared" si="15"/>
        <v>0.10999999999999999</v>
      </c>
    </row>
    <row r="78" spans="1:31">
      <c r="A78" t="s">
        <v>153</v>
      </c>
      <c r="B78" s="1">
        <v>0.72</v>
      </c>
      <c r="C78" s="1">
        <v>0.22999999999999998</v>
      </c>
      <c r="D78" s="1">
        <v>0.67</v>
      </c>
      <c r="E78" s="1">
        <f t="shared" si="12"/>
        <v>0.22999999999999998</v>
      </c>
      <c r="F78" s="1">
        <v>0.13</v>
      </c>
      <c r="G78" s="1">
        <f t="shared" si="13"/>
        <v>0.13</v>
      </c>
      <c r="W78" t="s">
        <v>153</v>
      </c>
      <c r="X78">
        <v>0.72</v>
      </c>
      <c r="Y78">
        <v>0.22999999999999998</v>
      </c>
      <c r="Z78">
        <v>0.67</v>
      </c>
      <c r="AA78">
        <f t="shared" si="14"/>
        <v>0.22999999999999998</v>
      </c>
      <c r="AB78">
        <v>0.87</v>
      </c>
      <c r="AC78">
        <f t="shared" si="15"/>
        <v>0.22999999999999998</v>
      </c>
    </row>
    <row r="79" spans="1:31">
      <c r="A79" t="s">
        <v>62</v>
      </c>
      <c r="B79" s="1">
        <v>0.17</v>
      </c>
      <c r="C79" s="1">
        <v>0.91</v>
      </c>
      <c r="D79" s="1">
        <v>0.59</v>
      </c>
      <c r="E79" s="1">
        <f t="shared" si="12"/>
        <v>0.17</v>
      </c>
      <c r="F79" s="1">
        <v>0.16</v>
      </c>
      <c r="G79" s="1">
        <f t="shared" si="13"/>
        <v>0.16</v>
      </c>
      <c r="W79" t="s">
        <v>62</v>
      </c>
      <c r="X79">
        <v>0.17</v>
      </c>
      <c r="Y79">
        <v>0.91</v>
      </c>
      <c r="Z79">
        <v>0.59</v>
      </c>
      <c r="AA79">
        <f t="shared" si="14"/>
        <v>0.17</v>
      </c>
      <c r="AB79">
        <v>0.84</v>
      </c>
      <c r="AC79">
        <f t="shared" si="15"/>
        <v>0.17</v>
      </c>
    </row>
    <row r="80" spans="1:31">
      <c r="A80" t="s">
        <v>63</v>
      </c>
      <c r="B80" s="1">
        <v>0.2</v>
      </c>
      <c r="C80" s="1">
        <v>0.49</v>
      </c>
      <c r="D80" s="1">
        <v>0.8</v>
      </c>
      <c r="E80" s="1">
        <f t="shared" si="12"/>
        <v>0.2</v>
      </c>
      <c r="F80" s="1">
        <v>0.45</v>
      </c>
      <c r="G80" s="1">
        <f t="shared" si="13"/>
        <v>0.2</v>
      </c>
      <c r="W80" t="s">
        <v>63</v>
      </c>
      <c r="X80">
        <v>0.2</v>
      </c>
      <c r="Y80">
        <v>0.49</v>
      </c>
      <c r="Z80">
        <v>0.8</v>
      </c>
      <c r="AA80">
        <f t="shared" si="14"/>
        <v>0.2</v>
      </c>
      <c r="AB80">
        <v>0.55000000000000004</v>
      </c>
      <c r="AC80">
        <f t="shared" si="15"/>
        <v>0.2</v>
      </c>
    </row>
    <row r="81" spans="1:30">
      <c r="A81" t="s">
        <v>64</v>
      </c>
      <c r="B81" s="1">
        <v>0.53</v>
      </c>
      <c r="C81" s="1">
        <v>0.29000000000000004</v>
      </c>
      <c r="D81" s="1">
        <v>0.21999999999999997</v>
      </c>
      <c r="E81" s="1">
        <f t="shared" si="12"/>
        <v>0.21999999999999997</v>
      </c>
      <c r="F81" s="1">
        <v>0.84</v>
      </c>
      <c r="G81" s="1">
        <f t="shared" si="13"/>
        <v>0.21999999999999997</v>
      </c>
      <c r="W81" t="s">
        <v>64</v>
      </c>
      <c r="X81">
        <v>0.53</v>
      </c>
      <c r="Y81">
        <v>0.29000000000000004</v>
      </c>
      <c r="Z81">
        <v>0.21999999999999997</v>
      </c>
      <c r="AA81">
        <f t="shared" si="14"/>
        <v>0.21999999999999997</v>
      </c>
      <c r="AB81">
        <v>0.16000000000000003</v>
      </c>
      <c r="AC81">
        <f t="shared" si="15"/>
        <v>0.16000000000000003</v>
      </c>
    </row>
    <row r="82" spans="1:30">
      <c r="A82" t="s">
        <v>65</v>
      </c>
      <c r="B82" s="1">
        <v>0.32</v>
      </c>
      <c r="C82" s="1">
        <v>0.75</v>
      </c>
      <c r="D82" s="1">
        <v>0.51</v>
      </c>
      <c r="E82" s="1">
        <f t="shared" si="12"/>
        <v>0.32</v>
      </c>
      <c r="F82" s="1">
        <v>0.13</v>
      </c>
      <c r="G82" s="1">
        <f t="shared" si="13"/>
        <v>0.13</v>
      </c>
      <c r="W82" t="s">
        <v>65</v>
      </c>
      <c r="X82">
        <v>0.32</v>
      </c>
      <c r="Y82">
        <v>0.75</v>
      </c>
      <c r="Z82">
        <v>0.51</v>
      </c>
      <c r="AA82">
        <f t="shared" si="14"/>
        <v>0.32</v>
      </c>
      <c r="AB82">
        <v>0.87</v>
      </c>
      <c r="AC82">
        <f t="shared" si="15"/>
        <v>0.32</v>
      </c>
    </row>
    <row r="83" spans="1:30">
      <c r="A83" t="s">
        <v>66</v>
      </c>
      <c r="B83" s="1">
        <v>0.92</v>
      </c>
      <c r="C83" s="1">
        <v>0.19999999999999996</v>
      </c>
      <c r="D83" s="1">
        <v>7.999999999999996E-2</v>
      </c>
      <c r="E83" s="1">
        <f t="shared" si="12"/>
        <v>7.999999999999996E-2</v>
      </c>
      <c r="F83" s="1">
        <v>0.89</v>
      </c>
      <c r="G83" s="1">
        <f t="shared" si="13"/>
        <v>7.999999999999996E-2</v>
      </c>
      <c r="W83" t="s">
        <v>66</v>
      </c>
      <c r="X83">
        <v>0.92</v>
      </c>
      <c r="Y83">
        <v>0.19999999999999996</v>
      </c>
      <c r="Z83">
        <v>7.999999999999996E-2</v>
      </c>
      <c r="AA83">
        <f t="shared" si="14"/>
        <v>7.999999999999996E-2</v>
      </c>
      <c r="AB83">
        <v>0.10999999999999999</v>
      </c>
      <c r="AC83">
        <f t="shared" si="15"/>
        <v>7.999999999999996E-2</v>
      </c>
    </row>
    <row r="84" spans="1:30">
      <c r="A84" t="s">
        <v>94</v>
      </c>
      <c r="B84" s="1">
        <v>0.13</v>
      </c>
      <c r="C84" s="1">
        <v>0.65999999999999992</v>
      </c>
      <c r="D84" s="1">
        <v>0.99</v>
      </c>
      <c r="E84" s="1">
        <f t="shared" si="12"/>
        <v>0.13</v>
      </c>
      <c r="F84" s="1">
        <v>0.23</v>
      </c>
      <c r="G84" s="1">
        <f t="shared" si="13"/>
        <v>0.13</v>
      </c>
      <c r="W84" t="s">
        <v>94</v>
      </c>
      <c r="X84">
        <v>0.13</v>
      </c>
      <c r="Y84">
        <v>0.65999999999999992</v>
      </c>
      <c r="Z84">
        <v>0.99</v>
      </c>
      <c r="AA84">
        <f t="shared" si="14"/>
        <v>0.13</v>
      </c>
      <c r="AB84">
        <v>0.77</v>
      </c>
      <c r="AC84">
        <f t="shared" si="15"/>
        <v>0.13</v>
      </c>
    </row>
    <row r="85" spans="1:30">
      <c r="A85" t="s">
        <v>96</v>
      </c>
      <c r="B85" s="1">
        <v>0.11</v>
      </c>
      <c r="C85" s="1">
        <v>0.99</v>
      </c>
      <c r="D85" s="1">
        <v>0.98</v>
      </c>
      <c r="E85" s="1">
        <f t="shared" si="12"/>
        <v>0.11</v>
      </c>
      <c r="F85" s="1">
        <v>0.13</v>
      </c>
      <c r="G85" s="1">
        <f t="shared" si="13"/>
        <v>0.11</v>
      </c>
      <c r="W85" t="s">
        <v>96</v>
      </c>
      <c r="X85">
        <v>0.11</v>
      </c>
      <c r="Y85">
        <v>0.99</v>
      </c>
      <c r="Z85">
        <v>0.98</v>
      </c>
      <c r="AA85">
        <f t="shared" si="14"/>
        <v>0.11</v>
      </c>
      <c r="AB85">
        <v>0.87</v>
      </c>
      <c r="AC85">
        <f t="shared" si="15"/>
        <v>0.11</v>
      </c>
    </row>
    <row r="86" spans="1:30">
      <c r="A86" t="s">
        <v>98</v>
      </c>
      <c r="B86" s="1">
        <v>0.12</v>
      </c>
      <c r="C86" s="1">
        <v>0.89</v>
      </c>
      <c r="D86" s="1">
        <v>0.35</v>
      </c>
      <c r="E86" s="1">
        <f t="shared" si="12"/>
        <v>0.12</v>
      </c>
      <c r="F86" s="1">
        <v>0.31</v>
      </c>
      <c r="G86" s="1">
        <f t="shared" si="13"/>
        <v>0.12</v>
      </c>
      <c r="W86" t="s">
        <v>98</v>
      </c>
      <c r="X86">
        <v>0.12</v>
      </c>
      <c r="Y86">
        <v>0.89</v>
      </c>
      <c r="Z86">
        <v>0.35</v>
      </c>
      <c r="AA86">
        <f t="shared" si="14"/>
        <v>0.12</v>
      </c>
      <c r="AB86">
        <v>0.69</v>
      </c>
      <c r="AC86">
        <f t="shared" si="15"/>
        <v>0.12</v>
      </c>
    </row>
    <row r="87" spans="1:30">
      <c r="A87" t="s">
        <v>100</v>
      </c>
      <c r="B87" s="1">
        <v>0.15</v>
      </c>
      <c r="C87" s="1">
        <v>0.94</v>
      </c>
      <c r="D87" s="1">
        <v>0.74</v>
      </c>
      <c r="E87" s="1">
        <f t="shared" si="12"/>
        <v>0.15</v>
      </c>
      <c r="F87" s="1">
        <v>0.16</v>
      </c>
      <c r="G87" s="1">
        <f t="shared" si="13"/>
        <v>0.15</v>
      </c>
      <c r="W87" t="s">
        <v>100</v>
      </c>
      <c r="X87">
        <v>0.15</v>
      </c>
      <c r="Y87">
        <v>0.94</v>
      </c>
      <c r="Z87">
        <v>0.74</v>
      </c>
      <c r="AA87">
        <f t="shared" si="14"/>
        <v>0.15</v>
      </c>
      <c r="AB87">
        <v>0.84</v>
      </c>
      <c r="AC87">
        <f t="shared" si="15"/>
        <v>0.15</v>
      </c>
    </row>
    <row r="88" spans="1:30">
      <c r="A88" t="s">
        <v>102</v>
      </c>
      <c r="B88" s="1">
        <v>0.84</v>
      </c>
      <c r="C88" s="1">
        <v>0.19999999999999996</v>
      </c>
      <c r="D88" s="1">
        <v>0.28000000000000003</v>
      </c>
      <c r="E88" s="1">
        <f t="shared" si="12"/>
        <v>0.19999999999999996</v>
      </c>
      <c r="F88" s="1">
        <v>0.89</v>
      </c>
      <c r="G88" s="1">
        <f t="shared" si="13"/>
        <v>0.19999999999999996</v>
      </c>
      <c r="W88" t="s">
        <v>102</v>
      </c>
      <c r="X88">
        <v>0.84</v>
      </c>
      <c r="Y88">
        <v>0.19999999999999996</v>
      </c>
      <c r="Z88">
        <v>0.28000000000000003</v>
      </c>
      <c r="AA88">
        <f t="shared" si="14"/>
        <v>0.19999999999999996</v>
      </c>
      <c r="AB88">
        <v>0.10999999999999999</v>
      </c>
      <c r="AC88">
        <f t="shared" si="15"/>
        <v>0.10999999999999999</v>
      </c>
    </row>
    <row r="89" spans="1:30">
      <c r="A89" t="s">
        <v>151</v>
      </c>
      <c r="B89" s="1">
        <v>0.93</v>
      </c>
      <c r="C89" s="1">
        <v>0.19999999999999996</v>
      </c>
      <c r="D89" s="1">
        <v>0.16000000000000003</v>
      </c>
      <c r="E89" s="1">
        <f t="shared" si="12"/>
        <v>0.16000000000000003</v>
      </c>
      <c r="F89" s="1">
        <v>0.89</v>
      </c>
      <c r="G89" s="1">
        <f t="shared" si="13"/>
        <v>0.16000000000000003</v>
      </c>
      <c r="W89" t="s">
        <v>151</v>
      </c>
      <c r="X89">
        <v>0.93</v>
      </c>
      <c r="Y89">
        <v>0.19999999999999996</v>
      </c>
      <c r="Z89">
        <v>0.16000000000000003</v>
      </c>
      <c r="AA89">
        <f t="shared" si="14"/>
        <v>0.16000000000000003</v>
      </c>
      <c r="AB89">
        <v>0.10999999999999999</v>
      </c>
      <c r="AC89">
        <f t="shared" si="15"/>
        <v>0.10999999999999999</v>
      </c>
    </row>
    <row r="90" spans="1:30">
      <c r="E90">
        <f>SUM(E72:E89)</f>
        <v>3.4399999999999995</v>
      </c>
      <c r="F90" t="s">
        <v>71</v>
      </c>
      <c r="G90">
        <f>SUM(G72:G89)</f>
        <v>3.0199999999999996</v>
      </c>
      <c r="H90" s="34">
        <f>+G90/E90</f>
        <v>0.87790697674418605</v>
      </c>
      <c r="AA90">
        <f>SUM(AA72:AA89)</f>
        <v>3.4399999999999995</v>
      </c>
      <c r="AB90" t="s">
        <v>263</v>
      </c>
      <c r="AC90">
        <f>SUM(AC72:AC89)</f>
        <v>2.9999999999999991</v>
      </c>
      <c r="AD90">
        <f>+AC90/AA90</f>
        <v>0.87209302325581384</v>
      </c>
    </row>
    <row r="93" spans="1:30">
      <c r="A93" t="s">
        <v>287</v>
      </c>
      <c r="W93" t="s">
        <v>287</v>
      </c>
    </row>
    <row r="94" spans="1:30">
      <c r="A94" t="s">
        <v>78</v>
      </c>
      <c r="B94" t="s">
        <v>228</v>
      </c>
      <c r="C94" t="s">
        <v>54</v>
      </c>
      <c r="D94" t="s">
        <v>50</v>
      </c>
      <c r="E94" t="s">
        <v>286</v>
      </c>
      <c r="F94" t="s">
        <v>224</v>
      </c>
      <c r="G94" t="s">
        <v>239</v>
      </c>
      <c r="W94" t="s">
        <v>78</v>
      </c>
      <c r="X94" t="s">
        <v>228</v>
      </c>
      <c r="Y94" t="s">
        <v>54</v>
      </c>
      <c r="Z94" t="s">
        <v>50</v>
      </c>
      <c r="AA94" t="s">
        <v>166</v>
      </c>
      <c r="AB94" t="s">
        <v>236</v>
      </c>
      <c r="AC94" t="s">
        <v>238</v>
      </c>
    </row>
    <row r="95" spans="1:30">
      <c r="A95" t="s">
        <v>80</v>
      </c>
      <c r="B95" s="1">
        <v>0.38</v>
      </c>
      <c r="C95" s="1">
        <v>0.77</v>
      </c>
      <c r="D95" s="1">
        <v>0.41000000000000003</v>
      </c>
      <c r="E95" s="1">
        <f t="shared" ref="E95:E112" si="16">MIN(B95:D95)</f>
        <v>0.38</v>
      </c>
      <c r="F95" s="1">
        <v>0.13</v>
      </c>
      <c r="G95" s="1">
        <f>MIN(E95:F95)</f>
        <v>0.13</v>
      </c>
      <c r="W95" t="s">
        <v>80</v>
      </c>
      <c r="X95">
        <v>0.38</v>
      </c>
      <c r="Y95">
        <v>0.77</v>
      </c>
      <c r="Z95">
        <v>0.41000000000000003</v>
      </c>
      <c r="AA95">
        <f t="shared" ref="AA95:AA112" si="17">MIN(X95:Z95)</f>
        <v>0.38</v>
      </c>
      <c r="AB95">
        <v>0.87</v>
      </c>
      <c r="AC95">
        <f>MIN(AA95:AB95)</f>
        <v>0.38</v>
      </c>
    </row>
    <row r="96" spans="1:30">
      <c r="A96" t="s">
        <v>82</v>
      </c>
      <c r="B96" s="1">
        <v>4.0000000000000036E-2</v>
      </c>
      <c r="C96" s="1">
        <v>0.7</v>
      </c>
      <c r="D96" s="1">
        <v>0.84</v>
      </c>
      <c r="E96" s="1">
        <f t="shared" si="16"/>
        <v>4.0000000000000036E-2</v>
      </c>
      <c r="F96" s="1">
        <v>0.89</v>
      </c>
      <c r="G96" s="1">
        <f t="shared" ref="G96:G112" si="18">MIN(E96:F96)</f>
        <v>4.0000000000000036E-2</v>
      </c>
      <c r="W96" t="s">
        <v>82</v>
      </c>
      <c r="X96">
        <v>4.0000000000000036E-2</v>
      </c>
      <c r="Y96">
        <v>0.7</v>
      </c>
      <c r="Z96">
        <v>0.84</v>
      </c>
      <c r="AA96">
        <f t="shared" si="17"/>
        <v>4.0000000000000036E-2</v>
      </c>
      <c r="AB96">
        <v>0.10999999999999999</v>
      </c>
      <c r="AC96">
        <f t="shared" ref="AC96:AC112" si="19">MIN(AA96:AB96)</f>
        <v>4.0000000000000036E-2</v>
      </c>
    </row>
    <row r="97" spans="1:29">
      <c r="A97" t="s">
        <v>57</v>
      </c>
      <c r="B97" s="1">
        <v>0.58000000000000007</v>
      </c>
      <c r="C97" s="1">
        <v>0.73</v>
      </c>
      <c r="D97" s="1">
        <v>0.72</v>
      </c>
      <c r="E97" s="37">
        <f t="shared" si="16"/>
        <v>0.58000000000000007</v>
      </c>
      <c r="F97" s="1">
        <v>0.81</v>
      </c>
      <c r="G97" s="1">
        <f t="shared" si="18"/>
        <v>0.58000000000000007</v>
      </c>
      <c r="W97" t="s">
        <v>57</v>
      </c>
      <c r="X97">
        <v>0.58000000000000007</v>
      </c>
      <c r="Y97">
        <v>0.73</v>
      </c>
      <c r="Z97">
        <v>0.72</v>
      </c>
      <c r="AA97" s="5">
        <f t="shared" si="17"/>
        <v>0.58000000000000007</v>
      </c>
      <c r="AB97">
        <v>0.18999999999999995</v>
      </c>
      <c r="AC97">
        <f t="shared" si="19"/>
        <v>0.18999999999999995</v>
      </c>
    </row>
    <row r="98" spans="1:29">
      <c r="A98" t="s">
        <v>58</v>
      </c>
      <c r="B98" s="1">
        <v>0.75</v>
      </c>
      <c r="C98" s="1">
        <v>0.71</v>
      </c>
      <c r="D98" s="1">
        <v>0.72</v>
      </c>
      <c r="E98" s="37">
        <f t="shared" si="16"/>
        <v>0.71</v>
      </c>
      <c r="F98" s="1">
        <v>0.23</v>
      </c>
      <c r="G98" s="1">
        <f t="shared" si="18"/>
        <v>0.23</v>
      </c>
      <c r="W98" t="s">
        <v>58</v>
      </c>
      <c r="X98">
        <v>0.75</v>
      </c>
      <c r="Y98">
        <v>0.71</v>
      </c>
      <c r="Z98">
        <v>0.72</v>
      </c>
      <c r="AA98" s="5">
        <f t="shared" si="17"/>
        <v>0.71</v>
      </c>
      <c r="AB98">
        <v>0.77</v>
      </c>
      <c r="AC98">
        <f t="shared" si="19"/>
        <v>0.71</v>
      </c>
    </row>
    <row r="99" spans="1:29">
      <c r="A99" t="s">
        <v>59</v>
      </c>
      <c r="B99" s="1">
        <v>0.58000000000000007</v>
      </c>
      <c r="C99" s="1">
        <v>0.78</v>
      </c>
      <c r="D99" s="1">
        <v>0.49</v>
      </c>
      <c r="E99" s="1">
        <f t="shared" si="16"/>
        <v>0.49</v>
      </c>
      <c r="F99" s="1">
        <v>0.69</v>
      </c>
      <c r="G99" s="1">
        <f t="shared" si="18"/>
        <v>0.49</v>
      </c>
      <c r="W99" t="s">
        <v>59</v>
      </c>
      <c r="X99">
        <v>0.58000000000000007</v>
      </c>
      <c r="Y99">
        <v>0.78</v>
      </c>
      <c r="Z99">
        <v>0.49</v>
      </c>
      <c r="AA99">
        <f t="shared" si="17"/>
        <v>0.49</v>
      </c>
      <c r="AB99">
        <v>0.31000000000000005</v>
      </c>
      <c r="AC99">
        <f t="shared" si="19"/>
        <v>0.31000000000000005</v>
      </c>
    </row>
    <row r="100" spans="1:29">
      <c r="A100" t="s">
        <v>60</v>
      </c>
      <c r="B100" s="1">
        <v>9.9999999999999978E-2</v>
      </c>
      <c r="C100" s="1">
        <v>0.74</v>
      </c>
      <c r="D100" s="1">
        <v>0.78</v>
      </c>
      <c r="E100" s="1">
        <f t="shared" si="16"/>
        <v>9.9999999999999978E-2</v>
      </c>
      <c r="F100" s="1">
        <v>0.89</v>
      </c>
      <c r="G100" s="1">
        <f t="shared" si="18"/>
        <v>9.9999999999999978E-2</v>
      </c>
      <c r="W100" t="s">
        <v>60</v>
      </c>
      <c r="X100">
        <v>9.9999999999999978E-2</v>
      </c>
      <c r="Y100">
        <v>0.74</v>
      </c>
      <c r="Z100">
        <v>0.78</v>
      </c>
      <c r="AA100">
        <f t="shared" si="17"/>
        <v>9.9999999999999978E-2</v>
      </c>
      <c r="AB100">
        <v>0.10999999999999999</v>
      </c>
      <c r="AC100">
        <f t="shared" si="19"/>
        <v>9.9999999999999978E-2</v>
      </c>
    </row>
    <row r="101" spans="1:29">
      <c r="A101" t="s">
        <v>153</v>
      </c>
      <c r="B101" s="1">
        <v>0.28000000000000003</v>
      </c>
      <c r="C101" s="1">
        <v>0.77</v>
      </c>
      <c r="D101" s="1">
        <v>0.32999999999999996</v>
      </c>
      <c r="E101" s="1">
        <f t="shared" si="16"/>
        <v>0.28000000000000003</v>
      </c>
      <c r="F101" s="1">
        <v>0.13</v>
      </c>
      <c r="G101" s="1">
        <f t="shared" si="18"/>
        <v>0.13</v>
      </c>
      <c r="W101" t="s">
        <v>153</v>
      </c>
      <c r="X101">
        <v>0.28000000000000003</v>
      </c>
      <c r="Y101">
        <v>0.77</v>
      </c>
      <c r="Z101">
        <v>0.32999999999999996</v>
      </c>
      <c r="AA101">
        <f t="shared" si="17"/>
        <v>0.28000000000000003</v>
      </c>
      <c r="AB101">
        <v>0.87</v>
      </c>
      <c r="AC101">
        <f t="shared" si="19"/>
        <v>0.28000000000000003</v>
      </c>
    </row>
    <row r="102" spans="1:29">
      <c r="A102" t="s">
        <v>62</v>
      </c>
      <c r="B102" s="1">
        <v>0.83</v>
      </c>
      <c r="C102" s="1">
        <v>0.09</v>
      </c>
      <c r="D102" s="1">
        <v>0.41000000000000003</v>
      </c>
      <c r="E102" s="1">
        <f t="shared" si="16"/>
        <v>0.09</v>
      </c>
      <c r="F102" s="1">
        <v>0.16</v>
      </c>
      <c r="G102" s="1">
        <f t="shared" si="18"/>
        <v>0.09</v>
      </c>
      <c r="W102" t="s">
        <v>62</v>
      </c>
      <c r="X102">
        <v>0.83</v>
      </c>
      <c r="Y102">
        <v>0.09</v>
      </c>
      <c r="Z102">
        <v>0.41000000000000003</v>
      </c>
      <c r="AA102">
        <f t="shared" si="17"/>
        <v>0.09</v>
      </c>
      <c r="AB102">
        <v>0.84</v>
      </c>
      <c r="AC102">
        <f t="shared" si="19"/>
        <v>0.09</v>
      </c>
    </row>
    <row r="103" spans="1:29">
      <c r="A103" t="s">
        <v>63</v>
      </c>
      <c r="B103" s="1">
        <v>0.8</v>
      </c>
      <c r="C103" s="1">
        <v>0.51</v>
      </c>
      <c r="D103" s="1">
        <v>0.19999999999999996</v>
      </c>
      <c r="E103" s="1">
        <f t="shared" si="16"/>
        <v>0.19999999999999996</v>
      </c>
      <c r="F103" s="1">
        <v>0.45</v>
      </c>
      <c r="G103" s="1">
        <f t="shared" si="18"/>
        <v>0.19999999999999996</v>
      </c>
      <c r="W103" t="s">
        <v>63</v>
      </c>
      <c r="X103">
        <v>0.8</v>
      </c>
      <c r="Y103">
        <v>0.51</v>
      </c>
      <c r="Z103">
        <v>0.19999999999999996</v>
      </c>
      <c r="AA103">
        <f t="shared" si="17"/>
        <v>0.19999999999999996</v>
      </c>
      <c r="AB103">
        <v>0.55000000000000004</v>
      </c>
      <c r="AC103">
        <f t="shared" si="19"/>
        <v>0.19999999999999996</v>
      </c>
    </row>
    <row r="104" spans="1:29">
      <c r="A104" t="s">
        <v>64</v>
      </c>
      <c r="B104" s="1">
        <v>0.47</v>
      </c>
      <c r="C104" s="1">
        <v>0.71</v>
      </c>
      <c r="D104" s="1">
        <v>0.78</v>
      </c>
      <c r="E104" s="1">
        <f t="shared" si="16"/>
        <v>0.47</v>
      </c>
      <c r="F104" s="1">
        <v>0.84</v>
      </c>
      <c r="G104" s="1">
        <f t="shared" si="18"/>
        <v>0.47</v>
      </c>
      <c r="W104" t="s">
        <v>64</v>
      </c>
      <c r="X104">
        <v>0.47</v>
      </c>
      <c r="Y104">
        <v>0.71</v>
      </c>
      <c r="Z104">
        <v>0.78</v>
      </c>
      <c r="AA104">
        <f t="shared" si="17"/>
        <v>0.47</v>
      </c>
      <c r="AB104">
        <v>0.16000000000000003</v>
      </c>
      <c r="AC104">
        <f t="shared" si="19"/>
        <v>0.16000000000000003</v>
      </c>
    </row>
    <row r="105" spans="1:29">
      <c r="A105" t="s">
        <v>65</v>
      </c>
      <c r="B105" s="1">
        <v>0.67999999999999994</v>
      </c>
      <c r="C105" s="1">
        <v>0.25</v>
      </c>
      <c r="D105" s="1">
        <v>0.49</v>
      </c>
      <c r="E105" s="1">
        <f t="shared" si="16"/>
        <v>0.25</v>
      </c>
      <c r="F105" s="1">
        <v>0.13</v>
      </c>
      <c r="G105" s="1">
        <f t="shared" si="18"/>
        <v>0.13</v>
      </c>
      <c r="W105" t="s">
        <v>65</v>
      </c>
      <c r="X105">
        <v>0.67999999999999994</v>
      </c>
      <c r="Y105">
        <v>0.25</v>
      </c>
      <c r="Z105">
        <v>0.49</v>
      </c>
      <c r="AA105">
        <f t="shared" si="17"/>
        <v>0.25</v>
      </c>
      <c r="AB105">
        <v>0.87</v>
      </c>
      <c r="AC105">
        <f t="shared" si="19"/>
        <v>0.25</v>
      </c>
    </row>
    <row r="106" spans="1:29">
      <c r="A106" t="s">
        <v>66</v>
      </c>
      <c r="B106" s="1">
        <v>7.999999999999996E-2</v>
      </c>
      <c r="C106" s="1">
        <v>0.8</v>
      </c>
      <c r="D106" s="1">
        <v>0.92</v>
      </c>
      <c r="E106" s="1">
        <f t="shared" si="16"/>
        <v>7.999999999999996E-2</v>
      </c>
      <c r="F106" s="1">
        <v>0.89</v>
      </c>
      <c r="G106" s="1">
        <f t="shared" si="18"/>
        <v>7.999999999999996E-2</v>
      </c>
      <c r="W106" t="s">
        <v>66</v>
      </c>
      <c r="X106">
        <v>7.999999999999996E-2</v>
      </c>
      <c r="Y106">
        <v>0.8</v>
      </c>
      <c r="Z106">
        <v>0.92</v>
      </c>
      <c r="AA106">
        <f t="shared" si="17"/>
        <v>7.999999999999996E-2</v>
      </c>
      <c r="AB106">
        <v>0.10999999999999999</v>
      </c>
      <c r="AC106">
        <f t="shared" si="19"/>
        <v>7.999999999999996E-2</v>
      </c>
    </row>
    <row r="107" spans="1:29">
      <c r="A107" t="s">
        <v>94</v>
      </c>
      <c r="B107" s="1">
        <v>0.87</v>
      </c>
      <c r="C107" s="1">
        <v>0.34</v>
      </c>
      <c r="D107" s="1">
        <v>1.0000000000000009E-2</v>
      </c>
      <c r="E107" s="1">
        <f t="shared" si="16"/>
        <v>1.0000000000000009E-2</v>
      </c>
      <c r="F107" s="1">
        <v>0.23</v>
      </c>
      <c r="G107" s="1">
        <f t="shared" si="18"/>
        <v>1.0000000000000009E-2</v>
      </c>
      <c r="W107" t="s">
        <v>94</v>
      </c>
      <c r="X107">
        <v>0.87</v>
      </c>
      <c r="Y107">
        <v>0.34</v>
      </c>
      <c r="Z107">
        <v>1.0000000000000009E-2</v>
      </c>
      <c r="AA107">
        <f t="shared" si="17"/>
        <v>1.0000000000000009E-2</v>
      </c>
      <c r="AB107">
        <v>0.77</v>
      </c>
      <c r="AC107">
        <f t="shared" si="19"/>
        <v>1.0000000000000009E-2</v>
      </c>
    </row>
    <row r="108" spans="1:29">
      <c r="A108" t="s">
        <v>96</v>
      </c>
      <c r="B108" s="1">
        <v>0.89</v>
      </c>
      <c r="C108" s="1">
        <v>0.01</v>
      </c>
      <c r="D108" s="1">
        <v>2.0000000000000018E-2</v>
      </c>
      <c r="E108" s="1">
        <f t="shared" si="16"/>
        <v>0.01</v>
      </c>
      <c r="F108" s="1">
        <v>0.13</v>
      </c>
      <c r="G108" s="1">
        <f t="shared" si="18"/>
        <v>0.01</v>
      </c>
      <c r="W108" t="s">
        <v>96</v>
      </c>
      <c r="X108">
        <v>0.89</v>
      </c>
      <c r="Y108">
        <v>0.01</v>
      </c>
      <c r="Z108">
        <v>2.0000000000000018E-2</v>
      </c>
      <c r="AA108">
        <f t="shared" si="17"/>
        <v>0.01</v>
      </c>
      <c r="AB108">
        <v>0.87</v>
      </c>
      <c r="AC108">
        <f t="shared" si="19"/>
        <v>0.01</v>
      </c>
    </row>
    <row r="109" spans="1:29">
      <c r="A109" t="s">
        <v>98</v>
      </c>
      <c r="B109" s="1">
        <v>0.88</v>
      </c>
      <c r="C109" s="1">
        <v>0.11</v>
      </c>
      <c r="D109" s="1">
        <v>0.65</v>
      </c>
      <c r="E109" s="1">
        <f t="shared" si="16"/>
        <v>0.11</v>
      </c>
      <c r="F109" s="1">
        <v>0.31</v>
      </c>
      <c r="G109" s="1">
        <f t="shared" si="18"/>
        <v>0.11</v>
      </c>
      <c r="W109" t="s">
        <v>98</v>
      </c>
      <c r="X109">
        <v>0.88</v>
      </c>
      <c r="Y109">
        <v>0.11</v>
      </c>
      <c r="Z109">
        <v>0.65</v>
      </c>
      <c r="AA109">
        <f t="shared" si="17"/>
        <v>0.11</v>
      </c>
      <c r="AB109">
        <v>0.69</v>
      </c>
      <c r="AC109">
        <f t="shared" si="19"/>
        <v>0.11</v>
      </c>
    </row>
    <row r="110" spans="1:29">
      <c r="A110" t="s">
        <v>100</v>
      </c>
      <c r="B110" s="1">
        <v>0.85</v>
      </c>
      <c r="C110" s="1">
        <v>0.06</v>
      </c>
      <c r="D110" s="1">
        <v>0.26</v>
      </c>
      <c r="E110" s="1">
        <f t="shared" si="16"/>
        <v>0.06</v>
      </c>
      <c r="F110" s="1">
        <v>0.16</v>
      </c>
      <c r="G110" s="1">
        <f t="shared" si="18"/>
        <v>0.06</v>
      </c>
      <c r="W110" t="s">
        <v>100</v>
      </c>
      <c r="X110">
        <v>0.85</v>
      </c>
      <c r="Y110">
        <v>0.06</v>
      </c>
      <c r="Z110">
        <v>0.26</v>
      </c>
      <c r="AA110">
        <f t="shared" si="17"/>
        <v>0.06</v>
      </c>
      <c r="AB110">
        <v>0.84</v>
      </c>
      <c r="AC110">
        <f t="shared" si="19"/>
        <v>0.06</v>
      </c>
    </row>
    <row r="111" spans="1:29">
      <c r="A111" t="s">
        <v>102</v>
      </c>
      <c r="B111" s="1">
        <v>0.16000000000000003</v>
      </c>
      <c r="C111" s="1">
        <v>0.8</v>
      </c>
      <c r="D111" s="1">
        <v>0.72</v>
      </c>
      <c r="E111" s="1">
        <f t="shared" si="16"/>
        <v>0.16000000000000003</v>
      </c>
      <c r="F111" s="1">
        <v>0.89</v>
      </c>
      <c r="G111" s="1">
        <f t="shared" si="18"/>
        <v>0.16000000000000003</v>
      </c>
      <c r="W111" t="s">
        <v>102</v>
      </c>
      <c r="X111">
        <v>0.16000000000000003</v>
      </c>
      <c r="Y111">
        <v>0.8</v>
      </c>
      <c r="Z111">
        <v>0.72</v>
      </c>
      <c r="AA111">
        <f t="shared" si="17"/>
        <v>0.16000000000000003</v>
      </c>
      <c r="AB111">
        <v>0.10999999999999999</v>
      </c>
      <c r="AC111">
        <f t="shared" si="19"/>
        <v>0.10999999999999999</v>
      </c>
    </row>
    <row r="112" spans="1:29">
      <c r="A112" t="s">
        <v>151</v>
      </c>
      <c r="B112" s="1">
        <v>6.9999999999999951E-2</v>
      </c>
      <c r="C112" s="1">
        <v>0.8</v>
      </c>
      <c r="D112" s="1">
        <v>0.84</v>
      </c>
      <c r="E112" s="1">
        <f t="shared" si="16"/>
        <v>6.9999999999999951E-2</v>
      </c>
      <c r="F112" s="1">
        <v>0.89</v>
      </c>
      <c r="G112" s="1">
        <f t="shared" si="18"/>
        <v>6.9999999999999951E-2</v>
      </c>
      <c r="W112" t="s">
        <v>151</v>
      </c>
      <c r="X112">
        <v>6.9999999999999951E-2</v>
      </c>
      <c r="Y112">
        <v>0.8</v>
      </c>
      <c r="Z112">
        <v>0.84</v>
      </c>
      <c r="AA112">
        <f t="shared" si="17"/>
        <v>6.9999999999999951E-2</v>
      </c>
      <c r="AB112">
        <v>0.10999999999999999</v>
      </c>
      <c r="AC112">
        <f t="shared" si="19"/>
        <v>6.9999999999999951E-2</v>
      </c>
    </row>
    <row r="113" spans="1:31">
      <c r="E113">
        <f>SUM(E95:E112)</f>
        <v>4.09</v>
      </c>
      <c r="F113" t="s">
        <v>71</v>
      </c>
      <c r="G113">
        <f>SUM(G95:G112)</f>
        <v>3.0899999999999994</v>
      </c>
      <c r="H113" s="57">
        <f>+G113/E113</f>
        <v>0.7555012224938874</v>
      </c>
      <c r="I113" s="49" t="s">
        <v>302</v>
      </c>
      <c r="AA113">
        <f>SUM(AA95:AA112)</f>
        <v>4.09</v>
      </c>
      <c r="AB113" t="s">
        <v>263</v>
      </c>
      <c r="AC113">
        <f>SUM(AC95:AC112)</f>
        <v>3.1599999999999993</v>
      </c>
      <c r="AD113" s="38">
        <f>+AC113/AA113</f>
        <v>0.7726161369193153</v>
      </c>
      <c r="AE113" s="17" t="s">
        <v>303</v>
      </c>
    </row>
    <row r="115" spans="1:31">
      <c r="A115" t="s">
        <v>289</v>
      </c>
      <c r="W115" t="s">
        <v>289</v>
      </c>
    </row>
    <row r="116" spans="1:31">
      <c r="A116" t="s">
        <v>78</v>
      </c>
      <c r="B116" t="s">
        <v>228</v>
      </c>
      <c r="C116" t="s">
        <v>54</v>
      </c>
      <c r="D116" t="s">
        <v>234</v>
      </c>
      <c r="E116" t="s">
        <v>288</v>
      </c>
      <c r="F116" t="s">
        <v>224</v>
      </c>
      <c r="G116" t="s">
        <v>239</v>
      </c>
      <c r="W116" t="s">
        <v>78</v>
      </c>
      <c r="X116" t="s">
        <v>228</v>
      </c>
      <c r="Y116" t="s">
        <v>54</v>
      </c>
      <c r="Z116" t="s">
        <v>234</v>
      </c>
      <c r="AA116" t="s">
        <v>288</v>
      </c>
      <c r="AB116" t="s">
        <v>236</v>
      </c>
      <c r="AC116" t="s">
        <v>238</v>
      </c>
    </row>
    <row r="117" spans="1:31">
      <c r="A117" t="s">
        <v>80</v>
      </c>
      <c r="B117" s="1">
        <v>0.38</v>
      </c>
      <c r="C117" s="1">
        <v>0.77</v>
      </c>
      <c r="D117" s="1">
        <v>0.59</v>
      </c>
      <c r="E117" s="1">
        <f t="shared" ref="E117:E134" si="20">MIN(B117:D117)</f>
        <v>0.38</v>
      </c>
      <c r="F117" s="1">
        <v>0.13</v>
      </c>
      <c r="G117" s="1">
        <f>MIN(E117:F117)</f>
        <v>0.13</v>
      </c>
      <c r="W117" t="s">
        <v>80</v>
      </c>
      <c r="X117">
        <v>0.38</v>
      </c>
      <c r="Y117">
        <v>0.77</v>
      </c>
      <c r="Z117">
        <v>0.59</v>
      </c>
      <c r="AA117">
        <f t="shared" ref="AA117:AA134" si="21">MIN(X117:Z117)</f>
        <v>0.38</v>
      </c>
      <c r="AB117">
        <v>0.87</v>
      </c>
      <c r="AC117">
        <f>MIN(AA117:AB117)</f>
        <v>0.38</v>
      </c>
    </row>
    <row r="118" spans="1:31">
      <c r="A118" t="s">
        <v>82</v>
      </c>
      <c r="B118" s="1">
        <v>4.0000000000000036E-2</v>
      </c>
      <c r="C118" s="1">
        <v>0.7</v>
      </c>
      <c r="D118" s="1">
        <v>0.16000000000000003</v>
      </c>
      <c r="E118" s="1">
        <f t="shared" si="20"/>
        <v>4.0000000000000036E-2</v>
      </c>
      <c r="F118" s="1">
        <v>0.89</v>
      </c>
      <c r="G118" s="1">
        <f t="shared" ref="G118:G134" si="22">MIN(E118:F118)</f>
        <v>4.0000000000000036E-2</v>
      </c>
      <c r="W118" t="s">
        <v>82</v>
      </c>
      <c r="X118">
        <v>4.0000000000000036E-2</v>
      </c>
      <c r="Y118">
        <v>0.7</v>
      </c>
      <c r="Z118">
        <v>0.16000000000000003</v>
      </c>
      <c r="AA118">
        <f t="shared" si="21"/>
        <v>4.0000000000000036E-2</v>
      </c>
      <c r="AB118">
        <v>0.10999999999999999</v>
      </c>
      <c r="AC118">
        <f t="shared" ref="AC118:AC134" si="23">MIN(AA118:AB118)</f>
        <v>4.0000000000000036E-2</v>
      </c>
    </row>
    <row r="119" spans="1:31">
      <c r="A119" t="s">
        <v>57</v>
      </c>
      <c r="B119" s="1">
        <v>0.58000000000000007</v>
      </c>
      <c r="C119" s="1">
        <v>0.73</v>
      </c>
      <c r="D119" s="1">
        <v>0.28000000000000003</v>
      </c>
      <c r="E119" s="1">
        <f t="shared" si="20"/>
        <v>0.28000000000000003</v>
      </c>
      <c r="F119" s="1">
        <v>0.81</v>
      </c>
      <c r="G119" s="1">
        <f t="shared" si="22"/>
        <v>0.28000000000000003</v>
      </c>
      <c r="W119" t="s">
        <v>57</v>
      </c>
      <c r="X119">
        <v>0.58000000000000007</v>
      </c>
      <c r="Y119">
        <v>0.73</v>
      </c>
      <c r="Z119">
        <v>0.28000000000000003</v>
      </c>
      <c r="AA119">
        <f t="shared" si="21"/>
        <v>0.28000000000000003</v>
      </c>
      <c r="AB119">
        <v>0.18999999999999995</v>
      </c>
      <c r="AC119">
        <f t="shared" si="23"/>
        <v>0.18999999999999995</v>
      </c>
    </row>
    <row r="120" spans="1:31">
      <c r="A120" t="s">
        <v>58</v>
      </c>
      <c r="B120" s="1">
        <v>0.75</v>
      </c>
      <c r="C120" s="1">
        <v>0.71</v>
      </c>
      <c r="D120" s="1">
        <v>0.28000000000000003</v>
      </c>
      <c r="E120" s="1">
        <f t="shared" si="20"/>
        <v>0.28000000000000003</v>
      </c>
      <c r="F120" s="1">
        <v>0.23</v>
      </c>
      <c r="G120" s="1">
        <f t="shared" si="22"/>
        <v>0.23</v>
      </c>
      <c r="W120" t="s">
        <v>58</v>
      </c>
      <c r="X120">
        <v>0.75</v>
      </c>
      <c r="Y120">
        <v>0.71</v>
      </c>
      <c r="Z120">
        <v>0.28000000000000003</v>
      </c>
      <c r="AA120">
        <f t="shared" si="21"/>
        <v>0.28000000000000003</v>
      </c>
      <c r="AB120">
        <v>0.77</v>
      </c>
      <c r="AC120">
        <f t="shared" si="23"/>
        <v>0.28000000000000003</v>
      </c>
    </row>
    <row r="121" spans="1:31">
      <c r="A121" t="s">
        <v>59</v>
      </c>
      <c r="B121" s="1">
        <v>0.58000000000000007</v>
      </c>
      <c r="C121" s="1">
        <v>0.78</v>
      </c>
      <c r="D121" s="1">
        <v>0.51</v>
      </c>
      <c r="E121" s="37">
        <f t="shared" si="20"/>
        <v>0.51</v>
      </c>
      <c r="F121" s="1">
        <v>0.69</v>
      </c>
      <c r="G121" s="1">
        <f t="shared" si="22"/>
        <v>0.51</v>
      </c>
      <c r="W121" t="s">
        <v>59</v>
      </c>
      <c r="X121">
        <v>0.58000000000000007</v>
      </c>
      <c r="Y121">
        <v>0.78</v>
      </c>
      <c r="Z121">
        <v>0.51</v>
      </c>
      <c r="AA121" s="5">
        <f t="shared" si="21"/>
        <v>0.51</v>
      </c>
      <c r="AB121">
        <v>0.31000000000000005</v>
      </c>
      <c r="AC121">
        <f t="shared" si="23"/>
        <v>0.31000000000000005</v>
      </c>
    </row>
    <row r="122" spans="1:31">
      <c r="A122" t="s">
        <v>60</v>
      </c>
      <c r="B122" s="1">
        <v>9.9999999999999978E-2</v>
      </c>
      <c r="C122" s="1">
        <v>0.74</v>
      </c>
      <c r="D122" s="1">
        <v>0.21999999999999997</v>
      </c>
      <c r="E122" s="1">
        <f t="shared" si="20"/>
        <v>9.9999999999999978E-2</v>
      </c>
      <c r="F122" s="1">
        <v>0.89</v>
      </c>
      <c r="G122" s="1">
        <f t="shared" si="22"/>
        <v>9.9999999999999978E-2</v>
      </c>
      <c r="W122" t="s">
        <v>60</v>
      </c>
      <c r="X122">
        <v>9.9999999999999978E-2</v>
      </c>
      <c r="Y122">
        <v>0.74</v>
      </c>
      <c r="Z122">
        <v>0.21999999999999997</v>
      </c>
      <c r="AA122">
        <f t="shared" si="21"/>
        <v>9.9999999999999978E-2</v>
      </c>
      <c r="AB122">
        <v>0.10999999999999999</v>
      </c>
      <c r="AC122">
        <f t="shared" si="23"/>
        <v>9.9999999999999978E-2</v>
      </c>
    </row>
    <row r="123" spans="1:31">
      <c r="A123" t="s">
        <v>153</v>
      </c>
      <c r="B123" s="1">
        <v>0.28000000000000003</v>
      </c>
      <c r="C123" s="1">
        <v>0.77</v>
      </c>
      <c r="D123" s="1">
        <v>0.67</v>
      </c>
      <c r="E123" s="1">
        <f t="shared" si="20"/>
        <v>0.28000000000000003</v>
      </c>
      <c r="F123" s="1">
        <v>0.13</v>
      </c>
      <c r="G123" s="1">
        <f t="shared" si="22"/>
        <v>0.13</v>
      </c>
      <c r="W123" t="s">
        <v>153</v>
      </c>
      <c r="X123">
        <v>0.28000000000000003</v>
      </c>
      <c r="Y123">
        <v>0.77</v>
      </c>
      <c r="Z123">
        <v>0.67</v>
      </c>
      <c r="AA123">
        <f t="shared" si="21"/>
        <v>0.28000000000000003</v>
      </c>
      <c r="AB123">
        <v>0.87</v>
      </c>
      <c r="AC123">
        <f t="shared" si="23"/>
        <v>0.28000000000000003</v>
      </c>
    </row>
    <row r="124" spans="1:31">
      <c r="A124" t="s">
        <v>62</v>
      </c>
      <c r="B124" s="1">
        <v>0.83</v>
      </c>
      <c r="C124" s="1">
        <v>0.09</v>
      </c>
      <c r="D124" s="1">
        <v>0.59</v>
      </c>
      <c r="E124" s="1">
        <f t="shared" si="20"/>
        <v>0.09</v>
      </c>
      <c r="F124" s="1">
        <v>0.16</v>
      </c>
      <c r="G124" s="1">
        <f t="shared" si="22"/>
        <v>0.09</v>
      </c>
      <c r="W124" t="s">
        <v>62</v>
      </c>
      <c r="X124">
        <v>0.83</v>
      </c>
      <c r="Y124">
        <v>0.09</v>
      </c>
      <c r="Z124">
        <v>0.59</v>
      </c>
      <c r="AA124">
        <f t="shared" si="21"/>
        <v>0.09</v>
      </c>
      <c r="AB124">
        <v>0.84</v>
      </c>
      <c r="AC124">
        <f t="shared" si="23"/>
        <v>0.09</v>
      </c>
    </row>
    <row r="125" spans="1:31">
      <c r="A125" t="s">
        <v>63</v>
      </c>
      <c r="B125" s="1">
        <v>0.8</v>
      </c>
      <c r="C125" s="1">
        <v>0.51</v>
      </c>
      <c r="D125" s="1">
        <v>0.8</v>
      </c>
      <c r="E125" s="37">
        <f t="shared" si="20"/>
        <v>0.51</v>
      </c>
      <c r="F125" s="1">
        <v>0.45</v>
      </c>
      <c r="G125" s="1">
        <f t="shared" si="22"/>
        <v>0.45</v>
      </c>
      <c r="W125" t="s">
        <v>63</v>
      </c>
      <c r="X125">
        <v>0.8</v>
      </c>
      <c r="Y125">
        <v>0.51</v>
      </c>
      <c r="Z125">
        <v>0.8</v>
      </c>
      <c r="AA125" s="5">
        <f t="shared" si="21"/>
        <v>0.51</v>
      </c>
      <c r="AB125">
        <v>0.55000000000000004</v>
      </c>
      <c r="AC125">
        <f t="shared" si="23"/>
        <v>0.51</v>
      </c>
    </row>
    <row r="126" spans="1:31">
      <c r="A126" t="s">
        <v>64</v>
      </c>
      <c r="B126" s="1">
        <v>0.47</v>
      </c>
      <c r="C126" s="1">
        <v>0.71</v>
      </c>
      <c r="D126" s="1">
        <v>0.21999999999999997</v>
      </c>
      <c r="E126" s="1">
        <f t="shared" si="20"/>
        <v>0.21999999999999997</v>
      </c>
      <c r="F126" s="1">
        <v>0.84</v>
      </c>
      <c r="G126" s="1">
        <f t="shared" si="22"/>
        <v>0.21999999999999997</v>
      </c>
      <c r="W126" t="s">
        <v>64</v>
      </c>
      <c r="X126">
        <v>0.47</v>
      </c>
      <c r="Y126">
        <v>0.71</v>
      </c>
      <c r="Z126">
        <v>0.21999999999999997</v>
      </c>
      <c r="AA126">
        <f t="shared" si="21"/>
        <v>0.21999999999999997</v>
      </c>
      <c r="AB126">
        <v>0.16000000000000003</v>
      </c>
      <c r="AC126">
        <f t="shared" si="23"/>
        <v>0.16000000000000003</v>
      </c>
    </row>
    <row r="127" spans="1:31">
      <c r="A127" t="s">
        <v>65</v>
      </c>
      <c r="B127" s="1">
        <v>0.67999999999999994</v>
      </c>
      <c r="C127" s="1">
        <v>0.25</v>
      </c>
      <c r="D127" s="1">
        <v>0.51</v>
      </c>
      <c r="E127" s="1">
        <f t="shared" si="20"/>
        <v>0.25</v>
      </c>
      <c r="F127" s="1">
        <v>0.13</v>
      </c>
      <c r="G127" s="1">
        <f t="shared" si="22"/>
        <v>0.13</v>
      </c>
      <c r="W127" t="s">
        <v>65</v>
      </c>
      <c r="X127">
        <v>0.67999999999999994</v>
      </c>
      <c r="Y127">
        <v>0.25</v>
      </c>
      <c r="Z127">
        <v>0.51</v>
      </c>
      <c r="AA127">
        <f t="shared" si="21"/>
        <v>0.25</v>
      </c>
      <c r="AB127">
        <v>0.87</v>
      </c>
      <c r="AC127">
        <f t="shared" si="23"/>
        <v>0.25</v>
      </c>
    </row>
    <row r="128" spans="1:31">
      <c r="A128" t="s">
        <v>66</v>
      </c>
      <c r="B128" s="1">
        <v>7.999999999999996E-2</v>
      </c>
      <c r="C128" s="1">
        <v>0.8</v>
      </c>
      <c r="D128" s="1">
        <v>7.999999999999996E-2</v>
      </c>
      <c r="E128" s="1">
        <f t="shared" si="20"/>
        <v>7.999999999999996E-2</v>
      </c>
      <c r="F128" s="1">
        <v>0.89</v>
      </c>
      <c r="G128" s="1">
        <f t="shared" si="22"/>
        <v>7.999999999999996E-2</v>
      </c>
      <c r="W128" t="s">
        <v>66</v>
      </c>
      <c r="X128">
        <v>7.999999999999996E-2</v>
      </c>
      <c r="Y128">
        <v>0.8</v>
      </c>
      <c r="Z128">
        <v>7.999999999999996E-2</v>
      </c>
      <c r="AA128">
        <f t="shared" si="21"/>
        <v>7.999999999999996E-2</v>
      </c>
      <c r="AB128">
        <v>0.10999999999999999</v>
      </c>
      <c r="AC128">
        <f t="shared" si="23"/>
        <v>7.999999999999996E-2</v>
      </c>
    </row>
    <row r="129" spans="1:32">
      <c r="A129" t="s">
        <v>94</v>
      </c>
      <c r="B129" s="1">
        <v>0.87</v>
      </c>
      <c r="C129" s="1">
        <v>0.34</v>
      </c>
      <c r="D129" s="1">
        <v>0.99</v>
      </c>
      <c r="E129" s="1">
        <f t="shared" si="20"/>
        <v>0.34</v>
      </c>
      <c r="F129" s="1">
        <v>0.23</v>
      </c>
      <c r="G129" s="1">
        <f t="shared" si="22"/>
        <v>0.23</v>
      </c>
      <c r="W129" t="s">
        <v>94</v>
      </c>
      <c r="X129">
        <v>0.87</v>
      </c>
      <c r="Y129">
        <v>0.34</v>
      </c>
      <c r="Z129">
        <v>0.99</v>
      </c>
      <c r="AA129">
        <f t="shared" si="21"/>
        <v>0.34</v>
      </c>
      <c r="AB129">
        <v>0.77</v>
      </c>
      <c r="AC129">
        <f t="shared" si="23"/>
        <v>0.34</v>
      </c>
    </row>
    <row r="130" spans="1:32">
      <c r="A130" t="s">
        <v>96</v>
      </c>
      <c r="B130" s="1">
        <v>0.89</v>
      </c>
      <c r="C130" s="1">
        <v>0.01</v>
      </c>
      <c r="D130" s="1">
        <v>0.98</v>
      </c>
      <c r="E130" s="1">
        <f t="shared" si="20"/>
        <v>0.01</v>
      </c>
      <c r="F130" s="1">
        <v>0.13</v>
      </c>
      <c r="G130" s="1">
        <f t="shared" si="22"/>
        <v>0.01</v>
      </c>
      <c r="W130" t="s">
        <v>96</v>
      </c>
      <c r="X130">
        <v>0.89</v>
      </c>
      <c r="Y130">
        <v>0.01</v>
      </c>
      <c r="Z130">
        <v>0.98</v>
      </c>
      <c r="AA130">
        <f t="shared" si="21"/>
        <v>0.01</v>
      </c>
      <c r="AB130">
        <v>0.87</v>
      </c>
      <c r="AC130">
        <f t="shared" si="23"/>
        <v>0.01</v>
      </c>
    </row>
    <row r="131" spans="1:32">
      <c r="A131" t="s">
        <v>98</v>
      </c>
      <c r="B131" s="1">
        <v>0.88</v>
      </c>
      <c r="C131" s="1">
        <v>0.11</v>
      </c>
      <c r="D131" s="1">
        <v>0.35</v>
      </c>
      <c r="E131" s="1">
        <f t="shared" si="20"/>
        <v>0.11</v>
      </c>
      <c r="F131" s="1">
        <v>0.31</v>
      </c>
      <c r="G131" s="1">
        <f t="shared" si="22"/>
        <v>0.11</v>
      </c>
      <c r="W131" t="s">
        <v>98</v>
      </c>
      <c r="X131">
        <v>0.88</v>
      </c>
      <c r="Y131">
        <v>0.11</v>
      </c>
      <c r="Z131">
        <v>0.35</v>
      </c>
      <c r="AA131">
        <f t="shared" si="21"/>
        <v>0.11</v>
      </c>
      <c r="AB131">
        <v>0.69</v>
      </c>
      <c r="AC131">
        <f t="shared" si="23"/>
        <v>0.11</v>
      </c>
    </row>
    <row r="132" spans="1:32">
      <c r="A132" t="s">
        <v>100</v>
      </c>
      <c r="B132" s="1">
        <v>0.85</v>
      </c>
      <c r="C132" s="1">
        <v>0.06</v>
      </c>
      <c r="D132" s="1">
        <v>0.74</v>
      </c>
      <c r="E132" s="1">
        <f t="shared" si="20"/>
        <v>0.06</v>
      </c>
      <c r="F132" s="1">
        <v>0.16</v>
      </c>
      <c r="G132" s="1">
        <f t="shared" si="22"/>
        <v>0.06</v>
      </c>
      <c r="W132" t="s">
        <v>100</v>
      </c>
      <c r="X132">
        <v>0.85</v>
      </c>
      <c r="Y132">
        <v>0.06</v>
      </c>
      <c r="Z132">
        <v>0.74</v>
      </c>
      <c r="AA132">
        <f t="shared" si="21"/>
        <v>0.06</v>
      </c>
      <c r="AB132">
        <v>0.84</v>
      </c>
      <c r="AC132">
        <f t="shared" si="23"/>
        <v>0.06</v>
      </c>
    </row>
    <row r="133" spans="1:32">
      <c r="A133" t="s">
        <v>102</v>
      </c>
      <c r="B133" s="1">
        <v>0.16000000000000003</v>
      </c>
      <c r="C133" s="1">
        <v>0.8</v>
      </c>
      <c r="D133" s="1">
        <v>0.28000000000000003</v>
      </c>
      <c r="E133" s="1">
        <f t="shared" si="20"/>
        <v>0.16000000000000003</v>
      </c>
      <c r="F133" s="1">
        <v>0.89</v>
      </c>
      <c r="G133" s="1">
        <f t="shared" si="22"/>
        <v>0.16000000000000003</v>
      </c>
      <c r="W133" t="s">
        <v>102</v>
      </c>
      <c r="X133">
        <v>0.16000000000000003</v>
      </c>
      <c r="Y133">
        <v>0.8</v>
      </c>
      <c r="Z133">
        <v>0.28000000000000003</v>
      </c>
      <c r="AA133">
        <f t="shared" si="21"/>
        <v>0.16000000000000003</v>
      </c>
      <c r="AB133">
        <v>0.10999999999999999</v>
      </c>
      <c r="AC133">
        <f t="shared" si="23"/>
        <v>0.10999999999999999</v>
      </c>
    </row>
    <row r="134" spans="1:32">
      <c r="A134" t="s">
        <v>151</v>
      </c>
      <c r="B134" s="1">
        <v>6.9999999999999951E-2</v>
      </c>
      <c r="C134" s="1">
        <v>0.8</v>
      </c>
      <c r="D134" s="1">
        <v>0.16000000000000003</v>
      </c>
      <c r="E134" s="1">
        <f t="shared" si="20"/>
        <v>6.9999999999999951E-2</v>
      </c>
      <c r="F134" s="1">
        <v>0.89</v>
      </c>
      <c r="G134" s="1">
        <f t="shared" si="22"/>
        <v>6.9999999999999951E-2</v>
      </c>
      <c r="W134" t="s">
        <v>151</v>
      </c>
      <c r="X134">
        <v>6.9999999999999951E-2</v>
      </c>
      <c r="Y134">
        <v>0.8</v>
      </c>
      <c r="Z134">
        <v>0.16000000000000003</v>
      </c>
      <c r="AA134">
        <f t="shared" si="21"/>
        <v>6.9999999999999951E-2</v>
      </c>
      <c r="AB134">
        <v>0.10999999999999999</v>
      </c>
      <c r="AC134">
        <f t="shared" si="23"/>
        <v>6.9999999999999951E-2</v>
      </c>
    </row>
    <row r="135" spans="1:32">
      <c r="E135">
        <f>SUM(E117:E134)</f>
        <v>3.77</v>
      </c>
      <c r="F135" t="s">
        <v>71</v>
      </c>
      <c r="G135">
        <f>SUM(G117:G134)</f>
        <v>3.0299999999999994</v>
      </c>
      <c r="H135" s="56">
        <f>+G135/E135</f>
        <v>0.80371352785145866</v>
      </c>
      <c r="I135" s="18" t="s">
        <v>298</v>
      </c>
      <c r="AA135">
        <f>SUM(AA117:AA134)</f>
        <v>3.77</v>
      </c>
      <c r="AB135" t="s">
        <v>263</v>
      </c>
      <c r="AC135">
        <f>SUM(AC117:AC134)</f>
        <v>3.37</v>
      </c>
      <c r="AD135">
        <f>+AC135/AA135</f>
        <v>0.89389920424403191</v>
      </c>
      <c r="AE135" s="18" t="s">
        <v>297</v>
      </c>
      <c r="AF135" s="17"/>
    </row>
    <row r="138" spans="1:32">
      <c r="A138" t="s">
        <v>291</v>
      </c>
      <c r="W138" t="s">
        <v>291</v>
      </c>
    </row>
    <row r="139" spans="1:32">
      <c r="A139" t="s">
        <v>78</v>
      </c>
      <c r="B139" t="s">
        <v>228</v>
      </c>
      <c r="C139" t="s">
        <v>223</v>
      </c>
      <c r="D139" t="s">
        <v>50</v>
      </c>
      <c r="E139" t="s">
        <v>290</v>
      </c>
      <c r="F139" t="s">
        <v>224</v>
      </c>
      <c r="G139" t="s">
        <v>238</v>
      </c>
      <c r="W139" t="s">
        <v>78</v>
      </c>
      <c r="X139" t="s">
        <v>228</v>
      </c>
      <c r="Y139" t="s">
        <v>223</v>
      </c>
      <c r="Z139" t="s">
        <v>50</v>
      </c>
      <c r="AA139" t="s">
        <v>290</v>
      </c>
      <c r="AB139" t="s">
        <v>236</v>
      </c>
      <c r="AC139" t="s">
        <v>238</v>
      </c>
    </row>
    <row r="140" spans="1:32">
      <c r="A140" t="s">
        <v>80</v>
      </c>
      <c r="B140">
        <v>0.38</v>
      </c>
      <c r="C140">
        <v>0.22999999999999998</v>
      </c>
      <c r="D140">
        <v>0.41000000000000003</v>
      </c>
      <c r="E140">
        <f t="shared" ref="E140:E157" si="24">MIN(B140:D140)</f>
        <v>0.22999999999999998</v>
      </c>
      <c r="F140">
        <v>0.13</v>
      </c>
      <c r="G140">
        <f t="shared" ref="G140:G157" si="25">MIN(E140:F140)</f>
        <v>0.13</v>
      </c>
      <c r="W140" t="s">
        <v>80</v>
      </c>
      <c r="X140">
        <v>0.38</v>
      </c>
      <c r="Y140">
        <v>0.22999999999999998</v>
      </c>
      <c r="Z140">
        <v>0.41000000000000003</v>
      </c>
      <c r="AA140">
        <f t="shared" ref="AA140:AA157" si="26">MIN(X140:Z140)</f>
        <v>0.22999999999999998</v>
      </c>
      <c r="AB140">
        <v>0.87</v>
      </c>
      <c r="AC140">
        <f t="shared" ref="AC140:AC157" si="27">MIN(AA140:AB140)</f>
        <v>0.22999999999999998</v>
      </c>
    </row>
    <row r="141" spans="1:32">
      <c r="A141" t="s">
        <v>82</v>
      </c>
      <c r="B141">
        <v>4.0000000000000036E-2</v>
      </c>
      <c r="C141">
        <v>0.30000000000000004</v>
      </c>
      <c r="D141">
        <v>0.84</v>
      </c>
      <c r="E141">
        <f t="shared" si="24"/>
        <v>4.0000000000000036E-2</v>
      </c>
      <c r="F141">
        <v>0.89</v>
      </c>
      <c r="G141">
        <f t="shared" si="25"/>
        <v>4.0000000000000036E-2</v>
      </c>
      <c r="W141" t="s">
        <v>82</v>
      </c>
      <c r="X141">
        <v>4.0000000000000036E-2</v>
      </c>
      <c r="Y141">
        <v>0.30000000000000004</v>
      </c>
      <c r="Z141">
        <v>0.84</v>
      </c>
      <c r="AA141">
        <f t="shared" si="26"/>
        <v>4.0000000000000036E-2</v>
      </c>
      <c r="AB141">
        <v>0.10999999999999999</v>
      </c>
      <c r="AC141">
        <f t="shared" si="27"/>
        <v>4.0000000000000036E-2</v>
      </c>
    </row>
    <row r="142" spans="1:32">
      <c r="A142" t="s">
        <v>57</v>
      </c>
      <c r="B142">
        <v>0.58000000000000007</v>
      </c>
      <c r="C142">
        <v>0.27</v>
      </c>
      <c r="D142">
        <v>0.72</v>
      </c>
      <c r="E142">
        <f t="shared" si="24"/>
        <v>0.27</v>
      </c>
      <c r="F142">
        <v>0.81</v>
      </c>
      <c r="G142">
        <f t="shared" si="25"/>
        <v>0.27</v>
      </c>
      <c r="W142" t="s">
        <v>57</v>
      </c>
      <c r="X142">
        <v>0.58000000000000007</v>
      </c>
      <c r="Y142">
        <v>0.27</v>
      </c>
      <c r="Z142">
        <v>0.72</v>
      </c>
      <c r="AA142">
        <f t="shared" si="26"/>
        <v>0.27</v>
      </c>
      <c r="AB142">
        <v>0.18999999999999995</v>
      </c>
      <c r="AC142">
        <f t="shared" si="27"/>
        <v>0.18999999999999995</v>
      </c>
    </row>
    <row r="143" spans="1:32">
      <c r="A143" t="s">
        <v>58</v>
      </c>
      <c r="B143">
        <v>0.75</v>
      </c>
      <c r="C143">
        <v>0.29000000000000004</v>
      </c>
      <c r="D143">
        <v>0.72</v>
      </c>
      <c r="E143">
        <f t="shared" si="24"/>
        <v>0.29000000000000004</v>
      </c>
      <c r="F143">
        <v>0.23</v>
      </c>
      <c r="G143">
        <f t="shared" si="25"/>
        <v>0.23</v>
      </c>
      <c r="W143" t="s">
        <v>58</v>
      </c>
      <c r="X143">
        <v>0.75</v>
      </c>
      <c r="Y143">
        <v>0.29000000000000004</v>
      </c>
      <c r="Z143">
        <v>0.72</v>
      </c>
      <c r="AA143">
        <f t="shared" si="26"/>
        <v>0.29000000000000004</v>
      </c>
      <c r="AB143">
        <v>0.77</v>
      </c>
      <c r="AC143">
        <f t="shared" si="27"/>
        <v>0.29000000000000004</v>
      </c>
    </row>
    <row r="144" spans="1:32">
      <c r="A144" t="s">
        <v>59</v>
      </c>
      <c r="B144">
        <v>0.58000000000000007</v>
      </c>
      <c r="C144">
        <v>0.21999999999999997</v>
      </c>
      <c r="D144">
        <v>0.49</v>
      </c>
      <c r="E144">
        <f t="shared" si="24"/>
        <v>0.21999999999999997</v>
      </c>
      <c r="F144">
        <v>0.69</v>
      </c>
      <c r="G144">
        <f t="shared" si="25"/>
        <v>0.21999999999999997</v>
      </c>
      <c r="W144" t="s">
        <v>59</v>
      </c>
      <c r="X144">
        <v>0.58000000000000007</v>
      </c>
      <c r="Y144">
        <v>0.21999999999999997</v>
      </c>
      <c r="Z144">
        <v>0.49</v>
      </c>
      <c r="AA144">
        <f t="shared" si="26"/>
        <v>0.21999999999999997</v>
      </c>
      <c r="AB144">
        <v>0.31000000000000005</v>
      </c>
      <c r="AC144">
        <f t="shared" si="27"/>
        <v>0.21999999999999997</v>
      </c>
    </row>
    <row r="145" spans="1:32">
      <c r="A145" t="s">
        <v>60</v>
      </c>
      <c r="B145">
        <v>9.9999999999999978E-2</v>
      </c>
      <c r="C145">
        <v>0.26</v>
      </c>
      <c r="D145">
        <v>0.78</v>
      </c>
      <c r="E145">
        <f t="shared" si="24"/>
        <v>9.9999999999999978E-2</v>
      </c>
      <c r="F145">
        <v>0.89</v>
      </c>
      <c r="G145">
        <f t="shared" si="25"/>
        <v>9.9999999999999978E-2</v>
      </c>
      <c r="W145" t="s">
        <v>60</v>
      </c>
      <c r="X145">
        <v>9.9999999999999978E-2</v>
      </c>
      <c r="Y145">
        <v>0.26</v>
      </c>
      <c r="Z145">
        <v>0.78</v>
      </c>
      <c r="AA145">
        <f t="shared" si="26"/>
        <v>9.9999999999999978E-2</v>
      </c>
      <c r="AB145">
        <v>0.10999999999999999</v>
      </c>
      <c r="AC145">
        <f t="shared" si="27"/>
        <v>9.9999999999999978E-2</v>
      </c>
    </row>
    <row r="146" spans="1:32">
      <c r="A146" t="s">
        <v>153</v>
      </c>
      <c r="B146">
        <v>0.28000000000000003</v>
      </c>
      <c r="C146">
        <v>0.22999999999999998</v>
      </c>
      <c r="D146">
        <v>0.32999999999999996</v>
      </c>
      <c r="E146">
        <f t="shared" si="24"/>
        <v>0.22999999999999998</v>
      </c>
      <c r="F146">
        <v>0.13</v>
      </c>
      <c r="G146">
        <f t="shared" si="25"/>
        <v>0.13</v>
      </c>
      <c r="W146" t="s">
        <v>153</v>
      </c>
      <c r="X146">
        <v>0.28000000000000003</v>
      </c>
      <c r="Y146">
        <v>0.22999999999999998</v>
      </c>
      <c r="Z146">
        <v>0.32999999999999996</v>
      </c>
      <c r="AA146">
        <f t="shared" si="26"/>
        <v>0.22999999999999998</v>
      </c>
      <c r="AB146">
        <v>0.87</v>
      </c>
      <c r="AC146">
        <f t="shared" si="27"/>
        <v>0.22999999999999998</v>
      </c>
    </row>
    <row r="147" spans="1:32">
      <c r="A147" t="s">
        <v>62</v>
      </c>
      <c r="B147">
        <v>0.83</v>
      </c>
      <c r="C147">
        <v>0.91</v>
      </c>
      <c r="D147">
        <v>0.41000000000000003</v>
      </c>
      <c r="E147">
        <f t="shared" si="24"/>
        <v>0.41000000000000003</v>
      </c>
      <c r="F147">
        <v>0.16</v>
      </c>
      <c r="G147">
        <f t="shared" si="25"/>
        <v>0.16</v>
      </c>
      <c r="W147" t="s">
        <v>62</v>
      </c>
      <c r="X147">
        <v>0.83</v>
      </c>
      <c r="Y147">
        <v>0.91</v>
      </c>
      <c r="Z147">
        <v>0.41000000000000003</v>
      </c>
      <c r="AA147">
        <f t="shared" si="26"/>
        <v>0.41000000000000003</v>
      </c>
      <c r="AB147">
        <v>0.84</v>
      </c>
      <c r="AC147">
        <f t="shared" si="27"/>
        <v>0.41000000000000003</v>
      </c>
    </row>
    <row r="148" spans="1:32">
      <c r="A148" t="s">
        <v>63</v>
      </c>
      <c r="B148">
        <v>0.8</v>
      </c>
      <c r="C148">
        <v>0.49</v>
      </c>
      <c r="D148">
        <v>0.19999999999999996</v>
      </c>
      <c r="E148">
        <f t="shared" si="24"/>
        <v>0.19999999999999996</v>
      </c>
      <c r="F148">
        <v>0.45</v>
      </c>
      <c r="G148">
        <f t="shared" si="25"/>
        <v>0.19999999999999996</v>
      </c>
      <c r="W148" t="s">
        <v>63</v>
      </c>
      <c r="X148">
        <v>0.8</v>
      </c>
      <c r="Y148">
        <v>0.49</v>
      </c>
      <c r="Z148">
        <v>0.19999999999999996</v>
      </c>
      <c r="AA148">
        <f t="shared" si="26"/>
        <v>0.19999999999999996</v>
      </c>
      <c r="AB148">
        <v>0.55000000000000004</v>
      </c>
      <c r="AC148">
        <f t="shared" si="27"/>
        <v>0.19999999999999996</v>
      </c>
    </row>
    <row r="149" spans="1:32">
      <c r="A149" t="s">
        <v>64</v>
      </c>
      <c r="B149">
        <v>0.47</v>
      </c>
      <c r="C149">
        <v>0.29000000000000004</v>
      </c>
      <c r="D149">
        <v>0.78</v>
      </c>
      <c r="E149">
        <f t="shared" si="24"/>
        <v>0.29000000000000004</v>
      </c>
      <c r="F149">
        <v>0.84</v>
      </c>
      <c r="G149">
        <f t="shared" si="25"/>
        <v>0.29000000000000004</v>
      </c>
      <c r="W149" t="s">
        <v>64</v>
      </c>
      <c r="X149">
        <v>0.47</v>
      </c>
      <c r="Y149">
        <v>0.29000000000000004</v>
      </c>
      <c r="Z149">
        <v>0.78</v>
      </c>
      <c r="AA149">
        <f t="shared" si="26"/>
        <v>0.29000000000000004</v>
      </c>
      <c r="AB149">
        <v>0.16000000000000003</v>
      </c>
      <c r="AC149">
        <f t="shared" si="27"/>
        <v>0.16000000000000003</v>
      </c>
    </row>
    <row r="150" spans="1:32">
      <c r="A150" t="s">
        <v>65</v>
      </c>
      <c r="B150">
        <v>0.67999999999999994</v>
      </c>
      <c r="C150">
        <v>0.75</v>
      </c>
      <c r="D150">
        <v>0.49</v>
      </c>
      <c r="E150">
        <f t="shared" si="24"/>
        <v>0.49</v>
      </c>
      <c r="F150">
        <v>0.13</v>
      </c>
      <c r="G150">
        <f t="shared" si="25"/>
        <v>0.13</v>
      </c>
      <c r="W150" t="s">
        <v>65</v>
      </c>
      <c r="X150">
        <v>0.67999999999999994</v>
      </c>
      <c r="Y150">
        <v>0.75</v>
      </c>
      <c r="Z150">
        <v>0.49</v>
      </c>
      <c r="AA150">
        <f t="shared" si="26"/>
        <v>0.49</v>
      </c>
      <c r="AB150">
        <v>0.87</v>
      </c>
      <c r="AC150">
        <f t="shared" si="27"/>
        <v>0.49</v>
      </c>
    </row>
    <row r="151" spans="1:32">
      <c r="A151" t="s">
        <v>66</v>
      </c>
      <c r="B151">
        <v>7.999999999999996E-2</v>
      </c>
      <c r="C151">
        <v>0.19999999999999996</v>
      </c>
      <c r="D151">
        <v>0.92</v>
      </c>
      <c r="E151">
        <f t="shared" si="24"/>
        <v>7.999999999999996E-2</v>
      </c>
      <c r="F151">
        <v>0.89</v>
      </c>
      <c r="G151">
        <f t="shared" si="25"/>
        <v>7.999999999999996E-2</v>
      </c>
      <c r="W151" t="s">
        <v>66</v>
      </c>
      <c r="X151">
        <v>7.999999999999996E-2</v>
      </c>
      <c r="Y151">
        <v>0.19999999999999996</v>
      </c>
      <c r="Z151">
        <v>0.92</v>
      </c>
      <c r="AA151">
        <f t="shared" si="26"/>
        <v>7.999999999999996E-2</v>
      </c>
      <c r="AB151">
        <v>0.10999999999999999</v>
      </c>
      <c r="AC151">
        <f t="shared" si="27"/>
        <v>7.999999999999996E-2</v>
      </c>
    </row>
    <row r="152" spans="1:32">
      <c r="A152" t="s">
        <v>94</v>
      </c>
      <c r="B152">
        <v>0.87</v>
      </c>
      <c r="C152">
        <v>0.65999999999999992</v>
      </c>
      <c r="D152">
        <v>1.0000000000000009E-2</v>
      </c>
      <c r="E152">
        <f t="shared" si="24"/>
        <v>1.0000000000000009E-2</v>
      </c>
      <c r="F152">
        <v>0.23</v>
      </c>
      <c r="G152">
        <f t="shared" si="25"/>
        <v>1.0000000000000009E-2</v>
      </c>
      <c r="W152" t="s">
        <v>94</v>
      </c>
      <c r="X152">
        <v>0.87</v>
      </c>
      <c r="Y152">
        <v>0.65999999999999992</v>
      </c>
      <c r="Z152">
        <v>1.0000000000000009E-2</v>
      </c>
      <c r="AA152">
        <f t="shared" si="26"/>
        <v>1.0000000000000009E-2</v>
      </c>
      <c r="AB152">
        <v>0.77</v>
      </c>
      <c r="AC152">
        <f t="shared" si="27"/>
        <v>1.0000000000000009E-2</v>
      </c>
    </row>
    <row r="153" spans="1:32">
      <c r="A153" t="s">
        <v>96</v>
      </c>
      <c r="B153">
        <v>0.89</v>
      </c>
      <c r="C153">
        <v>0.99</v>
      </c>
      <c r="D153">
        <v>2.0000000000000018E-2</v>
      </c>
      <c r="E153">
        <f t="shared" si="24"/>
        <v>2.0000000000000018E-2</v>
      </c>
      <c r="F153">
        <v>0.13</v>
      </c>
      <c r="G153">
        <f t="shared" si="25"/>
        <v>2.0000000000000018E-2</v>
      </c>
      <c r="W153" t="s">
        <v>96</v>
      </c>
      <c r="X153">
        <v>0.89</v>
      </c>
      <c r="Y153">
        <v>0.99</v>
      </c>
      <c r="Z153">
        <v>2.0000000000000018E-2</v>
      </c>
      <c r="AA153">
        <f t="shared" si="26"/>
        <v>2.0000000000000018E-2</v>
      </c>
      <c r="AB153">
        <v>0.87</v>
      </c>
      <c r="AC153">
        <f t="shared" si="27"/>
        <v>2.0000000000000018E-2</v>
      </c>
    </row>
    <row r="154" spans="1:32">
      <c r="A154" t="s">
        <v>98</v>
      </c>
      <c r="B154">
        <v>0.88</v>
      </c>
      <c r="C154">
        <v>0.89</v>
      </c>
      <c r="D154">
        <v>0.65</v>
      </c>
      <c r="E154">
        <f t="shared" si="24"/>
        <v>0.65</v>
      </c>
      <c r="F154">
        <v>0.31</v>
      </c>
      <c r="G154">
        <f t="shared" si="25"/>
        <v>0.31</v>
      </c>
      <c r="W154" t="s">
        <v>98</v>
      </c>
      <c r="X154">
        <v>0.88</v>
      </c>
      <c r="Y154">
        <v>0.89</v>
      </c>
      <c r="Z154">
        <v>0.65</v>
      </c>
      <c r="AA154" s="5">
        <f t="shared" si="26"/>
        <v>0.65</v>
      </c>
      <c r="AB154">
        <v>0.69</v>
      </c>
      <c r="AC154">
        <f t="shared" si="27"/>
        <v>0.65</v>
      </c>
    </row>
    <row r="155" spans="1:32">
      <c r="A155" t="s">
        <v>100</v>
      </c>
      <c r="B155">
        <v>0.85</v>
      </c>
      <c r="C155">
        <v>0.94</v>
      </c>
      <c r="D155">
        <v>0.26</v>
      </c>
      <c r="E155">
        <f t="shared" si="24"/>
        <v>0.26</v>
      </c>
      <c r="F155">
        <v>0.16</v>
      </c>
      <c r="G155">
        <f t="shared" si="25"/>
        <v>0.16</v>
      </c>
      <c r="K155" s="17"/>
      <c r="L155" s="17"/>
      <c r="M155" s="17"/>
      <c r="N155" s="17"/>
      <c r="O155" s="17"/>
      <c r="W155" t="s">
        <v>100</v>
      </c>
      <c r="X155">
        <v>0.85</v>
      </c>
      <c r="Y155">
        <v>0.94</v>
      </c>
      <c r="Z155">
        <v>0.26</v>
      </c>
      <c r="AA155">
        <f t="shared" si="26"/>
        <v>0.26</v>
      </c>
      <c r="AB155">
        <v>0.84</v>
      </c>
      <c r="AC155">
        <f t="shared" si="27"/>
        <v>0.26</v>
      </c>
      <c r="AF155" s="17"/>
    </row>
    <row r="156" spans="1:32">
      <c r="A156" t="s">
        <v>102</v>
      </c>
      <c r="B156">
        <v>0.16000000000000003</v>
      </c>
      <c r="C156">
        <v>0.19999999999999996</v>
      </c>
      <c r="D156">
        <v>0.72</v>
      </c>
      <c r="E156">
        <f t="shared" si="24"/>
        <v>0.16000000000000003</v>
      </c>
      <c r="F156">
        <v>0.89</v>
      </c>
      <c r="G156">
        <f t="shared" si="25"/>
        <v>0.16000000000000003</v>
      </c>
      <c r="W156" t="s">
        <v>102</v>
      </c>
      <c r="X156">
        <v>0.16000000000000003</v>
      </c>
      <c r="Y156">
        <v>0.19999999999999996</v>
      </c>
      <c r="Z156">
        <v>0.72</v>
      </c>
      <c r="AA156">
        <f t="shared" si="26"/>
        <v>0.16000000000000003</v>
      </c>
      <c r="AB156">
        <v>0.10999999999999999</v>
      </c>
      <c r="AC156">
        <f t="shared" si="27"/>
        <v>0.10999999999999999</v>
      </c>
      <c r="AE156" t="s">
        <v>263</v>
      </c>
    </row>
    <row r="157" spans="1:32">
      <c r="A157" t="s">
        <v>151</v>
      </c>
      <c r="B157">
        <v>6.9999999999999951E-2</v>
      </c>
      <c r="C157">
        <v>0.19999999999999996</v>
      </c>
      <c r="D157">
        <v>0.84</v>
      </c>
      <c r="E157">
        <f t="shared" si="24"/>
        <v>6.9999999999999951E-2</v>
      </c>
      <c r="F157">
        <v>0.89</v>
      </c>
      <c r="G157">
        <f t="shared" si="25"/>
        <v>6.9999999999999951E-2</v>
      </c>
      <c r="W157" t="s">
        <v>151</v>
      </c>
      <c r="X157">
        <v>6.9999999999999951E-2</v>
      </c>
      <c r="Y157">
        <v>0.19999999999999996</v>
      </c>
      <c r="Z157">
        <v>0.84</v>
      </c>
      <c r="AA157">
        <f t="shared" si="26"/>
        <v>6.9999999999999951E-2</v>
      </c>
      <c r="AB157">
        <v>0.10999999999999999</v>
      </c>
      <c r="AC157">
        <f t="shared" si="27"/>
        <v>6.9999999999999951E-2</v>
      </c>
    </row>
    <row r="158" spans="1:32">
      <c r="E158">
        <f>SUM(E140:E157)</f>
        <v>4.0200000000000005</v>
      </c>
      <c r="F158" t="s">
        <v>71</v>
      </c>
      <c r="G158">
        <f>SUM(G140:G157)</f>
        <v>2.71</v>
      </c>
      <c r="H158" s="34">
        <f>+G158/E158</f>
        <v>0.67412935323383072</v>
      </c>
      <c r="I158" t="s">
        <v>71</v>
      </c>
      <c r="AA158">
        <f>SUM(AA140:AA157)</f>
        <v>4.0200000000000005</v>
      </c>
      <c r="AB158" t="s">
        <v>263</v>
      </c>
      <c r="AC158">
        <f>SUM(AC140:AC157)</f>
        <v>3.7599999999999989</v>
      </c>
      <c r="AD158">
        <f>+AC158/AA158</f>
        <v>0.93532338308457674</v>
      </c>
      <c r="AE158" s="44" t="s">
        <v>242</v>
      </c>
    </row>
    <row r="160" spans="1:32">
      <c r="A160" t="s">
        <v>293</v>
      </c>
      <c r="W160" t="s">
        <v>293</v>
      </c>
    </row>
    <row r="161" spans="1:29">
      <c r="A161" t="s">
        <v>78</v>
      </c>
      <c r="B161" t="s">
        <v>228</v>
      </c>
      <c r="C161" t="s">
        <v>223</v>
      </c>
      <c r="D161" t="s">
        <v>234</v>
      </c>
      <c r="E161" t="s">
        <v>292</v>
      </c>
      <c r="F161" t="s">
        <v>224</v>
      </c>
      <c r="G161" t="s">
        <v>238</v>
      </c>
      <c r="W161" t="s">
        <v>78</v>
      </c>
      <c r="X161" t="s">
        <v>228</v>
      </c>
      <c r="Y161" t="s">
        <v>223</v>
      </c>
      <c r="Z161" t="s">
        <v>234</v>
      </c>
      <c r="AA161" t="s">
        <v>292</v>
      </c>
      <c r="AB161" t="s">
        <v>236</v>
      </c>
      <c r="AC161" t="s">
        <v>238</v>
      </c>
    </row>
    <row r="162" spans="1:29">
      <c r="A162" t="s">
        <v>80</v>
      </c>
      <c r="B162">
        <v>0.38</v>
      </c>
      <c r="C162">
        <v>0.22999999999999998</v>
      </c>
      <c r="D162">
        <v>0.59</v>
      </c>
      <c r="E162">
        <f t="shared" ref="E162:E179" si="28">MIN(B162:D162)</f>
        <v>0.22999999999999998</v>
      </c>
      <c r="F162">
        <v>0.13</v>
      </c>
      <c r="G162">
        <f t="shared" ref="G162:G179" si="29">MIN(E162:F162)</f>
        <v>0.13</v>
      </c>
      <c r="W162" t="s">
        <v>80</v>
      </c>
      <c r="X162">
        <v>0.38</v>
      </c>
      <c r="Y162">
        <v>0.22999999999999998</v>
      </c>
      <c r="Z162">
        <v>0.59</v>
      </c>
      <c r="AA162">
        <f t="shared" ref="AA162:AA179" si="30">MIN(X162:Z162)</f>
        <v>0.22999999999999998</v>
      </c>
      <c r="AB162">
        <v>0.87</v>
      </c>
      <c r="AC162">
        <f t="shared" ref="AC162:AC179" si="31">MIN(AA162:AB162)</f>
        <v>0.22999999999999998</v>
      </c>
    </row>
    <row r="163" spans="1:29">
      <c r="A163" t="s">
        <v>82</v>
      </c>
      <c r="B163">
        <v>4.0000000000000036E-2</v>
      </c>
      <c r="C163">
        <v>0.30000000000000004</v>
      </c>
      <c r="D163">
        <v>0.16000000000000003</v>
      </c>
      <c r="E163">
        <f t="shared" si="28"/>
        <v>4.0000000000000036E-2</v>
      </c>
      <c r="F163">
        <v>0.89</v>
      </c>
      <c r="G163">
        <f t="shared" si="29"/>
        <v>4.0000000000000036E-2</v>
      </c>
      <c r="W163" t="s">
        <v>82</v>
      </c>
      <c r="X163">
        <v>4.0000000000000036E-2</v>
      </c>
      <c r="Y163">
        <v>0.30000000000000004</v>
      </c>
      <c r="Z163">
        <v>0.16000000000000003</v>
      </c>
      <c r="AA163">
        <f t="shared" si="30"/>
        <v>4.0000000000000036E-2</v>
      </c>
      <c r="AB163">
        <v>0.10999999999999999</v>
      </c>
      <c r="AC163">
        <f t="shared" si="31"/>
        <v>4.0000000000000036E-2</v>
      </c>
    </row>
    <row r="164" spans="1:29">
      <c r="A164" t="s">
        <v>57</v>
      </c>
      <c r="B164">
        <v>0.58000000000000007</v>
      </c>
      <c r="C164">
        <v>0.27</v>
      </c>
      <c r="D164">
        <v>0.28000000000000003</v>
      </c>
      <c r="E164">
        <f t="shared" si="28"/>
        <v>0.27</v>
      </c>
      <c r="F164">
        <v>0.81</v>
      </c>
      <c r="G164">
        <f t="shared" si="29"/>
        <v>0.27</v>
      </c>
      <c r="W164" t="s">
        <v>57</v>
      </c>
      <c r="X164">
        <v>0.58000000000000007</v>
      </c>
      <c r="Y164">
        <v>0.27</v>
      </c>
      <c r="Z164">
        <v>0.28000000000000003</v>
      </c>
      <c r="AA164">
        <f t="shared" si="30"/>
        <v>0.27</v>
      </c>
      <c r="AB164">
        <v>0.18999999999999995</v>
      </c>
      <c r="AC164">
        <f t="shared" si="31"/>
        <v>0.18999999999999995</v>
      </c>
    </row>
    <row r="165" spans="1:29">
      <c r="A165" t="s">
        <v>58</v>
      </c>
      <c r="B165">
        <v>0.75</v>
      </c>
      <c r="C165">
        <v>0.29000000000000004</v>
      </c>
      <c r="D165">
        <v>0.28000000000000003</v>
      </c>
      <c r="E165">
        <f t="shared" si="28"/>
        <v>0.28000000000000003</v>
      </c>
      <c r="F165">
        <v>0.23</v>
      </c>
      <c r="G165">
        <f t="shared" si="29"/>
        <v>0.23</v>
      </c>
      <c r="W165" t="s">
        <v>58</v>
      </c>
      <c r="X165">
        <v>0.75</v>
      </c>
      <c r="Y165">
        <v>0.29000000000000004</v>
      </c>
      <c r="Z165">
        <v>0.28000000000000003</v>
      </c>
      <c r="AA165">
        <f t="shared" si="30"/>
        <v>0.28000000000000003</v>
      </c>
      <c r="AB165">
        <v>0.77</v>
      </c>
      <c r="AC165">
        <f t="shared" si="31"/>
        <v>0.28000000000000003</v>
      </c>
    </row>
    <row r="166" spans="1:29">
      <c r="A166" t="s">
        <v>59</v>
      </c>
      <c r="B166">
        <v>0.58000000000000007</v>
      </c>
      <c r="C166">
        <v>0.21999999999999997</v>
      </c>
      <c r="D166">
        <v>0.51</v>
      </c>
      <c r="E166">
        <f t="shared" si="28"/>
        <v>0.21999999999999997</v>
      </c>
      <c r="F166">
        <v>0.69</v>
      </c>
      <c r="G166">
        <f t="shared" si="29"/>
        <v>0.21999999999999997</v>
      </c>
      <c r="W166" t="s">
        <v>59</v>
      </c>
      <c r="X166">
        <v>0.58000000000000007</v>
      </c>
      <c r="Y166">
        <v>0.21999999999999997</v>
      </c>
      <c r="Z166">
        <v>0.51</v>
      </c>
      <c r="AA166">
        <f t="shared" si="30"/>
        <v>0.21999999999999997</v>
      </c>
      <c r="AB166">
        <v>0.31000000000000005</v>
      </c>
      <c r="AC166">
        <f t="shared" si="31"/>
        <v>0.21999999999999997</v>
      </c>
    </row>
    <row r="167" spans="1:29">
      <c r="A167" t="s">
        <v>60</v>
      </c>
      <c r="B167">
        <v>9.9999999999999978E-2</v>
      </c>
      <c r="C167">
        <v>0.26</v>
      </c>
      <c r="D167">
        <v>0.21999999999999997</v>
      </c>
      <c r="E167">
        <f t="shared" si="28"/>
        <v>9.9999999999999978E-2</v>
      </c>
      <c r="F167">
        <v>0.89</v>
      </c>
      <c r="G167">
        <f t="shared" si="29"/>
        <v>9.9999999999999978E-2</v>
      </c>
      <c r="W167" t="s">
        <v>60</v>
      </c>
      <c r="X167">
        <v>9.9999999999999978E-2</v>
      </c>
      <c r="Y167">
        <v>0.26</v>
      </c>
      <c r="Z167">
        <v>0.21999999999999997</v>
      </c>
      <c r="AA167">
        <f t="shared" si="30"/>
        <v>9.9999999999999978E-2</v>
      </c>
      <c r="AB167">
        <v>0.10999999999999999</v>
      </c>
      <c r="AC167">
        <f t="shared" si="31"/>
        <v>9.9999999999999978E-2</v>
      </c>
    </row>
    <row r="168" spans="1:29">
      <c r="A168" t="s">
        <v>153</v>
      </c>
      <c r="B168">
        <v>0.28000000000000003</v>
      </c>
      <c r="C168">
        <v>0.22999999999999998</v>
      </c>
      <c r="D168">
        <v>0.67</v>
      </c>
      <c r="E168">
        <f t="shared" si="28"/>
        <v>0.22999999999999998</v>
      </c>
      <c r="F168">
        <v>0.13</v>
      </c>
      <c r="G168">
        <f t="shared" si="29"/>
        <v>0.13</v>
      </c>
      <c r="W168" t="s">
        <v>153</v>
      </c>
      <c r="X168">
        <v>0.28000000000000003</v>
      </c>
      <c r="Y168">
        <v>0.22999999999999998</v>
      </c>
      <c r="Z168">
        <v>0.67</v>
      </c>
      <c r="AA168">
        <f t="shared" si="30"/>
        <v>0.22999999999999998</v>
      </c>
      <c r="AB168">
        <v>0.87</v>
      </c>
      <c r="AC168">
        <f t="shared" si="31"/>
        <v>0.22999999999999998</v>
      </c>
    </row>
    <row r="169" spans="1:29">
      <c r="A169" t="s">
        <v>62</v>
      </c>
      <c r="B169">
        <v>0.83</v>
      </c>
      <c r="C169">
        <v>0.91</v>
      </c>
      <c r="D169">
        <v>0.59</v>
      </c>
      <c r="E169" s="5">
        <f t="shared" si="28"/>
        <v>0.59</v>
      </c>
      <c r="F169">
        <v>0.16</v>
      </c>
      <c r="G169">
        <f t="shared" si="29"/>
        <v>0.16</v>
      </c>
      <c r="W169" t="s">
        <v>62</v>
      </c>
      <c r="X169">
        <v>0.83</v>
      </c>
      <c r="Y169">
        <v>0.91</v>
      </c>
      <c r="Z169">
        <v>0.59</v>
      </c>
      <c r="AA169" s="5">
        <f t="shared" si="30"/>
        <v>0.59</v>
      </c>
      <c r="AB169">
        <v>0.84</v>
      </c>
      <c r="AC169">
        <f t="shared" si="31"/>
        <v>0.59</v>
      </c>
    </row>
    <row r="170" spans="1:29">
      <c r="A170" t="s">
        <v>63</v>
      </c>
      <c r="B170">
        <v>0.8</v>
      </c>
      <c r="C170">
        <v>0.49</v>
      </c>
      <c r="D170">
        <v>0.8</v>
      </c>
      <c r="E170">
        <f t="shared" si="28"/>
        <v>0.49</v>
      </c>
      <c r="F170">
        <v>0.45</v>
      </c>
      <c r="G170">
        <f t="shared" si="29"/>
        <v>0.45</v>
      </c>
      <c r="W170" t="s">
        <v>63</v>
      </c>
      <c r="X170">
        <v>0.8</v>
      </c>
      <c r="Y170">
        <v>0.49</v>
      </c>
      <c r="Z170">
        <v>0.8</v>
      </c>
      <c r="AA170">
        <f t="shared" si="30"/>
        <v>0.49</v>
      </c>
      <c r="AB170">
        <v>0.55000000000000004</v>
      </c>
      <c r="AC170">
        <f t="shared" si="31"/>
        <v>0.49</v>
      </c>
    </row>
    <row r="171" spans="1:29">
      <c r="A171" t="s">
        <v>64</v>
      </c>
      <c r="B171">
        <v>0.47</v>
      </c>
      <c r="C171">
        <v>0.29000000000000004</v>
      </c>
      <c r="D171">
        <v>0.21999999999999997</v>
      </c>
      <c r="E171">
        <f t="shared" si="28"/>
        <v>0.21999999999999997</v>
      </c>
      <c r="F171">
        <v>0.84</v>
      </c>
      <c r="G171">
        <f t="shared" si="29"/>
        <v>0.21999999999999997</v>
      </c>
      <c r="W171" t="s">
        <v>64</v>
      </c>
      <c r="X171">
        <v>0.47</v>
      </c>
      <c r="Y171">
        <v>0.29000000000000004</v>
      </c>
      <c r="Z171">
        <v>0.21999999999999997</v>
      </c>
      <c r="AA171">
        <f t="shared" si="30"/>
        <v>0.21999999999999997</v>
      </c>
      <c r="AB171">
        <v>0.16000000000000003</v>
      </c>
      <c r="AC171">
        <f t="shared" si="31"/>
        <v>0.16000000000000003</v>
      </c>
    </row>
    <row r="172" spans="1:29">
      <c r="A172" t="s">
        <v>65</v>
      </c>
      <c r="B172">
        <v>0.67999999999999994</v>
      </c>
      <c r="C172">
        <v>0.75</v>
      </c>
      <c r="D172">
        <v>0.51</v>
      </c>
      <c r="E172" s="5">
        <f t="shared" si="28"/>
        <v>0.51</v>
      </c>
      <c r="F172">
        <v>0.13</v>
      </c>
      <c r="G172">
        <f t="shared" si="29"/>
        <v>0.13</v>
      </c>
      <c r="W172" t="s">
        <v>65</v>
      </c>
      <c r="X172">
        <v>0.67999999999999994</v>
      </c>
      <c r="Y172">
        <v>0.75</v>
      </c>
      <c r="Z172">
        <v>0.51</v>
      </c>
      <c r="AA172" s="5">
        <f t="shared" si="30"/>
        <v>0.51</v>
      </c>
      <c r="AB172">
        <v>0.87</v>
      </c>
      <c r="AC172">
        <f t="shared" si="31"/>
        <v>0.51</v>
      </c>
    </row>
    <row r="173" spans="1:29">
      <c r="A173" t="s">
        <v>66</v>
      </c>
      <c r="B173">
        <v>7.999999999999996E-2</v>
      </c>
      <c r="C173">
        <v>0.19999999999999996</v>
      </c>
      <c r="D173">
        <v>7.999999999999996E-2</v>
      </c>
      <c r="E173">
        <f t="shared" si="28"/>
        <v>7.999999999999996E-2</v>
      </c>
      <c r="F173">
        <v>0.89</v>
      </c>
      <c r="G173">
        <f t="shared" si="29"/>
        <v>7.999999999999996E-2</v>
      </c>
      <c r="W173" t="s">
        <v>66</v>
      </c>
      <c r="X173">
        <v>7.999999999999996E-2</v>
      </c>
      <c r="Y173">
        <v>0.19999999999999996</v>
      </c>
      <c r="Z173">
        <v>7.999999999999996E-2</v>
      </c>
      <c r="AA173">
        <f t="shared" si="30"/>
        <v>7.999999999999996E-2</v>
      </c>
      <c r="AB173">
        <v>0.10999999999999999</v>
      </c>
      <c r="AC173">
        <f t="shared" si="31"/>
        <v>7.999999999999996E-2</v>
      </c>
    </row>
    <row r="174" spans="1:29">
      <c r="A174" t="s">
        <v>94</v>
      </c>
      <c r="B174">
        <v>0.87</v>
      </c>
      <c r="C174">
        <v>0.65999999999999992</v>
      </c>
      <c r="D174">
        <v>0.99</v>
      </c>
      <c r="E174" s="5">
        <f t="shared" si="28"/>
        <v>0.65999999999999992</v>
      </c>
      <c r="F174">
        <v>0.23</v>
      </c>
      <c r="G174">
        <f t="shared" si="29"/>
        <v>0.23</v>
      </c>
      <c r="W174" t="s">
        <v>94</v>
      </c>
      <c r="X174">
        <v>0.87</v>
      </c>
      <c r="Y174">
        <v>0.65999999999999992</v>
      </c>
      <c r="Z174">
        <v>0.99</v>
      </c>
      <c r="AA174" s="5">
        <f t="shared" si="30"/>
        <v>0.65999999999999992</v>
      </c>
      <c r="AB174">
        <v>0.77</v>
      </c>
      <c r="AC174">
        <f t="shared" si="31"/>
        <v>0.65999999999999992</v>
      </c>
    </row>
    <row r="175" spans="1:29">
      <c r="A175" t="s">
        <v>96</v>
      </c>
      <c r="B175">
        <v>0.89</v>
      </c>
      <c r="C175">
        <v>0.99</v>
      </c>
      <c r="D175">
        <v>0.98</v>
      </c>
      <c r="E175" s="5">
        <f t="shared" si="28"/>
        <v>0.89</v>
      </c>
      <c r="F175">
        <v>0.13</v>
      </c>
      <c r="G175">
        <f t="shared" si="29"/>
        <v>0.13</v>
      </c>
      <c r="W175" t="s">
        <v>96</v>
      </c>
      <c r="X175">
        <v>0.89</v>
      </c>
      <c r="Y175">
        <v>0.99</v>
      </c>
      <c r="Z175">
        <v>0.98</v>
      </c>
      <c r="AA175" s="5">
        <f t="shared" si="30"/>
        <v>0.89</v>
      </c>
      <c r="AB175">
        <v>0.87</v>
      </c>
      <c r="AC175">
        <f t="shared" si="31"/>
        <v>0.87</v>
      </c>
    </row>
    <row r="176" spans="1:29">
      <c r="A176" t="s">
        <v>98</v>
      </c>
      <c r="B176">
        <v>0.88</v>
      </c>
      <c r="C176">
        <v>0.89</v>
      </c>
      <c r="D176">
        <v>0.35</v>
      </c>
      <c r="E176">
        <f t="shared" si="28"/>
        <v>0.35</v>
      </c>
      <c r="F176">
        <v>0.31</v>
      </c>
      <c r="G176">
        <f t="shared" si="29"/>
        <v>0.31</v>
      </c>
      <c r="W176" t="s">
        <v>98</v>
      </c>
      <c r="X176">
        <v>0.88</v>
      </c>
      <c r="Y176">
        <v>0.89</v>
      </c>
      <c r="Z176">
        <v>0.35</v>
      </c>
      <c r="AA176">
        <f t="shared" si="30"/>
        <v>0.35</v>
      </c>
      <c r="AB176">
        <v>0.69</v>
      </c>
      <c r="AC176">
        <f t="shared" si="31"/>
        <v>0.35</v>
      </c>
    </row>
    <row r="177" spans="1:42">
      <c r="A177" t="s">
        <v>100</v>
      </c>
      <c r="B177">
        <v>0.85</v>
      </c>
      <c r="C177">
        <v>0.94</v>
      </c>
      <c r="D177">
        <v>0.74</v>
      </c>
      <c r="E177" s="5">
        <f t="shared" si="28"/>
        <v>0.74</v>
      </c>
      <c r="F177">
        <v>0.16</v>
      </c>
      <c r="G177">
        <f t="shared" si="29"/>
        <v>0.16</v>
      </c>
      <c r="W177" t="s">
        <v>100</v>
      </c>
      <c r="X177">
        <v>0.85</v>
      </c>
      <c r="Y177">
        <v>0.94</v>
      </c>
      <c r="Z177">
        <v>0.74</v>
      </c>
      <c r="AA177" s="5">
        <f t="shared" si="30"/>
        <v>0.74</v>
      </c>
      <c r="AB177">
        <v>0.84</v>
      </c>
      <c r="AC177">
        <f t="shared" si="31"/>
        <v>0.74</v>
      </c>
    </row>
    <row r="178" spans="1:42">
      <c r="A178" t="s">
        <v>102</v>
      </c>
      <c r="B178">
        <v>0.16000000000000003</v>
      </c>
      <c r="C178">
        <v>0.19999999999999996</v>
      </c>
      <c r="D178">
        <v>0.28000000000000003</v>
      </c>
      <c r="E178">
        <f t="shared" si="28"/>
        <v>0.16000000000000003</v>
      </c>
      <c r="F178">
        <v>0.89</v>
      </c>
      <c r="G178">
        <f t="shared" si="29"/>
        <v>0.16000000000000003</v>
      </c>
      <c r="W178" t="s">
        <v>102</v>
      </c>
      <c r="X178">
        <v>0.16000000000000003</v>
      </c>
      <c r="Y178">
        <v>0.19999999999999996</v>
      </c>
      <c r="Z178">
        <v>0.28000000000000003</v>
      </c>
      <c r="AA178">
        <f t="shared" si="30"/>
        <v>0.16000000000000003</v>
      </c>
      <c r="AB178">
        <v>0.10999999999999999</v>
      </c>
      <c r="AC178">
        <f t="shared" si="31"/>
        <v>0.10999999999999999</v>
      </c>
      <c r="AE178" t="s">
        <v>263</v>
      </c>
    </row>
    <row r="179" spans="1:42">
      <c r="A179" t="s">
        <v>151</v>
      </c>
      <c r="B179">
        <v>6.9999999999999951E-2</v>
      </c>
      <c r="C179">
        <v>0.19999999999999996</v>
      </c>
      <c r="D179">
        <v>0.16000000000000003</v>
      </c>
      <c r="E179">
        <f t="shared" si="28"/>
        <v>6.9999999999999951E-2</v>
      </c>
      <c r="F179">
        <v>0.89</v>
      </c>
      <c r="G179">
        <f t="shared" si="29"/>
        <v>6.9999999999999951E-2</v>
      </c>
      <c r="W179" t="s">
        <v>151</v>
      </c>
      <c r="X179">
        <v>6.9999999999999951E-2</v>
      </c>
      <c r="Y179">
        <v>0.19999999999999996</v>
      </c>
      <c r="Z179">
        <v>0.16000000000000003</v>
      </c>
      <c r="AA179">
        <f t="shared" si="30"/>
        <v>6.9999999999999951E-2</v>
      </c>
      <c r="AB179">
        <v>0.10999999999999999</v>
      </c>
      <c r="AC179">
        <f t="shared" si="31"/>
        <v>6.9999999999999951E-2</v>
      </c>
    </row>
    <row r="180" spans="1:42">
      <c r="E180">
        <f>SUM(E162:E179)</f>
        <v>6.13</v>
      </c>
      <c r="F180" t="s">
        <v>71</v>
      </c>
      <c r="G180">
        <f>SUM(G162:G179)</f>
        <v>3.22</v>
      </c>
      <c r="H180" s="45">
        <f>+G180/E180</f>
        <v>0.52528548123980423</v>
      </c>
      <c r="I180" s="44" t="s">
        <v>299</v>
      </c>
      <c r="J180" s="46"/>
      <c r="K180" s="46"/>
      <c r="L180" s="46"/>
      <c r="M180" s="46"/>
      <c r="N180" s="46"/>
      <c r="AA180">
        <f>SUM(AA162:AA179)</f>
        <v>6.13</v>
      </c>
      <c r="AB180" t="s">
        <v>263</v>
      </c>
      <c r="AC180">
        <f>SUM(AC162:AC179)</f>
        <v>5.9200000000000008</v>
      </c>
      <c r="AD180" s="44">
        <f>+AC180/AA180</f>
        <v>0.96574225122349122</v>
      </c>
      <c r="AE180" s="44" t="s">
        <v>300</v>
      </c>
      <c r="AF180" s="46"/>
      <c r="AG180" s="46"/>
      <c r="AH180" s="46"/>
      <c r="AI180" s="46"/>
    </row>
    <row r="184" spans="1:42">
      <c r="A184" t="s">
        <v>278</v>
      </c>
      <c r="W184" t="s">
        <v>278</v>
      </c>
    </row>
    <row r="185" spans="1:42">
      <c r="A185" t="s">
        <v>78</v>
      </c>
      <c r="B185" t="s">
        <v>48</v>
      </c>
      <c r="C185" t="s">
        <v>54</v>
      </c>
      <c r="D185" t="s">
        <v>50</v>
      </c>
      <c r="E185" t="s">
        <v>278</v>
      </c>
      <c r="F185" t="s">
        <v>224</v>
      </c>
      <c r="G185" t="s">
        <v>238</v>
      </c>
      <c r="W185" t="s">
        <v>78</v>
      </c>
      <c r="X185" t="s">
        <v>48</v>
      </c>
      <c r="Y185" t="s">
        <v>54</v>
      </c>
      <c r="Z185" t="s">
        <v>50</v>
      </c>
      <c r="AA185" t="s">
        <v>278</v>
      </c>
      <c r="AB185" t="s">
        <v>236</v>
      </c>
      <c r="AC185" t="s">
        <v>238</v>
      </c>
    </row>
    <row r="186" spans="1:42">
      <c r="A186" t="s">
        <v>80</v>
      </c>
      <c r="B186">
        <v>0.62</v>
      </c>
      <c r="C186">
        <v>0.77</v>
      </c>
      <c r="D186">
        <v>0.41000000000000003</v>
      </c>
      <c r="E186">
        <v>0.41000000000000003</v>
      </c>
      <c r="F186">
        <v>0.13</v>
      </c>
      <c r="G186">
        <v>0.13</v>
      </c>
      <c r="W186" t="s">
        <v>80</v>
      </c>
      <c r="X186">
        <v>0.62</v>
      </c>
      <c r="Y186">
        <v>0.77</v>
      </c>
      <c r="Z186">
        <v>0.41000000000000003</v>
      </c>
      <c r="AA186">
        <v>0.41000000000000003</v>
      </c>
      <c r="AB186">
        <v>0.87</v>
      </c>
      <c r="AC186">
        <v>0.41000000000000003</v>
      </c>
    </row>
    <row r="187" spans="1:42">
      <c r="A187" t="s">
        <v>82</v>
      </c>
      <c r="B187">
        <v>0.96</v>
      </c>
      <c r="C187">
        <v>0.7</v>
      </c>
      <c r="D187">
        <v>0.84</v>
      </c>
      <c r="E187" s="37">
        <v>0.7</v>
      </c>
      <c r="F187">
        <v>0.89</v>
      </c>
      <c r="G187">
        <v>0.7</v>
      </c>
      <c r="W187" t="s">
        <v>82</v>
      </c>
      <c r="X187">
        <v>0.96</v>
      </c>
      <c r="Y187">
        <v>0.7</v>
      </c>
      <c r="Z187">
        <v>0.84</v>
      </c>
      <c r="AA187">
        <v>0.7</v>
      </c>
      <c r="AB187">
        <v>0.10999999999999999</v>
      </c>
      <c r="AC187">
        <v>0.10999999999999999</v>
      </c>
    </row>
    <row r="188" spans="1:42">
      <c r="A188" t="s">
        <v>57</v>
      </c>
      <c r="B188">
        <v>0.42</v>
      </c>
      <c r="C188">
        <v>0.73</v>
      </c>
      <c r="D188">
        <v>0.72</v>
      </c>
      <c r="E188">
        <v>0.42</v>
      </c>
      <c r="F188">
        <v>0.81</v>
      </c>
      <c r="G188">
        <v>0.42</v>
      </c>
      <c r="W188" t="s">
        <v>57</v>
      </c>
      <c r="X188">
        <v>0.42</v>
      </c>
      <c r="Y188">
        <v>0.73</v>
      </c>
      <c r="Z188">
        <v>0.72</v>
      </c>
      <c r="AA188">
        <v>0.42</v>
      </c>
      <c r="AB188">
        <v>0.18999999999999995</v>
      </c>
      <c r="AC188">
        <v>0.18999999999999995</v>
      </c>
    </row>
    <row r="189" spans="1:42">
      <c r="A189" t="s">
        <v>58</v>
      </c>
      <c r="B189">
        <v>0.25</v>
      </c>
      <c r="C189">
        <v>0.71</v>
      </c>
      <c r="D189">
        <v>0.72</v>
      </c>
      <c r="E189">
        <v>0.25</v>
      </c>
      <c r="F189">
        <v>0.23</v>
      </c>
      <c r="G189">
        <v>0.23</v>
      </c>
      <c r="W189" t="s">
        <v>58</v>
      </c>
      <c r="X189">
        <v>0.25</v>
      </c>
      <c r="Y189">
        <v>0.71</v>
      </c>
      <c r="Z189">
        <v>0.72</v>
      </c>
      <c r="AA189">
        <v>0.25</v>
      </c>
      <c r="AB189">
        <v>0.77</v>
      </c>
      <c r="AC189">
        <v>0.25</v>
      </c>
    </row>
    <row r="190" spans="1:42">
      <c r="A190" t="s">
        <v>59</v>
      </c>
      <c r="B190">
        <v>0.42</v>
      </c>
      <c r="C190">
        <v>0.78</v>
      </c>
      <c r="D190">
        <v>0.49</v>
      </c>
      <c r="E190">
        <v>0.42</v>
      </c>
      <c r="F190">
        <v>0.69</v>
      </c>
      <c r="G190">
        <v>0.42</v>
      </c>
      <c r="W190" t="s">
        <v>59</v>
      </c>
      <c r="X190">
        <v>0.42</v>
      </c>
      <c r="Y190">
        <v>0.78</v>
      </c>
      <c r="Z190">
        <v>0.49</v>
      </c>
      <c r="AA190">
        <v>0.42</v>
      </c>
      <c r="AB190">
        <v>0.31000000000000005</v>
      </c>
      <c r="AC190">
        <v>0.31000000000000005</v>
      </c>
    </row>
    <row r="191" spans="1:42">
      <c r="A191" t="s">
        <v>60</v>
      </c>
      <c r="B191">
        <v>0.9</v>
      </c>
      <c r="C191">
        <v>0.74</v>
      </c>
      <c r="D191">
        <v>0.78</v>
      </c>
      <c r="E191" s="5">
        <v>0.74</v>
      </c>
      <c r="F191">
        <v>0.89</v>
      </c>
      <c r="G191">
        <v>0.74</v>
      </c>
      <c r="P191" t="s">
        <v>309</v>
      </c>
      <c r="W191" t="s">
        <v>60</v>
      </c>
      <c r="X191">
        <v>0.9</v>
      </c>
      <c r="Y191">
        <v>0.74</v>
      </c>
      <c r="Z191">
        <v>0.78</v>
      </c>
      <c r="AA191">
        <v>0.74</v>
      </c>
      <c r="AB191">
        <v>0.10999999999999999</v>
      </c>
      <c r="AC191">
        <v>0.10999999999999999</v>
      </c>
      <c r="AK191" t="s">
        <v>308</v>
      </c>
    </row>
    <row r="192" spans="1:42">
      <c r="A192" t="s">
        <v>153</v>
      </c>
      <c r="B192">
        <v>0.72</v>
      </c>
      <c r="C192">
        <v>0.77</v>
      </c>
      <c r="D192">
        <v>0.32999999999999996</v>
      </c>
      <c r="E192">
        <v>0.32999999999999996</v>
      </c>
      <c r="F192">
        <v>0.13</v>
      </c>
      <c r="G192">
        <v>0.13</v>
      </c>
      <c r="O192" t="s">
        <v>279</v>
      </c>
      <c r="P192" s="18">
        <v>0.90948905109489053</v>
      </c>
      <c r="Q192" s="18" t="s">
        <v>317</v>
      </c>
      <c r="R192" s="17"/>
      <c r="S192" s="17"/>
      <c r="T192" s="17"/>
      <c r="U192" s="17"/>
      <c r="V192" s="17"/>
      <c r="W192" t="s">
        <v>153</v>
      </c>
      <c r="X192">
        <v>0.72</v>
      </c>
      <c r="Y192">
        <v>0.77</v>
      </c>
      <c r="Z192">
        <v>0.32999999999999996</v>
      </c>
      <c r="AA192">
        <v>0.32999999999999996</v>
      </c>
      <c r="AB192">
        <v>0.87</v>
      </c>
      <c r="AC192">
        <v>0.32999999999999996</v>
      </c>
      <c r="AJ192" t="s">
        <v>278</v>
      </c>
      <c r="AK192" s="18">
        <v>0.42773722627737232</v>
      </c>
      <c r="AL192" s="18" t="s">
        <v>294</v>
      </c>
      <c r="AM192" s="17"/>
      <c r="AN192" s="17"/>
      <c r="AO192" s="17"/>
      <c r="AP192" s="17"/>
    </row>
    <row r="193" spans="1:42">
      <c r="A193" t="s">
        <v>62</v>
      </c>
      <c r="B193">
        <v>0.17</v>
      </c>
      <c r="C193">
        <v>0.09</v>
      </c>
      <c r="D193">
        <v>0.41000000000000003</v>
      </c>
      <c r="E193">
        <v>0.09</v>
      </c>
      <c r="F193">
        <v>0.16</v>
      </c>
      <c r="G193">
        <v>0.09</v>
      </c>
      <c r="O193" t="s">
        <v>281</v>
      </c>
      <c r="P193">
        <v>0.72727272727272729</v>
      </c>
      <c r="Q193" s="46" t="s">
        <v>296</v>
      </c>
      <c r="W193" t="s">
        <v>62</v>
      </c>
      <c r="X193">
        <v>0.17</v>
      </c>
      <c r="Y193">
        <v>0.09</v>
      </c>
      <c r="Z193">
        <v>0.41000000000000003</v>
      </c>
      <c r="AA193">
        <v>0.09</v>
      </c>
      <c r="AB193">
        <v>0.84</v>
      </c>
      <c r="AC193">
        <v>0.09</v>
      </c>
      <c r="AJ193" t="s">
        <v>280</v>
      </c>
      <c r="AK193" s="36">
        <v>0.84688995215311003</v>
      </c>
      <c r="AL193" s="44" t="s">
        <v>295</v>
      </c>
      <c r="AM193" s="46"/>
    </row>
    <row r="194" spans="1:42">
      <c r="A194" t="s">
        <v>63</v>
      </c>
      <c r="B194">
        <v>0.2</v>
      </c>
      <c r="C194">
        <v>0.51</v>
      </c>
      <c r="D194">
        <v>0.19999999999999996</v>
      </c>
      <c r="E194">
        <v>0.19999999999999996</v>
      </c>
      <c r="F194">
        <v>0.45</v>
      </c>
      <c r="G194">
        <v>0.19999999999999996</v>
      </c>
      <c r="O194" t="s">
        <v>283</v>
      </c>
      <c r="P194">
        <v>0.88461538461538458</v>
      </c>
      <c r="W194" t="s">
        <v>63</v>
      </c>
      <c r="X194">
        <v>0.2</v>
      </c>
      <c r="Y194">
        <v>0.51</v>
      </c>
      <c r="Z194">
        <v>0.19999999999999996</v>
      </c>
      <c r="AA194">
        <v>0.19999999999999996</v>
      </c>
      <c r="AB194">
        <v>0.55000000000000004</v>
      </c>
      <c r="AC194">
        <v>0.19999999999999996</v>
      </c>
      <c r="AJ194" t="s">
        <v>282</v>
      </c>
      <c r="AK194">
        <v>0.77472527472527464</v>
      </c>
    </row>
    <row r="195" spans="1:42">
      <c r="A195" t="s">
        <v>64</v>
      </c>
      <c r="B195">
        <v>0.53</v>
      </c>
      <c r="C195">
        <v>0.71</v>
      </c>
      <c r="D195">
        <v>0.78</v>
      </c>
      <c r="E195" s="5">
        <v>0.53</v>
      </c>
      <c r="F195">
        <v>0.84</v>
      </c>
      <c r="G195">
        <v>0.53</v>
      </c>
      <c r="O195" t="s">
        <v>284</v>
      </c>
      <c r="P195">
        <v>0.87790697674418605</v>
      </c>
      <c r="W195" t="s">
        <v>64</v>
      </c>
      <c r="X195">
        <v>0.53</v>
      </c>
      <c r="Y195">
        <v>0.71</v>
      </c>
      <c r="Z195">
        <v>0.78</v>
      </c>
      <c r="AA195">
        <v>0.53</v>
      </c>
      <c r="AB195">
        <v>0.16000000000000003</v>
      </c>
      <c r="AC195">
        <v>0.16000000000000003</v>
      </c>
      <c r="AJ195" t="s">
        <v>284</v>
      </c>
      <c r="AK195">
        <v>0.87209302325581384</v>
      </c>
    </row>
    <row r="196" spans="1:42">
      <c r="A196" t="s">
        <v>65</v>
      </c>
      <c r="B196">
        <v>0.32</v>
      </c>
      <c r="C196">
        <v>0.25</v>
      </c>
      <c r="D196">
        <v>0.49</v>
      </c>
      <c r="E196">
        <v>0.25</v>
      </c>
      <c r="F196">
        <v>0.13</v>
      </c>
      <c r="G196">
        <v>0.13</v>
      </c>
      <c r="O196" t="s">
        <v>286</v>
      </c>
      <c r="P196">
        <v>0.7555012224938874</v>
      </c>
      <c r="Q196" s="58" t="s">
        <v>304</v>
      </c>
      <c r="W196" t="s">
        <v>65</v>
      </c>
      <c r="X196">
        <v>0.32</v>
      </c>
      <c r="Y196">
        <v>0.25</v>
      </c>
      <c r="Z196">
        <v>0.49</v>
      </c>
      <c r="AA196">
        <v>0.25</v>
      </c>
      <c r="AB196">
        <v>0.87</v>
      </c>
      <c r="AC196">
        <v>0.25</v>
      </c>
      <c r="AJ196" t="s">
        <v>286</v>
      </c>
      <c r="AK196">
        <v>0.7726161369193153</v>
      </c>
      <c r="AL196" s="58" t="s">
        <v>304</v>
      </c>
    </row>
    <row r="197" spans="1:42">
      <c r="A197" t="s">
        <v>66</v>
      </c>
      <c r="B197">
        <v>0.92</v>
      </c>
      <c r="C197">
        <v>0.8</v>
      </c>
      <c r="D197">
        <v>0.92</v>
      </c>
      <c r="E197" s="37">
        <v>0.8</v>
      </c>
      <c r="F197">
        <v>0.89</v>
      </c>
      <c r="G197">
        <v>0.8</v>
      </c>
      <c r="O197" t="s">
        <v>288</v>
      </c>
      <c r="P197">
        <v>0.80371352785145866</v>
      </c>
      <c r="Q197" s="58" t="s">
        <v>305</v>
      </c>
      <c r="W197" t="s">
        <v>66</v>
      </c>
      <c r="X197">
        <v>0.92</v>
      </c>
      <c r="Y197">
        <v>0.8</v>
      </c>
      <c r="Z197">
        <v>0.92</v>
      </c>
      <c r="AA197">
        <v>0.8</v>
      </c>
      <c r="AB197">
        <v>0.10999999999999999</v>
      </c>
      <c r="AC197">
        <v>0.10999999999999999</v>
      </c>
      <c r="AJ197" t="s">
        <v>288</v>
      </c>
      <c r="AK197">
        <v>0.89389920424403191</v>
      </c>
      <c r="AL197" s="58" t="s">
        <v>312</v>
      </c>
    </row>
    <row r="198" spans="1:42">
      <c r="A198" t="s">
        <v>94</v>
      </c>
      <c r="B198">
        <v>0.13</v>
      </c>
      <c r="C198">
        <v>0.34</v>
      </c>
      <c r="D198">
        <v>1.0000000000000009E-2</v>
      </c>
      <c r="E198">
        <v>1.0000000000000009E-2</v>
      </c>
      <c r="F198">
        <v>0.23</v>
      </c>
      <c r="G198">
        <v>1.0000000000000009E-2</v>
      </c>
      <c r="O198" t="s">
        <v>290</v>
      </c>
      <c r="P198" s="44">
        <v>0.67412935323383072</v>
      </c>
      <c r="Q198" s="44" t="s">
        <v>306</v>
      </c>
      <c r="W198" t="s">
        <v>94</v>
      </c>
      <c r="X198">
        <v>0.13</v>
      </c>
      <c r="Y198">
        <v>0.34</v>
      </c>
      <c r="Z198">
        <v>1.0000000000000009E-2</v>
      </c>
      <c r="AA198">
        <v>1.0000000000000009E-2</v>
      </c>
      <c r="AB198">
        <v>0.77</v>
      </c>
      <c r="AC198">
        <v>1.0000000000000009E-2</v>
      </c>
      <c r="AJ198" t="s">
        <v>290</v>
      </c>
      <c r="AK198" s="44">
        <v>0.93532338308457674</v>
      </c>
      <c r="AL198" s="44" t="s">
        <v>275</v>
      </c>
    </row>
    <row r="199" spans="1:42">
      <c r="A199" t="s">
        <v>96</v>
      </c>
      <c r="B199">
        <v>0.11</v>
      </c>
      <c r="C199">
        <v>0.01</v>
      </c>
      <c r="D199">
        <v>2.0000000000000018E-2</v>
      </c>
      <c r="E199">
        <v>0.01</v>
      </c>
      <c r="F199">
        <v>0.13</v>
      </c>
      <c r="G199">
        <v>0.01</v>
      </c>
      <c r="O199" t="s">
        <v>292</v>
      </c>
      <c r="P199" s="44">
        <v>0.52528548123980423</v>
      </c>
      <c r="Q199" s="44" t="s">
        <v>299</v>
      </c>
      <c r="R199" s="46"/>
      <c r="S199" s="46"/>
      <c r="T199" s="46"/>
      <c r="U199" s="46"/>
      <c r="V199" s="46"/>
      <c r="W199" t="s">
        <v>96</v>
      </c>
      <c r="X199">
        <v>0.11</v>
      </c>
      <c r="Y199">
        <v>0.01</v>
      </c>
      <c r="Z199">
        <v>2.0000000000000018E-2</v>
      </c>
      <c r="AA199">
        <v>0.01</v>
      </c>
      <c r="AB199">
        <v>0.87</v>
      </c>
      <c r="AC199">
        <v>0.01</v>
      </c>
      <c r="AJ199" t="s">
        <v>292</v>
      </c>
      <c r="AK199" s="44">
        <v>0.96574225122349122</v>
      </c>
      <c r="AL199" s="44" t="s">
        <v>299</v>
      </c>
      <c r="AM199" s="46"/>
      <c r="AN199" s="46"/>
      <c r="AO199" s="46"/>
      <c r="AP199" s="46"/>
    </row>
    <row r="200" spans="1:42">
      <c r="A200" t="s">
        <v>98</v>
      </c>
      <c r="B200">
        <v>0.12</v>
      </c>
      <c r="C200">
        <v>0.11</v>
      </c>
      <c r="D200">
        <v>0.65</v>
      </c>
      <c r="E200">
        <v>0.11</v>
      </c>
      <c r="F200">
        <v>0.31</v>
      </c>
      <c r="G200">
        <v>0.11</v>
      </c>
      <c r="W200" t="s">
        <v>98</v>
      </c>
      <c r="X200">
        <v>0.12</v>
      </c>
      <c r="Y200">
        <v>0.11</v>
      </c>
      <c r="Z200">
        <v>0.65</v>
      </c>
      <c r="AA200">
        <v>0.11</v>
      </c>
      <c r="AB200">
        <v>0.69</v>
      </c>
      <c r="AC200">
        <v>0.11</v>
      </c>
    </row>
    <row r="201" spans="1:42">
      <c r="A201" t="s">
        <v>100</v>
      </c>
      <c r="B201">
        <v>0.15</v>
      </c>
      <c r="C201">
        <v>0.06</v>
      </c>
      <c r="D201">
        <v>0.26</v>
      </c>
      <c r="E201">
        <v>0.06</v>
      </c>
      <c r="F201">
        <v>0.16</v>
      </c>
      <c r="G201">
        <v>0.06</v>
      </c>
      <c r="W201" t="s">
        <v>100</v>
      </c>
      <c r="X201">
        <v>0.15</v>
      </c>
      <c r="Y201">
        <v>0.06</v>
      </c>
      <c r="Z201">
        <v>0.26</v>
      </c>
      <c r="AA201">
        <v>0.06</v>
      </c>
      <c r="AB201">
        <v>0.84</v>
      </c>
      <c r="AC201">
        <v>0.06</v>
      </c>
    </row>
    <row r="202" spans="1:42">
      <c r="A202" t="s">
        <v>102</v>
      </c>
      <c r="B202">
        <v>0.84</v>
      </c>
      <c r="C202">
        <v>0.8</v>
      </c>
      <c r="D202">
        <v>0.72</v>
      </c>
      <c r="E202" s="5">
        <v>0.72</v>
      </c>
      <c r="F202">
        <v>0.89</v>
      </c>
      <c r="G202">
        <v>0.72</v>
      </c>
      <c r="W202" t="s">
        <v>102</v>
      </c>
      <c r="X202">
        <v>0.84</v>
      </c>
      <c r="Y202">
        <v>0.8</v>
      </c>
      <c r="Z202">
        <v>0.72</v>
      </c>
      <c r="AA202">
        <v>0.72</v>
      </c>
      <c r="AB202">
        <v>0.10999999999999999</v>
      </c>
      <c r="AC202">
        <v>0.10999999999999999</v>
      </c>
    </row>
    <row r="203" spans="1:42">
      <c r="A203" t="s">
        <v>151</v>
      </c>
      <c r="B203">
        <v>0.93</v>
      </c>
      <c r="C203">
        <v>0.8</v>
      </c>
      <c r="D203">
        <v>0.84</v>
      </c>
      <c r="E203" s="5">
        <v>0.8</v>
      </c>
      <c r="F203">
        <v>0.89</v>
      </c>
      <c r="G203">
        <v>0.8</v>
      </c>
      <c r="W203" t="s">
        <v>151</v>
      </c>
      <c r="X203">
        <v>0.93</v>
      </c>
      <c r="Y203">
        <v>0.8</v>
      </c>
      <c r="Z203">
        <v>0.84</v>
      </c>
      <c r="AA203">
        <v>0.8</v>
      </c>
      <c r="AB203">
        <v>0.10999999999999999</v>
      </c>
      <c r="AC203">
        <v>0.10999999999999999</v>
      </c>
    </row>
    <row r="204" spans="1:42">
      <c r="E204">
        <v>6.8499999999999988</v>
      </c>
      <c r="F204" t="s">
        <v>263</v>
      </c>
      <c r="G204">
        <v>6.2299999999999986</v>
      </c>
      <c r="H204">
        <v>0.90948905109489053</v>
      </c>
      <c r="I204" t="s">
        <v>315</v>
      </c>
      <c r="AA204">
        <v>6.8499999999999988</v>
      </c>
      <c r="AB204" t="s">
        <v>263</v>
      </c>
      <c r="AC204">
        <v>2.9299999999999997</v>
      </c>
      <c r="AD204">
        <v>0.42773722627737232</v>
      </c>
      <c r="AE204" t="s">
        <v>294</v>
      </c>
    </row>
    <row r="205" spans="1:42">
      <c r="K205" s="17"/>
      <c r="P205" t="s">
        <v>308</v>
      </c>
      <c r="AK205" t="s">
        <v>308</v>
      </c>
    </row>
    <row r="206" spans="1:42">
      <c r="A206" t="s">
        <v>280</v>
      </c>
      <c r="O206" t="s">
        <v>278</v>
      </c>
      <c r="P206" s="18">
        <v>0.90948905109489053</v>
      </c>
      <c r="Q206" s="18" t="s">
        <v>316</v>
      </c>
      <c r="R206" s="17"/>
      <c r="S206" s="17"/>
      <c r="T206" s="17"/>
      <c r="U206" s="17"/>
      <c r="V206" s="17"/>
      <c r="W206" t="s">
        <v>280</v>
      </c>
      <c r="AJ206" t="s">
        <v>292</v>
      </c>
      <c r="AK206" s="44">
        <v>0.96574225122349122</v>
      </c>
      <c r="AL206" s="44" t="s">
        <v>299</v>
      </c>
      <c r="AM206" s="46"/>
      <c r="AN206" s="46"/>
      <c r="AO206" s="46"/>
      <c r="AP206" s="46"/>
    </row>
    <row r="207" spans="1:42">
      <c r="A207" t="s">
        <v>78</v>
      </c>
      <c r="B207" t="s">
        <v>48</v>
      </c>
      <c r="C207" t="s">
        <v>54</v>
      </c>
      <c r="D207" t="s">
        <v>234</v>
      </c>
      <c r="E207" t="s">
        <v>280</v>
      </c>
      <c r="F207" t="s">
        <v>224</v>
      </c>
      <c r="G207" t="s">
        <v>238</v>
      </c>
      <c r="O207" t="s">
        <v>282</v>
      </c>
      <c r="P207">
        <v>0.88461538461538458</v>
      </c>
      <c r="W207" t="s">
        <v>78</v>
      </c>
      <c r="X207" t="s">
        <v>48</v>
      </c>
      <c r="Y207" t="s">
        <v>54</v>
      </c>
      <c r="Z207" t="s">
        <v>234</v>
      </c>
      <c r="AA207" t="s">
        <v>280</v>
      </c>
      <c r="AB207" t="s">
        <v>236</v>
      </c>
      <c r="AC207" t="s">
        <v>238</v>
      </c>
      <c r="AJ207" t="s">
        <v>290</v>
      </c>
      <c r="AK207" s="44">
        <v>0.93532338308457674</v>
      </c>
      <c r="AL207" s="44" t="s">
        <v>275</v>
      </c>
    </row>
    <row r="208" spans="1:42">
      <c r="A208" t="s">
        <v>80</v>
      </c>
      <c r="B208">
        <v>0.62</v>
      </c>
      <c r="C208">
        <v>0.77</v>
      </c>
      <c r="D208">
        <v>0.59</v>
      </c>
      <c r="E208">
        <v>0.59</v>
      </c>
      <c r="F208">
        <v>0.13</v>
      </c>
      <c r="G208">
        <v>0.13</v>
      </c>
      <c r="O208" t="s">
        <v>284</v>
      </c>
      <c r="P208">
        <v>0.87790697674418605</v>
      </c>
      <c r="W208" t="s">
        <v>80</v>
      </c>
      <c r="X208">
        <v>0.62</v>
      </c>
      <c r="Y208">
        <v>0.77</v>
      </c>
      <c r="Z208">
        <v>0.59</v>
      </c>
      <c r="AA208">
        <v>0.59</v>
      </c>
      <c r="AB208">
        <v>0.87</v>
      </c>
      <c r="AC208">
        <v>0.59</v>
      </c>
      <c r="AJ208" t="s">
        <v>288</v>
      </c>
      <c r="AK208">
        <v>0.89389920424403191</v>
      </c>
      <c r="AL208" s="18" t="s">
        <v>313</v>
      </c>
    </row>
    <row r="209" spans="1:42">
      <c r="A209" t="s">
        <v>82</v>
      </c>
      <c r="B209">
        <v>0.96</v>
      </c>
      <c r="C209">
        <v>0.7</v>
      </c>
      <c r="D209">
        <v>0.16000000000000003</v>
      </c>
      <c r="E209">
        <v>0.16000000000000003</v>
      </c>
      <c r="F209">
        <v>0.89</v>
      </c>
      <c r="G209">
        <v>0.16000000000000003</v>
      </c>
      <c r="O209" t="s">
        <v>288</v>
      </c>
      <c r="P209">
        <v>0.80371352785145866</v>
      </c>
      <c r="Q209" s="18" t="s">
        <v>310</v>
      </c>
      <c r="W209" t="s">
        <v>82</v>
      </c>
      <c r="X209">
        <v>0.96</v>
      </c>
      <c r="Y209">
        <v>0.7</v>
      </c>
      <c r="Z209">
        <v>0.16000000000000003</v>
      </c>
      <c r="AA209">
        <v>0.16000000000000003</v>
      </c>
      <c r="AB209">
        <v>0.10999999999999999</v>
      </c>
      <c r="AC209">
        <v>0.10999999999999999</v>
      </c>
      <c r="AJ209" t="s">
        <v>284</v>
      </c>
      <c r="AK209">
        <v>0.87209302325581384</v>
      </c>
    </row>
    <row r="210" spans="1:42">
      <c r="A210" t="s">
        <v>57</v>
      </c>
      <c r="B210">
        <v>0.42</v>
      </c>
      <c r="C210">
        <v>0.73</v>
      </c>
      <c r="D210">
        <v>0.28000000000000003</v>
      </c>
      <c r="E210">
        <v>0.28000000000000003</v>
      </c>
      <c r="F210">
        <v>0.81</v>
      </c>
      <c r="G210">
        <v>0.28000000000000003</v>
      </c>
      <c r="O210" t="s">
        <v>286</v>
      </c>
      <c r="P210">
        <v>0.7555012224938874</v>
      </c>
      <c r="Q210" s="58" t="s">
        <v>311</v>
      </c>
      <c r="W210" t="s">
        <v>57</v>
      </c>
      <c r="X210">
        <v>0.42</v>
      </c>
      <c r="Y210">
        <v>0.73</v>
      </c>
      <c r="Z210">
        <v>0.28000000000000003</v>
      </c>
      <c r="AA210">
        <v>0.28000000000000003</v>
      </c>
      <c r="AB210">
        <v>0.18999999999999995</v>
      </c>
      <c r="AC210">
        <v>0.18999999999999995</v>
      </c>
      <c r="AJ210" t="s">
        <v>280</v>
      </c>
      <c r="AK210">
        <v>0.84688995215311003</v>
      </c>
      <c r="AL210" s="44" t="s">
        <v>295</v>
      </c>
      <c r="AM210" s="46"/>
    </row>
    <row r="211" spans="1:42">
      <c r="A211" t="s">
        <v>58</v>
      </c>
      <c r="B211">
        <v>0.25</v>
      </c>
      <c r="C211">
        <v>0.71</v>
      </c>
      <c r="D211">
        <v>0.28000000000000003</v>
      </c>
      <c r="E211">
        <v>0.25</v>
      </c>
      <c r="F211">
        <v>0.23</v>
      </c>
      <c r="G211">
        <v>0.23</v>
      </c>
      <c r="O211" t="s">
        <v>280</v>
      </c>
      <c r="P211" s="44">
        <v>0.72727272727272729</v>
      </c>
      <c r="Q211" s="44" t="s">
        <v>295</v>
      </c>
      <c r="W211" t="s">
        <v>58</v>
      </c>
      <c r="X211">
        <v>0.25</v>
      </c>
      <c r="Y211">
        <v>0.71</v>
      </c>
      <c r="Z211">
        <v>0.28000000000000003</v>
      </c>
      <c r="AA211">
        <v>0.25</v>
      </c>
      <c r="AB211">
        <v>0.77</v>
      </c>
      <c r="AC211">
        <v>0.25</v>
      </c>
      <c r="AJ211" t="s">
        <v>282</v>
      </c>
      <c r="AK211">
        <v>0.77472527472527464</v>
      </c>
    </row>
    <row r="212" spans="1:42">
      <c r="A212" t="s">
        <v>59</v>
      </c>
      <c r="B212">
        <v>0.42</v>
      </c>
      <c r="C212">
        <v>0.78</v>
      </c>
      <c r="D212">
        <v>0.51</v>
      </c>
      <c r="E212">
        <v>0.42</v>
      </c>
      <c r="F212">
        <v>0.69</v>
      </c>
      <c r="G212">
        <v>0.42</v>
      </c>
      <c r="O212" t="s">
        <v>290</v>
      </c>
      <c r="P212" s="46">
        <v>0.67412935323383072</v>
      </c>
      <c r="Q212" s="46" t="s">
        <v>306</v>
      </c>
      <c r="W212" t="s">
        <v>59</v>
      </c>
      <c r="X212">
        <v>0.42</v>
      </c>
      <c r="Y212">
        <v>0.78</v>
      </c>
      <c r="Z212">
        <v>0.51</v>
      </c>
      <c r="AA212">
        <v>0.42</v>
      </c>
      <c r="AB212">
        <v>0.31000000000000005</v>
      </c>
      <c r="AC212">
        <v>0.31000000000000005</v>
      </c>
      <c r="AJ212" t="s">
        <v>286</v>
      </c>
      <c r="AK212">
        <v>0.7726161369193153</v>
      </c>
      <c r="AL212" s="58" t="s">
        <v>304</v>
      </c>
    </row>
    <row r="213" spans="1:42">
      <c r="A213" t="s">
        <v>60</v>
      </c>
      <c r="B213">
        <v>0.9</v>
      </c>
      <c r="C213">
        <v>0.74</v>
      </c>
      <c r="D213">
        <v>0.21999999999999997</v>
      </c>
      <c r="E213">
        <v>0.21999999999999997</v>
      </c>
      <c r="F213">
        <v>0.89</v>
      </c>
      <c r="G213">
        <v>0.21999999999999997</v>
      </c>
      <c r="O213" t="s">
        <v>292</v>
      </c>
      <c r="P213" s="46">
        <v>0.52528548123980423</v>
      </c>
      <c r="Q213" s="46" t="s">
        <v>299</v>
      </c>
      <c r="W213" t="s">
        <v>60</v>
      </c>
      <c r="X213">
        <v>0.9</v>
      </c>
      <c r="Y213">
        <v>0.74</v>
      </c>
      <c r="Z213">
        <v>0.21999999999999997</v>
      </c>
      <c r="AA213">
        <v>0.21999999999999997</v>
      </c>
      <c r="AB213">
        <v>0.10999999999999999</v>
      </c>
      <c r="AC213">
        <v>0.10999999999999999</v>
      </c>
      <c r="AJ213" t="s">
        <v>278</v>
      </c>
      <c r="AK213">
        <v>0.42773722627737232</v>
      </c>
      <c r="AL213" s="18" t="s">
        <v>294</v>
      </c>
      <c r="AM213" s="17"/>
      <c r="AN213" s="17"/>
      <c r="AO213" s="17"/>
      <c r="AP213" s="17"/>
    </row>
    <row r="214" spans="1:42">
      <c r="A214" t="s">
        <v>153</v>
      </c>
      <c r="B214">
        <v>0.72</v>
      </c>
      <c r="C214">
        <v>0.77</v>
      </c>
      <c r="D214">
        <v>0.67</v>
      </c>
      <c r="E214">
        <v>0.67</v>
      </c>
      <c r="F214">
        <v>0.13</v>
      </c>
      <c r="G214">
        <v>0.13</v>
      </c>
      <c r="W214" t="s">
        <v>153</v>
      </c>
      <c r="X214">
        <v>0.72</v>
      </c>
      <c r="Y214">
        <v>0.77</v>
      </c>
      <c r="Z214">
        <v>0.67</v>
      </c>
      <c r="AA214">
        <v>0.67</v>
      </c>
      <c r="AB214">
        <v>0.87</v>
      </c>
      <c r="AC214">
        <v>0.67</v>
      </c>
    </row>
    <row r="215" spans="1:42">
      <c r="A215" t="s">
        <v>62</v>
      </c>
      <c r="B215">
        <v>0.17</v>
      </c>
      <c r="C215">
        <v>0.09</v>
      </c>
      <c r="D215">
        <v>0.59</v>
      </c>
      <c r="E215">
        <v>0.09</v>
      </c>
      <c r="F215">
        <v>0.16</v>
      </c>
      <c r="G215">
        <v>0.09</v>
      </c>
      <c r="W215" t="s">
        <v>62</v>
      </c>
      <c r="X215">
        <v>0.17</v>
      </c>
      <c r="Y215">
        <v>0.09</v>
      </c>
      <c r="Z215">
        <v>0.59</v>
      </c>
      <c r="AA215">
        <v>0.09</v>
      </c>
      <c r="AB215">
        <v>0.84</v>
      </c>
      <c r="AC215">
        <v>0.09</v>
      </c>
    </row>
    <row r="216" spans="1:42">
      <c r="A216" t="s">
        <v>63</v>
      </c>
      <c r="B216">
        <v>0.2</v>
      </c>
      <c r="C216">
        <v>0.51</v>
      </c>
      <c r="D216">
        <v>0.8</v>
      </c>
      <c r="E216">
        <v>0.2</v>
      </c>
      <c r="F216">
        <v>0.45</v>
      </c>
      <c r="G216">
        <v>0.2</v>
      </c>
      <c r="W216" t="s">
        <v>63</v>
      </c>
      <c r="X216">
        <v>0.2</v>
      </c>
      <c r="Y216">
        <v>0.51</v>
      </c>
      <c r="Z216">
        <v>0.8</v>
      </c>
      <c r="AA216">
        <v>0.2</v>
      </c>
      <c r="AB216">
        <v>0.55000000000000004</v>
      </c>
      <c r="AC216">
        <v>0.2</v>
      </c>
    </row>
    <row r="217" spans="1:42">
      <c r="A217" t="s">
        <v>64</v>
      </c>
      <c r="B217">
        <v>0.53</v>
      </c>
      <c r="C217">
        <v>0.71</v>
      </c>
      <c r="D217">
        <v>0.21999999999999997</v>
      </c>
      <c r="E217">
        <v>0.21999999999999997</v>
      </c>
      <c r="F217">
        <v>0.84</v>
      </c>
      <c r="G217">
        <v>0.21999999999999997</v>
      </c>
      <c r="W217" t="s">
        <v>64</v>
      </c>
      <c r="X217">
        <v>0.53</v>
      </c>
      <c r="Y217">
        <v>0.71</v>
      </c>
      <c r="Z217">
        <v>0.21999999999999997</v>
      </c>
      <c r="AA217">
        <v>0.21999999999999997</v>
      </c>
      <c r="AB217">
        <v>0.16000000000000003</v>
      </c>
      <c r="AC217">
        <v>0.16000000000000003</v>
      </c>
    </row>
    <row r="218" spans="1:42">
      <c r="A218" t="s">
        <v>65</v>
      </c>
      <c r="B218">
        <v>0.32</v>
      </c>
      <c r="C218">
        <v>0.25</v>
      </c>
      <c r="D218">
        <v>0.51</v>
      </c>
      <c r="E218">
        <v>0.25</v>
      </c>
      <c r="F218">
        <v>0.13</v>
      </c>
      <c r="G218">
        <v>0.13</v>
      </c>
      <c r="W218" t="s">
        <v>65</v>
      </c>
      <c r="X218">
        <v>0.32</v>
      </c>
      <c r="Y218">
        <v>0.25</v>
      </c>
      <c r="Z218">
        <v>0.51</v>
      </c>
      <c r="AA218">
        <v>0.25</v>
      </c>
      <c r="AB218">
        <v>0.87</v>
      </c>
      <c r="AC218">
        <v>0.25</v>
      </c>
    </row>
    <row r="219" spans="1:42">
      <c r="A219" t="s">
        <v>66</v>
      </c>
      <c r="B219">
        <v>0.92</v>
      </c>
      <c r="C219">
        <v>0.8</v>
      </c>
      <c r="D219">
        <v>7.999999999999996E-2</v>
      </c>
      <c r="E219">
        <v>7.999999999999996E-2</v>
      </c>
      <c r="F219">
        <v>0.89</v>
      </c>
      <c r="G219">
        <v>7.999999999999996E-2</v>
      </c>
      <c r="W219" t="s">
        <v>66</v>
      </c>
      <c r="X219">
        <v>0.92</v>
      </c>
      <c r="Y219">
        <v>0.8</v>
      </c>
      <c r="Z219">
        <v>7.999999999999996E-2</v>
      </c>
      <c r="AA219">
        <v>7.999999999999996E-2</v>
      </c>
      <c r="AB219">
        <v>0.10999999999999999</v>
      </c>
      <c r="AC219">
        <v>7.999999999999996E-2</v>
      </c>
    </row>
    <row r="220" spans="1:42">
      <c r="A220" t="s">
        <v>94</v>
      </c>
      <c r="B220">
        <v>0.13</v>
      </c>
      <c r="C220">
        <v>0.34</v>
      </c>
      <c r="D220">
        <v>0.99</v>
      </c>
      <c r="E220">
        <v>0.13</v>
      </c>
      <c r="F220">
        <v>0.23</v>
      </c>
      <c r="G220">
        <v>0.13</v>
      </c>
      <c r="W220" t="s">
        <v>94</v>
      </c>
      <c r="X220">
        <v>0.13</v>
      </c>
      <c r="Y220">
        <v>0.34</v>
      </c>
      <c r="Z220">
        <v>0.99</v>
      </c>
      <c r="AA220">
        <v>0.13</v>
      </c>
      <c r="AB220">
        <v>0.77</v>
      </c>
      <c r="AC220">
        <v>0.13</v>
      </c>
    </row>
    <row r="221" spans="1:42">
      <c r="A221" t="s">
        <v>96</v>
      </c>
      <c r="B221">
        <v>0.11</v>
      </c>
      <c r="C221">
        <v>0.01</v>
      </c>
      <c r="D221">
        <v>0.98</v>
      </c>
      <c r="E221">
        <v>0.01</v>
      </c>
      <c r="F221">
        <v>0.13</v>
      </c>
      <c r="G221">
        <v>0.01</v>
      </c>
      <c r="W221" t="s">
        <v>96</v>
      </c>
      <c r="X221">
        <v>0.11</v>
      </c>
      <c r="Y221">
        <v>0.01</v>
      </c>
      <c r="Z221">
        <v>0.98</v>
      </c>
      <c r="AA221">
        <v>0.01</v>
      </c>
      <c r="AB221">
        <v>0.87</v>
      </c>
      <c r="AC221">
        <v>0.01</v>
      </c>
    </row>
    <row r="222" spans="1:42">
      <c r="A222" t="s">
        <v>98</v>
      </c>
      <c r="B222">
        <v>0.12</v>
      </c>
      <c r="C222">
        <v>0.11</v>
      </c>
      <c r="D222">
        <v>0.35</v>
      </c>
      <c r="E222">
        <v>0.11</v>
      </c>
      <c r="F222">
        <v>0.31</v>
      </c>
      <c r="G222">
        <v>0.11</v>
      </c>
      <c r="W222" t="s">
        <v>98</v>
      </c>
      <c r="X222">
        <v>0.12</v>
      </c>
      <c r="Y222">
        <v>0.11</v>
      </c>
      <c r="Z222">
        <v>0.35</v>
      </c>
      <c r="AA222">
        <v>0.11</v>
      </c>
      <c r="AB222">
        <v>0.69</v>
      </c>
      <c r="AC222">
        <v>0.11</v>
      </c>
    </row>
    <row r="223" spans="1:42">
      <c r="A223" t="s">
        <v>100</v>
      </c>
      <c r="B223">
        <v>0.15</v>
      </c>
      <c r="C223">
        <v>0.06</v>
      </c>
      <c r="D223">
        <v>0.74</v>
      </c>
      <c r="E223">
        <v>0.06</v>
      </c>
      <c r="F223">
        <v>0.16</v>
      </c>
      <c r="G223">
        <v>0.06</v>
      </c>
      <c r="W223" t="s">
        <v>100</v>
      </c>
      <c r="X223">
        <v>0.15</v>
      </c>
      <c r="Y223">
        <v>0.06</v>
      </c>
      <c r="Z223">
        <v>0.74</v>
      </c>
      <c r="AA223">
        <v>0.06</v>
      </c>
      <c r="AB223">
        <v>0.84</v>
      </c>
      <c r="AC223">
        <v>0.06</v>
      </c>
    </row>
    <row r="224" spans="1:42">
      <c r="A224" t="s">
        <v>102</v>
      </c>
      <c r="B224">
        <v>0.84</v>
      </c>
      <c r="C224">
        <v>0.8</v>
      </c>
      <c r="D224">
        <v>0.28000000000000003</v>
      </c>
      <c r="E224">
        <v>0.28000000000000003</v>
      </c>
      <c r="F224">
        <v>0.89</v>
      </c>
      <c r="G224">
        <v>0.28000000000000003</v>
      </c>
      <c r="W224" t="s">
        <v>102</v>
      </c>
      <c r="X224">
        <v>0.84</v>
      </c>
      <c r="Y224">
        <v>0.8</v>
      </c>
      <c r="Z224">
        <v>0.28000000000000003</v>
      </c>
      <c r="AA224">
        <v>0.28000000000000003</v>
      </c>
      <c r="AB224">
        <v>0.10999999999999999</v>
      </c>
      <c r="AC224">
        <v>0.10999999999999999</v>
      </c>
    </row>
    <row r="225" spans="1:31">
      <c r="A225" t="s">
        <v>151</v>
      </c>
      <c r="B225">
        <v>0.93</v>
      </c>
      <c r="C225">
        <v>0.8</v>
      </c>
      <c r="D225">
        <v>0.16000000000000003</v>
      </c>
      <c r="E225">
        <v>0.16000000000000003</v>
      </c>
      <c r="F225">
        <v>0.89</v>
      </c>
      <c r="G225">
        <v>0.16000000000000003</v>
      </c>
      <c r="W225" t="s">
        <v>151</v>
      </c>
      <c r="X225">
        <v>0.93</v>
      </c>
      <c r="Y225">
        <v>0.8</v>
      </c>
      <c r="Z225">
        <v>0.16000000000000003</v>
      </c>
      <c r="AA225">
        <v>0.16000000000000003</v>
      </c>
      <c r="AB225">
        <v>0.10999999999999999</v>
      </c>
      <c r="AC225">
        <v>0.10999999999999999</v>
      </c>
    </row>
    <row r="226" spans="1:31">
      <c r="E226">
        <v>4.18</v>
      </c>
      <c r="F226" t="s">
        <v>263</v>
      </c>
      <c r="G226">
        <v>3.04</v>
      </c>
      <c r="H226">
        <v>0.72727272727272729</v>
      </c>
      <c r="I226" t="s">
        <v>295</v>
      </c>
      <c r="AA226">
        <v>4.18</v>
      </c>
      <c r="AB226" t="s">
        <v>263</v>
      </c>
      <c r="AC226">
        <v>3.5399999999999996</v>
      </c>
      <c r="AD226">
        <v>0.84688995215311003</v>
      </c>
      <c r="AE226" t="s">
        <v>295</v>
      </c>
    </row>
    <row r="229" spans="1:31">
      <c r="A229" t="s">
        <v>282</v>
      </c>
      <c r="W229" t="s">
        <v>282</v>
      </c>
    </row>
    <row r="230" spans="1:31">
      <c r="A230" t="s">
        <v>78</v>
      </c>
      <c r="B230" t="s">
        <v>48</v>
      </c>
      <c r="C230" t="s">
        <v>223</v>
      </c>
      <c r="D230" t="s">
        <v>50</v>
      </c>
      <c r="E230" t="s">
        <v>282</v>
      </c>
      <c r="F230" t="s">
        <v>224</v>
      </c>
      <c r="G230" t="s">
        <v>238</v>
      </c>
      <c r="W230" t="s">
        <v>78</v>
      </c>
      <c r="X230" t="s">
        <v>48</v>
      </c>
      <c r="Y230" t="s">
        <v>223</v>
      </c>
      <c r="Z230" t="s">
        <v>50</v>
      </c>
      <c r="AA230" t="s">
        <v>282</v>
      </c>
      <c r="AB230" t="s">
        <v>236</v>
      </c>
      <c r="AC230" t="s">
        <v>238</v>
      </c>
    </row>
    <row r="231" spans="1:31">
      <c r="A231" t="s">
        <v>80</v>
      </c>
      <c r="B231">
        <v>0.62</v>
      </c>
      <c r="C231">
        <v>0.22999999999999998</v>
      </c>
      <c r="D231">
        <v>0.41000000000000003</v>
      </c>
      <c r="E231">
        <v>0.22999999999999998</v>
      </c>
      <c r="F231">
        <v>0.13</v>
      </c>
      <c r="G231">
        <v>0.13</v>
      </c>
      <c r="W231" t="s">
        <v>80</v>
      </c>
      <c r="X231">
        <v>0.62</v>
      </c>
      <c r="Y231">
        <v>0.22999999999999998</v>
      </c>
      <c r="Z231">
        <v>0.41000000000000003</v>
      </c>
      <c r="AA231">
        <v>0.22999999999999998</v>
      </c>
      <c r="AB231">
        <v>0.87</v>
      </c>
      <c r="AC231">
        <v>0.22999999999999998</v>
      </c>
    </row>
    <row r="232" spans="1:31">
      <c r="A232" t="s">
        <v>82</v>
      </c>
      <c r="B232">
        <v>0.96</v>
      </c>
      <c r="C232">
        <v>0.30000000000000004</v>
      </c>
      <c r="D232">
        <v>0.84</v>
      </c>
      <c r="E232">
        <v>0.30000000000000004</v>
      </c>
      <c r="F232">
        <v>0.89</v>
      </c>
      <c r="G232">
        <v>0.30000000000000004</v>
      </c>
      <c r="W232" t="s">
        <v>82</v>
      </c>
      <c r="X232">
        <v>0.96</v>
      </c>
      <c r="Y232">
        <v>0.30000000000000004</v>
      </c>
      <c r="Z232">
        <v>0.84</v>
      </c>
      <c r="AA232">
        <v>0.30000000000000004</v>
      </c>
      <c r="AB232">
        <v>0.10999999999999999</v>
      </c>
      <c r="AC232">
        <v>0.10999999999999999</v>
      </c>
    </row>
    <row r="233" spans="1:31">
      <c r="A233" t="s">
        <v>57</v>
      </c>
      <c r="B233">
        <v>0.42</v>
      </c>
      <c r="C233">
        <v>0.27</v>
      </c>
      <c r="D233">
        <v>0.72</v>
      </c>
      <c r="E233">
        <v>0.27</v>
      </c>
      <c r="F233">
        <v>0.81</v>
      </c>
      <c r="G233">
        <v>0.27</v>
      </c>
      <c r="W233" t="s">
        <v>57</v>
      </c>
      <c r="X233">
        <v>0.42</v>
      </c>
      <c r="Y233">
        <v>0.27</v>
      </c>
      <c r="Z233">
        <v>0.72</v>
      </c>
      <c r="AA233">
        <v>0.27</v>
      </c>
      <c r="AB233">
        <v>0.18999999999999995</v>
      </c>
      <c r="AC233">
        <v>0.18999999999999995</v>
      </c>
    </row>
    <row r="234" spans="1:31">
      <c r="A234" t="s">
        <v>58</v>
      </c>
      <c r="B234">
        <v>0.25</v>
      </c>
      <c r="C234">
        <v>0.29000000000000004</v>
      </c>
      <c r="D234">
        <v>0.72</v>
      </c>
      <c r="E234">
        <v>0.25</v>
      </c>
      <c r="F234">
        <v>0.23</v>
      </c>
      <c r="G234">
        <v>0.23</v>
      </c>
      <c r="W234" t="s">
        <v>58</v>
      </c>
      <c r="X234">
        <v>0.25</v>
      </c>
      <c r="Y234">
        <v>0.29000000000000004</v>
      </c>
      <c r="Z234">
        <v>0.72</v>
      </c>
      <c r="AA234">
        <v>0.25</v>
      </c>
      <c r="AB234">
        <v>0.77</v>
      </c>
      <c r="AC234">
        <v>0.25</v>
      </c>
    </row>
    <row r="235" spans="1:31">
      <c r="A235" t="s">
        <v>59</v>
      </c>
      <c r="B235">
        <v>0.42</v>
      </c>
      <c r="C235">
        <v>0.21999999999999997</v>
      </c>
      <c r="D235">
        <v>0.49</v>
      </c>
      <c r="E235">
        <v>0.21999999999999997</v>
      </c>
      <c r="F235">
        <v>0.69</v>
      </c>
      <c r="G235">
        <v>0.21999999999999997</v>
      </c>
      <c r="W235" t="s">
        <v>59</v>
      </c>
      <c r="X235">
        <v>0.42</v>
      </c>
      <c r="Y235">
        <v>0.21999999999999997</v>
      </c>
      <c r="Z235">
        <v>0.49</v>
      </c>
      <c r="AA235">
        <v>0.21999999999999997</v>
      </c>
      <c r="AB235">
        <v>0.31000000000000005</v>
      </c>
      <c r="AC235">
        <v>0.21999999999999997</v>
      </c>
    </row>
    <row r="236" spans="1:31">
      <c r="A236" t="s">
        <v>60</v>
      </c>
      <c r="B236">
        <v>0.9</v>
      </c>
      <c r="C236">
        <v>0.26</v>
      </c>
      <c r="D236">
        <v>0.78</v>
      </c>
      <c r="E236">
        <v>0.26</v>
      </c>
      <c r="F236">
        <v>0.89</v>
      </c>
      <c r="G236">
        <v>0.26</v>
      </c>
      <c r="W236" t="s">
        <v>60</v>
      </c>
      <c r="X236">
        <v>0.9</v>
      </c>
      <c r="Y236">
        <v>0.26</v>
      </c>
      <c r="Z236">
        <v>0.78</v>
      </c>
      <c r="AA236">
        <v>0.26</v>
      </c>
      <c r="AB236">
        <v>0.10999999999999999</v>
      </c>
      <c r="AC236">
        <v>0.10999999999999999</v>
      </c>
    </row>
    <row r="237" spans="1:31">
      <c r="A237" t="s">
        <v>153</v>
      </c>
      <c r="B237">
        <v>0.72</v>
      </c>
      <c r="C237">
        <v>0.22999999999999998</v>
      </c>
      <c r="D237">
        <v>0.32999999999999996</v>
      </c>
      <c r="E237">
        <v>0.22999999999999998</v>
      </c>
      <c r="F237">
        <v>0.13</v>
      </c>
      <c r="G237">
        <v>0.13</v>
      </c>
      <c r="W237" t="s">
        <v>153</v>
      </c>
      <c r="X237">
        <v>0.72</v>
      </c>
      <c r="Y237">
        <v>0.22999999999999998</v>
      </c>
      <c r="Z237">
        <v>0.32999999999999996</v>
      </c>
      <c r="AA237">
        <v>0.22999999999999998</v>
      </c>
      <c r="AB237">
        <v>0.87</v>
      </c>
      <c r="AC237">
        <v>0.22999999999999998</v>
      </c>
    </row>
    <row r="238" spans="1:31">
      <c r="A238" t="s">
        <v>62</v>
      </c>
      <c r="B238">
        <v>0.17</v>
      </c>
      <c r="C238">
        <v>0.91</v>
      </c>
      <c r="D238">
        <v>0.41000000000000003</v>
      </c>
      <c r="E238">
        <v>0.17</v>
      </c>
      <c r="F238">
        <v>0.16</v>
      </c>
      <c r="G238">
        <v>0.16</v>
      </c>
      <c r="W238" t="s">
        <v>62</v>
      </c>
      <c r="X238">
        <v>0.17</v>
      </c>
      <c r="Y238">
        <v>0.91</v>
      </c>
      <c r="Z238">
        <v>0.41000000000000003</v>
      </c>
      <c r="AA238">
        <v>0.17</v>
      </c>
      <c r="AB238">
        <v>0.84</v>
      </c>
      <c r="AC238">
        <v>0.17</v>
      </c>
    </row>
    <row r="239" spans="1:31">
      <c r="A239" t="s">
        <v>63</v>
      </c>
      <c r="B239">
        <v>0.2</v>
      </c>
      <c r="C239">
        <v>0.49</v>
      </c>
      <c r="D239">
        <v>0.19999999999999996</v>
      </c>
      <c r="E239">
        <v>0.19999999999999996</v>
      </c>
      <c r="F239">
        <v>0.45</v>
      </c>
      <c r="G239">
        <v>0.19999999999999996</v>
      </c>
      <c r="W239" t="s">
        <v>63</v>
      </c>
      <c r="X239">
        <v>0.2</v>
      </c>
      <c r="Y239">
        <v>0.49</v>
      </c>
      <c r="Z239">
        <v>0.19999999999999996</v>
      </c>
      <c r="AA239">
        <v>0.19999999999999996</v>
      </c>
      <c r="AB239">
        <v>0.55000000000000004</v>
      </c>
      <c r="AC239">
        <v>0.19999999999999996</v>
      </c>
    </row>
    <row r="240" spans="1:31">
      <c r="A240" t="s">
        <v>64</v>
      </c>
      <c r="B240">
        <v>0.53</v>
      </c>
      <c r="C240">
        <v>0.29000000000000004</v>
      </c>
      <c r="D240">
        <v>0.78</v>
      </c>
      <c r="E240">
        <v>0.29000000000000004</v>
      </c>
      <c r="F240">
        <v>0.84</v>
      </c>
      <c r="G240">
        <v>0.29000000000000004</v>
      </c>
      <c r="W240" t="s">
        <v>64</v>
      </c>
      <c r="X240">
        <v>0.53</v>
      </c>
      <c r="Y240">
        <v>0.29000000000000004</v>
      </c>
      <c r="Z240">
        <v>0.78</v>
      </c>
      <c r="AA240">
        <v>0.29000000000000004</v>
      </c>
      <c r="AB240">
        <v>0.16000000000000003</v>
      </c>
      <c r="AC240">
        <v>0.16000000000000003</v>
      </c>
    </row>
    <row r="241" spans="1:31">
      <c r="A241" t="s">
        <v>65</v>
      </c>
      <c r="B241">
        <v>0.32</v>
      </c>
      <c r="C241">
        <v>0.75</v>
      </c>
      <c r="D241">
        <v>0.49</v>
      </c>
      <c r="E241">
        <v>0.32</v>
      </c>
      <c r="F241">
        <v>0.13</v>
      </c>
      <c r="G241">
        <v>0.13</v>
      </c>
      <c r="W241" t="s">
        <v>65</v>
      </c>
      <c r="X241">
        <v>0.32</v>
      </c>
      <c r="Y241">
        <v>0.75</v>
      </c>
      <c r="Z241">
        <v>0.49</v>
      </c>
      <c r="AA241">
        <v>0.32</v>
      </c>
      <c r="AB241">
        <v>0.87</v>
      </c>
      <c r="AC241">
        <v>0.32</v>
      </c>
    </row>
    <row r="242" spans="1:31">
      <c r="A242" t="s">
        <v>66</v>
      </c>
      <c r="B242">
        <v>0.92</v>
      </c>
      <c r="C242">
        <v>0.19999999999999996</v>
      </c>
      <c r="D242">
        <v>0.92</v>
      </c>
      <c r="E242">
        <v>0.19999999999999996</v>
      </c>
      <c r="F242">
        <v>0.89</v>
      </c>
      <c r="G242">
        <v>0.19999999999999996</v>
      </c>
      <c r="W242" t="s">
        <v>66</v>
      </c>
      <c r="X242">
        <v>0.92</v>
      </c>
      <c r="Y242">
        <v>0.19999999999999996</v>
      </c>
      <c r="Z242">
        <v>0.92</v>
      </c>
      <c r="AA242">
        <v>0.19999999999999996</v>
      </c>
      <c r="AB242">
        <v>0.10999999999999999</v>
      </c>
      <c r="AC242">
        <v>0.10999999999999999</v>
      </c>
    </row>
    <row r="243" spans="1:31">
      <c r="A243" t="s">
        <v>94</v>
      </c>
      <c r="B243">
        <v>0.13</v>
      </c>
      <c r="C243">
        <v>0.65999999999999992</v>
      </c>
      <c r="D243">
        <v>1.0000000000000009E-2</v>
      </c>
      <c r="E243">
        <v>1.0000000000000009E-2</v>
      </c>
      <c r="F243">
        <v>0.23</v>
      </c>
      <c r="G243">
        <v>1.0000000000000009E-2</v>
      </c>
      <c r="W243" t="s">
        <v>94</v>
      </c>
      <c r="X243">
        <v>0.13</v>
      </c>
      <c r="Y243">
        <v>0.65999999999999992</v>
      </c>
      <c r="Z243">
        <v>1.0000000000000009E-2</v>
      </c>
      <c r="AA243">
        <v>1.0000000000000009E-2</v>
      </c>
      <c r="AB243">
        <v>0.77</v>
      </c>
      <c r="AC243">
        <v>1.0000000000000009E-2</v>
      </c>
    </row>
    <row r="244" spans="1:31">
      <c r="A244" t="s">
        <v>96</v>
      </c>
      <c r="B244">
        <v>0.11</v>
      </c>
      <c r="C244">
        <v>0.99</v>
      </c>
      <c r="D244">
        <v>2.0000000000000018E-2</v>
      </c>
      <c r="E244">
        <v>2.0000000000000018E-2</v>
      </c>
      <c r="F244">
        <v>0.13</v>
      </c>
      <c r="G244">
        <v>2.0000000000000018E-2</v>
      </c>
      <c r="W244" t="s">
        <v>96</v>
      </c>
      <c r="X244">
        <v>0.11</v>
      </c>
      <c r="Y244">
        <v>0.99</v>
      </c>
      <c r="Z244">
        <v>2.0000000000000018E-2</v>
      </c>
      <c r="AA244">
        <v>2.0000000000000018E-2</v>
      </c>
      <c r="AB244">
        <v>0.87</v>
      </c>
      <c r="AC244">
        <v>2.0000000000000018E-2</v>
      </c>
    </row>
    <row r="245" spans="1:31">
      <c r="A245" t="s">
        <v>98</v>
      </c>
      <c r="B245">
        <v>0.12</v>
      </c>
      <c r="C245">
        <v>0.89</v>
      </c>
      <c r="D245">
        <v>0.65</v>
      </c>
      <c r="E245">
        <v>0.12</v>
      </c>
      <c r="F245">
        <v>0.31</v>
      </c>
      <c r="G245">
        <v>0.12</v>
      </c>
      <c r="W245" t="s">
        <v>98</v>
      </c>
      <c r="X245">
        <v>0.12</v>
      </c>
      <c r="Y245">
        <v>0.89</v>
      </c>
      <c r="Z245">
        <v>0.65</v>
      </c>
      <c r="AA245">
        <v>0.12</v>
      </c>
      <c r="AB245">
        <v>0.69</v>
      </c>
      <c r="AC245">
        <v>0.12</v>
      </c>
    </row>
    <row r="246" spans="1:31">
      <c r="A246" t="s">
        <v>100</v>
      </c>
      <c r="B246">
        <v>0.15</v>
      </c>
      <c r="C246">
        <v>0.94</v>
      </c>
      <c r="D246">
        <v>0.26</v>
      </c>
      <c r="E246">
        <v>0.15</v>
      </c>
      <c r="F246">
        <v>0.16</v>
      </c>
      <c r="G246">
        <v>0.15</v>
      </c>
      <c r="W246" t="s">
        <v>100</v>
      </c>
      <c r="X246">
        <v>0.15</v>
      </c>
      <c r="Y246">
        <v>0.94</v>
      </c>
      <c r="Z246">
        <v>0.26</v>
      </c>
      <c r="AA246">
        <v>0.15</v>
      </c>
      <c r="AB246">
        <v>0.84</v>
      </c>
      <c r="AC246">
        <v>0.15</v>
      </c>
    </row>
    <row r="247" spans="1:31">
      <c r="A247" t="s">
        <v>102</v>
      </c>
      <c r="B247">
        <v>0.84</v>
      </c>
      <c r="C247">
        <v>0.19999999999999996</v>
      </c>
      <c r="D247">
        <v>0.72</v>
      </c>
      <c r="E247">
        <v>0.19999999999999996</v>
      </c>
      <c r="F247">
        <v>0.89</v>
      </c>
      <c r="G247">
        <v>0.19999999999999996</v>
      </c>
      <c r="W247" t="s">
        <v>102</v>
      </c>
      <c r="X247">
        <v>0.84</v>
      </c>
      <c r="Y247">
        <v>0.19999999999999996</v>
      </c>
      <c r="Z247">
        <v>0.72</v>
      </c>
      <c r="AA247">
        <v>0.19999999999999996</v>
      </c>
      <c r="AB247">
        <v>0.10999999999999999</v>
      </c>
      <c r="AC247">
        <v>0.10999999999999999</v>
      </c>
      <c r="AE247" t="s">
        <v>263</v>
      </c>
    </row>
    <row r="248" spans="1:31">
      <c r="A248" t="s">
        <v>151</v>
      </c>
      <c r="B248">
        <v>0.93</v>
      </c>
      <c r="C248">
        <v>0.19999999999999996</v>
      </c>
      <c r="D248">
        <v>0.84</v>
      </c>
      <c r="E248">
        <v>0.19999999999999996</v>
      </c>
      <c r="F248">
        <v>0.89</v>
      </c>
      <c r="G248">
        <v>0.19999999999999996</v>
      </c>
      <c r="W248" t="s">
        <v>151</v>
      </c>
      <c r="X248">
        <v>0.93</v>
      </c>
      <c r="Y248">
        <v>0.19999999999999996</v>
      </c>
      <c r="Z248">
        <v>0.84</v>
      </c>
      <c r="AA248">
        <v>0.19999999999999996</v>
      </c>
      <c r="AB248">
        <v>0.10999999999999999</v>
      </c>
      <c r="AC248">
        <v>0.10999999999999999</v>
      </c>
    </row>
    <row r="249" spans="1:31">
      <c r="E249">
        <v>3.6399999999999997</v>
      </c>
      <c r="F249" t="s">
        <v>263</v>
      </c>
      <c r="G249">
        <v>3.2199999999999998</v>
      </c>
      <c r="H249">
        <v>0.88461538461538458</v>
      </c>
      <c r="I249" t="s">
        <v>263</v>
      </c>
      <c r="AA249">
        <v>3.6399999999999997</v>
      </c>
      <c r="AB249" t="s">
        <v>263</v>
      </c>
      <c r="AC249">
        <v>2.8199999999999994</v>
      </c>
      <c r="AD249">
        <v>0.77472527472527464</v>
      </c>
    </row>
    <row r="251" spans="1:31">
      <c r="A251" t="s">
        <v>284</v>
      </c>
      <c r="W251" t="s">
        <v>284</v>
      </c>
    </row>
    <row r="252" spans="1:31">
      <c r="A252" t="s">
        <v>78</v>
      </c>
      <c r="B252" t="s">
        <v>48</v>
      </c>
      <c r="C252" t="s">
        <v>223</v>
      </c>
      <c r="D252" t="s">
        <v>234</v>
      </c>
      <c r="E252" t="s">
        <v>284</v>
      </c>
      <c r="F252" t="s">
        <v>224</v>
      </c>
      <c r="G252" t="s">
        <v>238</v>
      </c>
      <c r="W252" t="s">
        <v>78</v>
      </c>
      <c r="X252" t="s">
        <v>48</v>
      </c>
      <c r="Y252" t="s">
        <v>223</v>
      </c>
      <c r="Z252" t="s">
        <v>234</v>
      </c>
      <c r="AA252" t="s">
        <v>284</v>
      </c>
      <c r="AB252" t="s">
        <v>236</v>
      </c>
      <c r="AC252" t="s">
        <v>238</v>
      </c>
    </row>
    <row r="253" spans="1:31">
      <c r="A253" t="s">
        <v>80</v>
      </c>
      <c r="B253">
        <v>0.62</v>
      </c>
      <c r="C253">
        <v>0.22999999999999998</v>
      </c>
      <c r="D253">
        <v>0.59</v>
      </c>
      <c r="E253">
        <v>0.22999999999999998</v>
      </c>
      <c r="F253">
        <v>0.13</v>
      </c>
      <c r="G253">
        <v>0.13</v>
      </c>
      <c r="W253" t="s">
        <v>80</v>
      </c>
      <c r="X253">
        <v>0.62</v>
      </c>
      <c r="Y253">
        <v>0.22999999999999998</v>
      </c>
      <c r="Z253">
        <v>0.59</v>
      </c>
      <c r="AA253">
        <v>0.22999999999999998</v>
      </c>
      <c r="AB253">
        <v>0.87</v>
      </c>
      <c r="AC253">
        <v>0.22999999999999998</v>
      </c>
    </row>
    <row r="254" spans="1:31">
      <c r="A254" t="s">
        <v>82</v>
      </c>
      <c r="B254">
        <v>0.96</v>
      </c>
      <c r="C254">
        <v>0.30000000000000004</v>
      </c>
      <c r="D254">
        <v>0.16000000000000003</v>
      </c>
      <c r="E254">
        <v>0.16000000000000003</v>
      </c>
      <c r="F254">
        <v>0.89</v>
      </c>
      <c r="G254">
        <v>0.16000000000000003</v>
      </c>
      <c r="W254" t="s">
        <v>82</v>
      </c>
      <c r="X254">
        <v>0.96</v>
      </c>
      <c r="Y254">
        <v>0.30000000000000004</v>
      </c>
      <c r="Z254">
        <v>0.16000000000000003</v>
      </c>
      <c r="AA254">
        <v>0.16000000000000003</v>
      </c>
      <c r="AB254">
        <v>0.10999999999999999</v>
      </c>
      <c r="AC254">
        <v>0.10999999999999999</v>
      </c>
    </row>
    <row r="255" spans="1:31">
      <c r="A255" t="s">
        <v>57</v>
      </c>
      <c r="B255">
        <v>0.42</v>
      </c>
      <c r="C255">
        <v>0.27</v>
      </c>
      <c r="D255">
        <v>0.28000000000000003</v>
      </c>
      <c r="E255">
        <v>0.27</v>
      </c>
      <c r="F255">
        <v>0.81</v>
      </c>
      <c r="G255">
        <v>0.27</v>
      </c>
      <c r="W255" t="s">
        <v>57</v>
      </c>
      <c r="X255">
        <v>0.42</v>
      </c>
      <c r="Y255">
        <v>0.27</v>
      </c>
      <c r="Z255">
        <v>0.28000000000000003</v>
      </c>
      <c r="AA255">
        <v>0.27</v>
      </c>
      <c r="AB255">
        <v>0.18999999999999995</v>
      </c>
      <c r="AC255">
        <v>0.18999999999999995</v>
      </c>
    </row>
    <row r="256" spans="1:31">
      <c r="A256" t="s">
        <v>58</v>
      </c>
      <c r="B256">
        <v>0.25</v>
      </c>
      <c r="C256">
        <v>0.29000000000000004</v>
      </c>
      <c r="D256">
        <v>0.28000000000000003</v>
      </c>
      <c r="E256">
        <v>0.25</v>
      </c>
      <c r="F256">
        <v>0.23</v>
      </c>
      <c r="G256">
        <v>0.23</v>
      </c>
      <c r="W256" t="s">
        <v>58</v>
      </c>
      <c r="X256">
        <v>0.25</v>
      </c>
      <c r="Y256">
        <v>0.29000000000000004</v>
      </c>
      <c r="Z256">
        <v>0.28000000000000003</v>
      </c>
      <c r="AA256">
        <v>0.25</v>
      </c>
      <c r="AB256">
        <v>0.77</v>
      </c>
      <c r="AC256">
        <v>0.25</v>
      </c>
    </row>
    <row r="257" spans="1:30">
      <c r="A257" t="s">
        <v>59</v>
      </c>
      <c r="B257">
        <v>0.42</v>
      </c>
      <c r="C257">
        <v>0.21999999999999997</v>
      </c>
      <c r="D257">
        <v>0.51</v>
      </c>
      <c r="E257">
        <v>0.21999999999999997</v>
      </c>
      <c r="F257">
        <v>0.69</v>
      </c>
      <c r="G257">
        <v>0.21999999999999997</v>
      </c>
      <c r="W257" t="s">
        <v>59</v>
      </c>
      <c r="X257">
        <v>0.42</v>
      </c>
      <c r="Y257">
        <v>0.21999999999999997</v>
      </c>
      <c r="Z257">
        <v>0.51</v>
      </c>
      <c r="AA257">
        <v>0.21999999999999997</v>
      </c>
      <c r="AB257">
        <v>0.31000000000000005</v>
      </c>
      <c r="AC257">
        <v>0.21999999999999997</v>
      </c>
    </row>
    <row r="258" spans="1:30">
      <c r="A258" t="s">
        <v>60</v>
      </c>
      <c r="B258">
        <v>0.9</v>
      </c>
      <c r="C258">
        <v>0.26</v>
      </c>
      <c r="D258">
        <v>0.21999999999999997</v>
      </c>
      <c r="E258">
        <v>0.21999999999999997</v>
      </c>
      <c r="F258">
        <v>0.89</v>
      </c>
      <c r="G258">
        <v>0.21999999999999997</v>
      </c>
      <c r="W258" t="s">
        <v>60</v>
      </c>
      <c r="X258">
        <v>0.9</v>
      </c>
      <c r="Y258">
        <v>0.26</v>
      </c>
      <c r="Z258">
        <v>0.21999999999999997</v>
      </c>
      <c r="AA258">
        <v>0.21999999999999997</v>
      </c>
      <c r="AB258">
        <v>0.10999999999999999</v>
      </c>
      <c r="AC258">
        <v>0.10999999999999999</v>
      </c>
    </row>
    <row r="259" spans="1:30">
      <c r="A259" t="s">
        <v>153</v>
      </c>
      <c r="B259">
        <v>0.72</v>
      </c>
      <c r="C259">
        <v>0.22999999999999998</v>
      </c>
      <c r="D259">
        <v>0.67</v>
      </c>
      <c r="E259">
        <v>0.22999999999999998</v>
      </c>
      <c r="F259">
        <v>0.13</v>
      </c>
      <c r="G259">
        <v>0.13</v>
      </c>
      <c r="W259" t="s">
        <v>153</v>
      </c>
      <c r="X259">
        <v>0.72</v>
      </c>
      <c r="Y259">
        <v>0.22999999999999998</v>
      </c>
      <c r="Z259">
        <v>0.67</v>
      </c>
      <c r="AA259">
        <v>0.22999999999999998</v>
      </c>
      <c r="AB259">
        <v>0.87</v>
      </c>
      <c r="AC259">
        <v>0.22999999999999998</v>
      </c>
    </row>
    <row r="260" spans="1:30">
      <c r="A260" t="s">
        <v>62</v>
      </c>
      <c r="B260">
        <v>0.17</v>
      </c>
      <c r="C260">
        <v>0.91</v>
      </c>
      <c r="D260">
        <v>0.59</v>
      </c>
      <c r="E260">
        <v>0.17</v>
      </c>
      <c r="F260">
        <v>0.16</v>
      </c>
      <c r="G260">
        <v>0.16</v>
      </c>
      <c r="W260" t="s">
        <v>62</v>
      </c>
      <c r="X260">
        <v>0.17</v>
      </c>
      <c r="Y260">
        <v>0.91</v>
      </c>
      <c r="Z260">
        <v>0.59</v>
      </c>
      <c r="AA260">
        <v>0.17</v>
      </c>
      <c r="AB260">
        <v>0.84</v>
      </c>
      <c r="AC260">
        <v>0.17</v>
      </c>
    </row>
    <row r="261" spans="1:30">
      <c r="A261" t="s">
        <v>63</v>
      </c>
      <c r="B261">
        <v>0.2</v>
      </c>
      <c r="C261">
        <v>0.49</v>
      </c>
      <c r="D261">
        <v>0.8</v>
      </c>
      <c r="E261">
        <v>0.2</v>
      </c>
      <c r="F261">
        <v>0.45</v>
      </c>
      <c r="G261">
        <v>0.2</v>
      </c>
      <c r="W261" t="s">
        <v>63</v>
      </c>
      <c r="X261">
        <v>0.2</v>
      </c>
      <c r="Y261">
        <v>0.49</v>
      </c>
      <c r="Z261">
        <v>0.8</v>
      </c>
      <c r="AA261">
        <v>0.2</v>
      </c>
      <c r="AB261">
        <v>0.55000000000000004</v>
      </c>
      <c r="AC261">
        <v>0.2</v>
      </c>
    </row>
    <row r="262" spans="1:30">
      <c r="A262" t="s">
        <v>64</v>
      </c>
      <c r="B262">
        <v>0.53</v>
      </c>
      <c r="C262">
        <v>0.29000000000000004</v>
      </c>
      <c r="D262">
        <v>0.21999999999999997</v>
      </c>
      <c r="E262">
        <v>0.21999999999999997</v>
      </c>
      <c r="F262">
        <v>0.84</v>
      </c>
      <c r="G262">
        <v>0.21999999999999997</v>
      </c>
      <c r="W262" t="s">
        <v>64</v>
      </c>
      <c r="X262">
        <v>0.53</v>
      </c>
      <c r="Y262">
        <v>0.29000000000000004</v>
      </c>
      <c r="Z262">
        <v>0.21999999999999997</v>
      </c>
      <c r="AA262">
        <v>0.21999999999999997</v>
      </c>
      <c r="AB262">
        <v>0.16000000000000003</v>
      </c>
      <c r="AC262">
        <v>0.16000000000000003</v>
      </c>
    </row>
    <row r="263" spans="1:30">
      <c r="A263" t="s">
        <v>65</v>
      </c>
      <c r="B263">
        <v>0.32</v>
      </c>
      <c r="C263">
        <v>0.75</v>
      </c>
      <c r="D263">
        <v>0.51</v>
      </c>
      <c r="E263">
        <v>0.32</v>
      </c>
      <c r="F263">
        <v>0.13</v>
      </c>
      <c r="G263">
        <v>0.13</v>
      </c>
      <c r="W263" t="s">
        <v>65</v>
      </c>
      <c r="X263">
        <v>0.32</v>
      </c>
      <c r="Y263">
        <v>0.75</v>
      </c>
      <c r="Z263">
        <v>0.51</v>
      </c>
      <c r="AA263">
        <v>0.32</v>
      </c>
      <c r="AB263">
        <v>0.87</v>
      </c>
      <c r="AC263">
        <v>0.32</v>
      </c>
    </row>
    <row r="264" spans="1:30">
      <c r="A264" t="s">
        <v>66</v>
      </c>
      <c r="B264">
        <v>0.92</v>
      </c>
      <c r="C264">
        <v>0.19999999999999996</v>
      </c>
      <c r="D264">
        <v>7.999999999999996E-2</v>
      </c>
      <c r="E264">
        <v>7.999999999999996E-2</v>
      </c>
      <c r="F264">
        <v>0.89</v>
      </c>
      <c r="G264">
        <v>7.999999999999996E-2</v>
      </c>
      <c r="W264" t="s">
        <v>66</v>
      </c>
      <c r="X264">
        <v>0.92</v>
      </c>
      <c r="Y264">
        <v>0.19999999999999996</v>
      </c>
      <c r="Z264">
        <v>7.999999999999996E-2</v>
      </c>
      <c r="AA264">
        <v>7.999999999999996E-2</v>
      </c>
      <c r="AB264">
        <v>0.10999999999999999</v>
      </c>
      <c r="AC264">
        <v>7.999999999999996E-2</v>
      </c>
    </row>
    <row r="265" spans="1:30">
      <c r="A265" t="s">
        <v>94</v>
      </c>
      <c r="B265">
        <v>0.13</v>
      </c>
      <c r="C265">
        <v>0.65999999999999992</v>
      </c>
      <c r="D265">
        <v>0.99</v>
      </c>
      <c r="E265">
        <v>0.13</v>
      </c>
      <c r="F265">
        <v>0.23</v>
      </c>
      <c r="G265">
        <v>0.13</v>
      </c>
      <c r="W265" t="s">
        <v>94</v>
      </c>
      <c r="X265">
        <v>0.13</v>
      </c>
      <c r="Y265">
        <v>0.65999999999999992</v>
      </c>
      <c r="Z265">
        <v>0.99</v>
      </c>
      <c r="AA265">
        <v>0.13</v>
      </c>
      <c r="AB265">
        <v>0.77</v>
      </c>
      <c r="AC265">
        <v>0.13</v>
      </c>
    </row>
    <row r="266" spans="1:30">
      <c r="A266" t="s">
        <v>96</v>
      </c>
      <c r="B266">
        <v>0.11</v>
      </c>
      <c r="C266">
        <v>0.99</v>
      </c>
      <c r="D266">
        <v>0.98</v>
      </c>
      <c r="E266">
        <v>0.11</v>
      </c>
      <c r="F266">
        <v>0.13</v>
      </c>
      <c r="G266">
        <v>0.11</v>
      </c>
      <c r="W266" t="s">
        <v>96</v>
      </c>
      <c r="X266">
        <v>0.11</v>
      </c>
      <c r="Y266">
        <v>0.99</v>
      </c>
      <c r="Z266">
        <v>0.98</v>
      </c>
      <c r="AA266">
        <v>0.11</v>
      </c>
      <c r="AB266">
        <v>0.87</v>
      </c>
      <c r="AC266">
        <v>0.11</v>
      </c>
    </row>
    <row r="267" spans="1:30">
      <c r="A267" t="s">
        <v>98</v>
      </c>
      <c r="B267">
        <v>0.12</v>
      </c>
      <c r="C267">
        <v>0.89</v>
      </c>
      <c r="D267">
        <v>0.35</v>
      </c>
      <c r="E267">
        <v>0.12</v>
      </c>
      <c r="F267">
        <v>0.31</v>
      </c>
      <c r="G267">
        <v>0.12</v>
      </c>
      <c r="W267" t="s">
        <v>98</v>
      </c>
      <c r="X267">
        <v>0.12</v>
      </c>
      <c r="Y267">
        <v>0.89</v>
      </c>
      <c r="Z267">
        <v>0.35</v>
      </c>
      <c r="AA267">
        <v>0.12</v>
      </c>
      <c r="AB267">
        <v>0.69</v>
      </c>
      <c r="AC267">
        <v>0.12</v>
      </c>
    </row>
    <row r="268" spans="1:30">
      <c r="A268" t="s">
        <v>100</v>
      </c>
      <c r="B268">
        <v>0.15</v>
      </c>
      <c r="C268">
        <v>0.94</v>
      </c>
      <c r="D268">
        <v>0.74</v>
      </c>
      <c r="E268">
        <v>0.15</v>
      </c>
      <c r="F268">
        <v>0.16</v>
      </c>
      <c r="G268">
        <v>0.15</v>
      </c>
      <c r="W268" t="s">
        <v>100</v>
      </c>
      <c r="X268">
        <v>0.15</v>
      </c>
      <c r="Y268">
        <v>0.94</v>
      </c>
      <c r="Z268">
        <v>0.74</v>
      </c>
      <c r="AA268">
        <v>0.15</v>
      </c>
      <c r="AB268">
        <v>0.84</v>
      </c>
      <c r="AC268">
        <v>0.15</v>
      </c>
    </row>
    <row r="269" spans="1:30">
      <c r="A269" t="s">
        <v>102</v>
      </c>
      <c r="B269">
        <v>0.84</v>
      </c>
      <c r="C269">
        <v>0.19999999999999996</v>
      </c>
      <c r="D269">
        <v>0.28000000000000003</v>
      </c>
      <c r="E269">
        <v>0.19999999999999996</v>
      </c>
      <c r="F269">
        <v>0.89</v>
      </c>
      <c r="G269">
        <v>0.19999999999999996</v>
      </c>
      <c r="W269" t="s">
        <v>102</v>
      </c>
      <c r="X269">
        <v>0.84</v>
      </c>
      <c r="Y269">
        <v>0.19999999999999996</v>
      </c>
      <c r="Z269">
        <v>0.28000000000000003</v>
      </c>
      <c r="AA269">
        <v>0.19999999999999996</v>
      </c>
      <c r="AB269">
        <v>0.10999999999999999</v>
      </c>
      <c r="AC269">
        <v>0.10999999999999999</v>
      </c>
    </row>
    <row r="270" spans="1:30">
      <c r="A270" t="s">
        <v>151</v>
      </c>
      <c r="B270">
        <v>0.93</v>
      </c>
      <c r="C270">
        <v>0.19999999999999996</v>
      </c>
      <c r="D270">
        <v>0.16000000000000003</v>
      </c>
      <c r="E270">
        <v>0.16000000000000003</v>
      </c>
      <c r="F270">
        <v>0.89</v>
      </c>
      <c r="G270">
        <v>0.16000000000000003</v>
      </c>
      <c r="W270" t="s">
        <v>151</v>
      </c>
      <c r="X270">
        <v>0.93</v>
      </c>
      <c r="Y270">
        <v>0.19999999999999996</v>
      </c>
      <c r="Z270">
        <v>0.16000000000000003</v>
      </c>
      <c r="AA270">
        <v>0.16000000000000003</v>
      </c>
      <c r="AB270">
        <v>0.10999999999999999</v>
      </c>
      <c r="AC270">
        <v>0.10999999999999999</v>
      </c>
    </row>
    <row r="271" spans="1:30">
      <c r="E271">
        <v>3.4399999999999995</v>
      </c>
      <c r="F271" t="s">
        <v>263</v>
      </c>
      <c r="G271">
        <v>3.0199999999999996</v>
      </c>
      <c r="H271">
        <v>0.87790697674418605</v>
      </c>
      <c r="AA271">
        <v>3.4399999999999995</v>
      </c>
      <c r="AB271" t="s">
        <v>263</v>
      </c>
      <c r="AC271">
        <v>2.9999999999999991</v>
      </c>
      <c r="AD271">
        <v>0.87209302325581384</v>
      </c>
    </row>
    <row r="274" spans="1:29">
      <c r="A274" t="s">
        <v>286</v>
      </c>
      <c r="W274" t="s">
        <v>286</v>
      </c>
    </row>
    <row r="275" spans="1:29">
      <c r="A275" t="s">
        <v>78</v>
      </c>
      <c r="B275" t="s">
        <v>228</v>
      </c>
      <c r="C275" t="s">
        <v>54</v>
      </c>
      <c r="D275" t="s">
        <v>50</v>
      </c>
      <c r="E275" t="s">
        <v>286</v>
      </c>
      <c r="F275" t="s">
        <v>224</v>
      </c>
      <c r="G275" t="s">
        <v>238</v>
      </c>
      <c r="W275" t="s">
        <v>78</v>
      </c>
      <c r="X275" t="s">
        <v>228</v>
      </c>
      <c r="Y275" t="s">
        <v>54</v>
      </c>
      <c r="Z275" t="s">
        <v>50</v>
      </c>
      <c r="AA275" t="s">
        <v>166</v>
      </c>
      <c r="AB275" t="s">
        <v>236</v>
      </c>
      <c r="AC275" t="s">
        <v>238</v>
      </c>
    </row>
    <row r="276" spans="1:29">
      <c r="A276" t="s">
        <v>80</v>
      </c>
      <c r="B276">
        <v>0.38</v>
      </c>
      <c r="C276">
        <v>0.77</v>
      </c>
      <c r="D276">
        <v>0.41000000000000003</v>
      </c>
      <c r="E276">
        <v>0.38</v>
      </c>
      <c r="F276">
        <v>0.13</v>
      </c>
      <c r="G276">
        <v>0.13</v>
      </c>
      <c r="W276" t="s">
        <v>80</v>
      </c>
      <c r="X276">
        <v>0.38</v>
      </c>
      <c r="Y276">
        <v>0.77</v>
      </c>
      <c r="Z276">
        <v>0.41000000000000003</v>
      </c>
      <c r="AA276">
        <v>0.38</v>
      </c>
      <c r="AB276">
        <v>0.87</v>
      </c>
      <c r="AC276">
        <v>0.38</v>
      </c>
    </row>
    <row r="277" spans="1:29">
      <c r="A277" t="s">
        <v>82</v>
      </c>
      <c r="B277">
        <v>4.0000000000000036E-2</v>
      </c>
      <c r="C277">
        <v>0.7</v>
      </c>
      <c r="D277">
        <v>0.84</v>
      </c>
      <c r="E277">
        <v>4.0000000000000036E-2</v>
      </c>
      <c r="F277">
        <v>0.89</v>
      </c>
      <c r="G277">
        <v>4.0000000000000036E-2</v>
      </c>
      <c r="W277" t="s">
        <v>82</v>
      </c>
      <c r="X277">
        <v>4.0000000000000036E-2</v>
      </c>
      <c r="Y277">
        <v>0.7</v>
      </c>
      <c r="Z277">
        <v>0.84</v>
      </c>
      <c r="AA277">
        <v>4.0000000000000036E-2</v>
      </c>
      <c r="AB277">
        <v>0.10999999999999999</v>
      </c>
      <c r="AC277">
        <v>4.0000000000000036E-2</v>
      </c>
    </row>
    <row r="278" spans="1:29">
      <c r="A278" t="s">
        <v>57</v>
      </c>
      <c r="B278">
        <v>0.58000000000000007</v>
      </c>
      <c r="C278">
        <v>0.73</v>
      </c>
      <c r="D278">
        <v>0.72</v>
      </c>
      <c r="E278">
        <v>0.58000000000000007</v>
      </c>
      <c r="F278">
        <v>0.81</v>
      </c>
      <c r="G278">
        <v>0.58000000000000007</v>
      </c>
      <c r="W278" t="s">
        <v>57</v>
      </c>
      <c r="X278">
        <v>0.58000000000000007</v>
      </c>
      <c r="Y278">
        <v>0.73</v>
      </c>
      <c r="Z278">
        <v>0.72</v>
      </c>
      <c r="AA278">
        <v>0.58000000000000007</v>
      </c>
      <c r="AB278">
        <v>0.18999999999999995</v>
      </c>
      <c r="AC278">
        <v>0.18999999999999995</v>
      </c>
    </row>
    <row r="279" spans="1:29">
      <c r="A279" t="s">
        <v>58</v>
      </c>
      <c r="B279">
        <v>0.75</v>
      </c>
      <c r="C279">
        <v>0.71</v>
      </c>
      <c r="D279">
        <v>0.72</v>
      </c>
      <c r="E279">
        <v>0.71</v>
      </c>
      <c r="F279">
        <v>0.23</v>
      </c>
      <c r="G279">
        <v>0.23</v>
      </c>
      <c r="W279" t="s">
        <v>58</v>
      </c>
      <c r="X279">
        <v>0.75</v>
      </c>
      <c r="Y279">
        <v>0.71</v>
      </c>
      <c r="Z279">
        <v>0.72</v>
      </c>
      <c r="AA279">
        <v>0.71</v>
      </c>
      <c r="AB279">
        <v>0.77</v>
      </c>
      <c r="AC279">
        <v>0.71</v>
      </c>
    </row>
    <row r="280" spans="1:29">
      <c r="A280" t="s">
        <v>59</v>
      </c>
      <c r="B280">
        <v>0.58000000000000007</v>
      </c>
      <c r="C280">
        <v>0.78</v>
      </c>
      <c r="D280">
        <v>0.49</v>
      </c>
      <c r="E280">
        <v>0.49</v>
      </c>
      <c r="F280">
        <v>0.69</v>
      </c>
      <c r="G280">
        <v>0.49</v>
      </c>
      <c r="W280" t="s">
        <v>59</v>
      </c>
      <c r="X280">
        <v>0.58000000000000007</v>
      </c>
      <c r="Y280">
        <v>0.78</v>
      </c>
      <c r="Z280">
        <v>0.49</v>
      </c>
      <c r="AA280">
        <v>0.49</v>
      </c>
      <c r="AB280">
        <v>0.31000000000000005</v>
      </c>
      <c r="AC280">
        <v>0.31000000000000005</v>
      </c>
    </row>
    <row r="281" spans="1:29">
      <c r="A281" t="s">
        <v>60</v>
      </c>
      <c r="B281">
        <v>9.9999999999999978E-2</v>
      </c>
      <c r="C281">
        <v>0.74</v>
      </c>
      <c r="D281">
        <v>0.78</v>
      </c>
      <c r="E281">
        <v>9.9999999999999978E-2</v>
      </c>
      <c r="F281">
        <v>0.89</v>
      </c>
      <c r="G281">
        <v>9.9999999999999978E-2</v>
      </c>
      <c r="W281" t="s">
        <v>60</v>
      </c>
      <c r="X281">
        <v>9.9999999999999978E-2</v>
      </c>
      <c r="Y281">
        <v>0.74</v>
      </c>
      <c r="Z281">
        <v>0.78</v>
      </c>
      <c r="AA281">
        <v>9.9999999999999978E-2</v>
      </c>
      <c r="AB281">
        <v>0.10999999999999999</v>
      </c>
      <c r="AC281">
        <v>9.9999999999999978E-2</v>
      </c>
    </row>
    <row r="282" spans="1:29">
      <c r="A282" t="s">
        <v>153</v>
      </c>
      <c r="B282">
        <v>0.28000000000000003</v>
      </c>
      <c r="C282">
        <v>0.77</v>
      </c>
      <c r="D282">
        <v>0.32999999999999996</v>
      </c>
      <c r="E282">
        <v>0.28000000000000003</v>
      </c>
      <c r="F282">
        <v>0.13</v>
      </c>
      <c r="G282">
        <v>0.13</v>
      </c>
      <c r="W282" t="s">
        <v>153</v>
      </c>
      <c r="X282">
        <v>0.28000000000000003</v>
      </c>
      <c r="Y282">
        <v>0.77</v>
      </c>
      <c r="Z282">
        <v>0.32999999999999996</v>
      </c>
      <c r="AA282">
        <v>0.28000000000000003</v>
      </c>
      <c r="AB282">
        <v>0.87</v>
      </c>
      <c r="AC282">
        <v>0.28000000000000003</v>
      </c>
    </row>
    <row r="283" spans="1:29">
      <c r="A283" t="s">
        <v>62</v>
      </c>
      <c r="B283">
        <v>0.83</v>
      </c>
      <c r="C283">
        <v>0.09</v>
      </c>
      <c r="D283">
        <v>0.41000000000000003</v>
      </c>
      <c r="E283">
        <v>0.09</v>
      </c>
      <c r="F283">
        <v>0.16</v>
      </c>
      <c r="G283">
        <v>0.09</v>
      </c>
      <c r="W283" t="s">
        <v>62</v>
      </c>
      <c r="X283">
        <v>0.83</v>
      </c>
      <c r="Y283">
        <v>0.09</v>
      </c>
      <c r="Z283">
        <v>0.41000000000000003</v>
      </c>
      <c r="AA283">
        <v>0.09</v>
      </c>
      <c r="AB283">
        <v>0.84</v>
      </c>
      <c r="AC283">
        <v>0.09</v>
      </c>
    </row>
    <row r="284" spans="1:29">
      <c r="A284" t="s">
        <v>63</v>
      </c>
      <c r="B284">
        <v>0.8</v>
      </c>
      <c r="C284">
        <v>0.51</v>
      </c>
      <c r="D284">
        <v>0.19999999999999996</v>
      </c>
      <c r="E284">
        <v>0.19999999999999996</v>
      </c>
      <c r="F284">
        <v>0.45</v>
      </c>
      <c r="G284">
        <v>0.19999999999999996</v>
      </c>
      <c r="W284" t="s">
        <v>63</v>
      </c>
      <c r="X284">
        <v>0.8</v>
      </c>
      <c r="Y284">
        <v>0.51</v>
      </c>
      <c r="Z284">
        <v>0.19999999999999996</v>
      </c>
      <c r="AA284">
        <v>0.19999999999999996</v>
      </c>
      <c r="AB284">
        <v>0.55000000000000004</v>
      </c>
      <c r="AC284">
        <v>0.19999999999999996</v>
      </c>
    </row>
    <row r="285" spans="1:29">
      <c r="A285" t="s">
        <v>64</v>
      </c>
      <c r="B285">
        <v>0.47</v>
      </c>
      <c r="C285">
        <v>0.71</v>
      </c>
      <c r="D285">
        <v>0.78</v>
      </c>
      <c r="E285">
        <v>0.47</v>
      </c>
      <c r="F285">
        <v>0.84</v>
      </c>
      <c r="G285">
        <v>0.47</v>
      </c>
      <c r="W285" t="s">
        <v>64</v>
      </c>
      <c r="X285">
        <v>0.47</v>
      </c>
      <c r="Y285">
        <v>0.71</v>
      </c>
      <c r="Z285">
        <v>0.78</v>
      </c>
      <c r="AA285">
        <v>0.47</v>
      </c>
      <c r="AB285">
        <v>0.16000000000000003</v>
      </c>
      <c r="AC285">
        <v>0.16000000000000003</v>
      </c>
    </row>
    <row r="286" spans="1:29">
      <c r="A286" t="s">
        <v>65</v>
      </c>
      <c r="B286">
        <v>0.67999999999999994</v>
      </c>
      <c r="C286">
        <v>0.25</v>
      </c>
      <c r="D286">
        <v>0.49</v>
      </c>
      <c r="E286">
        <v>0.25</v>
      </c>
      <c r="F286">
        <v>0.13</v>
      </c>
      <c r="G286">
        <v>0.13</v>
      </c>
      <c r="W286" t="s">
        <v>65</v>
      </c>
      <c r="X286">
        <v>0.67999999999999994</v>
      </c>
      <c r="Y286">
        <v>0.25</v>
      </c>
      <c r="Z286">
        <v>0.49</v>
      </c>
      <c r="AA286">
        <v>0.25</v>
      </c>
      <c r="AB286">
        <v>0.87</v>
      </c>
      <c r="AC286">
        <v>0.25</v>
      </c>
    </row>
    <row r="287" spans="1:29">
      <c r="A287" t="s">
        <v>66</v>
      </c>
      <c r="B287">
        <v>7.999999999999996E-2</v>
      </c>
      <c r="C287">
        <v>0.8</v>
      </c>
      <c r="D287">
        <v>0.92</v>
      </c>
      <c r="E287">
        <v>7.999999999999996E-2</v>
      </c>
      <c r="F287">
        <v>0.89</v>
      </c>
      <c r="G287">
        <v>7.999999999999996E-2</v>
      </c>
      <c r="W287" t="s">
        <v>66</v>
      </c>
      <c r="X287">
        <v>7.999999999999996E-2</v>
      </c>
      <c r="Y287">
        <v>0.8</v>
      </c>
      <c r="Z287">
        <v>0.92</v>
      </c>
      <c r="AA287">
        <v>7.999999999999996E-2</v>
      </c>
      <c r="AB287">
        <v>0.10999999999999999</v>
      </c>
      <c r="AC287">
        <v>7.999999999999996E-2</v>
      </c>
    </row>
    <row r="288" spans="1:29">
      <c r="A288" t="s">
        <v>94</v>
      </c>
      <c r="B288">
        <v>0.87</v>
      </c>
      <c r="C288">
        <v>0.34</v>
      </c>
      <c r="D288">
        <v>1.0000000000000009E-2</v>
      </c>
      <c r="E288">
        <v>1.0000000000000009E-2</v>
      </c>
      <c r="F288">
        <v>0.23</v>
      </c>
      <c r="G288">
        <v>1.0000000000000009E-2</v>
      </c>
      <c r="W288" t="s">
        <v>94</v>
      </c>
      <c r="X288">
        <v>0.87</v>
      </c>
      <c r="Y288">
        <v>0.34</v>
      </c>
      <c r="Z288">
        <v>1.0000000000000009E-2</v>
      </c>
      <c r="AA288">
        <v>1.0000000000000009E-2</v>
      </c>
      <c r="AB288">
        <v>0.77</v>
      </c>
      <c r="AC288">
        <v>1.0000000000000009E-2</v>
      </c>
    </row>
    <row r="289" spans="1:31">
      <c r="A289" t="s">
        <v>96</v>
      </c>
      <c r="B289">
        <v>0.89</v>
      </c>
      <c r="C289">
        <v>0.01</v>
      </c>
      <c r="D289">
        <v>2.0000000000000018E-2</v>
      </c>
      <c r="E289">
        <v>0.01</v>
      </c>
      <c r="F289">
        <v>0.13</v>
      </c>
      <c r="G289">
        <v>0.01</v>
      </c>
      <c r="W289" t="s">
        <v>96</v>
      </c>
      <c r="X289">
        <v>0.89</v>
      </c>
      <c r="Y289">
        <v>0.01</v>
      </c>
      <c r="Z289">
        <v>2.0000000000000018E-2</v>
      </c>
      <c r="AA289">
        <v>0.01</v>
      </c>
      <c r="AB289">
        <v>0.87</v>
      </c>
      <c r="AC289">
        <v>0.01</v>
      </c>
    </row>
    <row r="290" spans="1:31">
      <c r="A290" t="s">
        <v>98</v>
      </c>
      <c r="B290">
        <v>0.88</v>
      </c>
      <c r="C290">
        <v>0.11</v>
      </c>
      <c r="D290">
        <v>0.65</v>
      </c>
      <c r="E290">
        <v>0.11</v>
      </c>
      <c r="F290">
        <v>0.31</v>
      </c>
      <c r="G290">
        <v>0.11</v>
      </c>
      <c r="W290" t="s">
        <v>98</v>
      </c>
      <c r="X290">
        <v>0.88</v>
      </c>
      <c r="Y290">
        <v>0.11</v>
      </c>
      <c r="Z290">
        <v>0.65</v>
      </c>
      <c r="AA290">
        <v>0.11</v>
      </c>
      <c r="AB290">
        <v>0.69</v>
      </c>
      <c r="AC290">
        <v>0.11</v>
      </c>
    </row>
    <row r="291" spans="1:31">
      <c r="A291" t="s">
        <v>100</v>
      </c>
      <c r="B291">
        <v>0.85</v>
      </c>
      <c r="C291">
        <v>0.06</v>
      </c>
      <c r="D291">
        <v>0.26</v>
      </c>
      <c r="E291">
        <v>0.06</v>
      </c>
      <c r="F291">
        <v>0.16</v>
      </c>
      <c r="G291">
        <v>0.06</v>
      </c>
      <c r="W291" t="s">
        <v>100</v>
      </c>
      <c r="X291">
        <v>0.85</v>
      </c>
      <c r="Y291">
        <v>0.06</v>
      </c>
      <c r="Z291">
        <v>0.26</v>
      </c>
      <c r="AA291">
        <v>0.06</v>
      </c>
      <c r="AB291">
        <v>0.84</v>
      </c>
      <c r="AC291">
        <v>0.06</v>
      </c>
    </row>
    <row r="292" spans="1:31">
      <c r="A292" t="s">
        <v>102</v>
      </c>
      <c r="B292">
        <v>0.16000000000000003</v>
      </c>
      <c r="C292">
        <v>0.8</v>
      </c>
      <c r="D292">
        <v>0.72</v>
      </c>
      <c r="E292">
        <v>0.16000000000000003</v>
      </c>
      <c r="F292">
        <v>0.89</v>
      </c>
      <c r="G292">
        <v>0.16000000000000003</v>
      </c>
      <c r="W292" s="44" t="s">
        <v>102</v>
      </c>
      <c r="X292" s="44">
        <v>0.16000000000000003</v>
      </c>
      <c r="Y292">
        <v>0.8</v>
      </c>
      <c r="Z292">
        <v>0.72</v>
      </c>
      <c r="AA292">
        <v>0.16000000000000003</v>
      </c>
      <c r="AB292">
        <v>0.10999999999999999</v>
      </c>
      <c r="AC292">
        <v>0.10999999999999999</v>
      </c>
    </row>
    <row r="293" spans="1:31">
      <c r="A293" t="s">
        <v>151</v>
      </c>
      <c r="B293">
        <v>6.9999999999999951E-2</v>
      </c>
      <c r="C293">
        <v>0.8</v>
      </c>
      <c r="D293">
        <v>0.84</v>
      </c>
      <c r="E293">
        <v>6.9999999999999951E-2</v>
      </c>
      <c r="F293">
        <v>0.89</v>
      </c>
      <c r="G293">
        <v>6.9999999999999951E-2</v>
      </c>
      <c r="W293" t="s">
        <v>151</v>
      </c>
      <c r="X293">
        <v>6.9999999999999951E-2</v>
      </c>
      <c r="Y293">
        <v>0.8</v>
      </c>
      <c r="Z293">
        <v>0.84</v>
      </c>
      <c r="AA293">
        <v>6.9999999999999951E-2</v>
      </c>
      <c r="AB293">
        <v>0.10999999999999999</v>
      </c>
      <c r="AC293">
        <v>6.9999999999999951E-2</v>
      </c>
    </row>
    <row r="294" spans="1:31">
      <c r="E294">
        <v>4.09</v>
      </c>
      <c r="F294" t="s">
        <v>263</v>
      </c>
      <c r="G294">
        <v>3.0899999999999994</v>
      </c>
      <c r="H294">
        <v>0.7555012224938874</v>
      </c>
      <c r="I294" t="s">
        <v>301</v>
      </c>
      <c r="AA294">
        <v>4.09</v>
      </c>
      <c r="AB294" t="s">
        <v>263</v>
      </c>
      <c r="AC294">
        <v>3.1599999999999993</v>
      </c>
      <c r="AD294">
        <v>0.7726161369193153</v>
      </c>
      <c r="AE294" t="s">
        <v>301</v>
      </c>
    </row>
    <row r="296" spans="1:31">
      <c r="A296" t="s">
        <v>288</v>
      </c>
      <c r="W296" t="s">
        <v>288</v>
      </c>
    </row>
    <row r="297" spans="1:31">
      <c r="A297" t="s">
        <v>78</v>
      </c>
      <c r="B297" t="s">
        <v>228</v>
      </c>
      <c r="C297" t="s">
        <v>54</v>
      </c>
      <c r="D297" t="s">
        <v>234</v>
      </c>
      <c r="E297" t="s">
        <v>288</v>
      </c>
      <c r="F297" t="s">
        <v>224</v>
      </c>
      <c r="G297" t="s">
        <v>238</v>
      </c>
      <c r="W297" t="s">
        <v>78</v>
      </c>
      <c r="X297" t="s">
        <v>228</v>
      </c>
      <c r="Y297" t="s">
        <v>54</v>
      </c>
      <c r="Z297" t="s">
        <v>234</v>
      </c>
      <c r="AA297" t="s">
        <v>288</v>
      </c>
      <c r="AB297" t="s">
        <v>236</v>
      </c>
      <c r="AC297" t="s">
        <v>238</v>
      </c>
    </row>
    <row r="298" spans="1:31">
      <c r="A298" t="s">
        <v>80</v>
      </c>
      <c r="B298">
        <v>0.38</v>
      </c>
      <c r="C298">
        <v>0.77</v>
      </c>
      <c r="D298">
        <v>0.59</v>
      </c>
      <c r="E298">
        <v>0.38</v>
      </c>
      <c r="F298">
        <v>0.13</v>
      </c>
      <c r="G298">
        <v>0.13</v>
      </c>
      <c r="W298" t="s">
        <v>80</v>
      </c>
      <c r="X298">
        <v>0.38</v>
      </c>
      <c r="Y298">
        <v>0.77</v>
      </c>
      <c r="Z298">
        <v>0.59</v>
      </c>
      <c r="AA298">
        <v>0.38</v>
      </c>
      <c r="AB298">
        <v>0.87</v>
      </c>
      <c r="AC298">
        <v>0.38</v>
      </c>
    </row>
    <row r="299" spans="1:31">
      <c r="A299" t="s">
        <v>82</v>
      </c>
      <c r="B299">
        <v>4.0000000000000036E-2</v>
      </c>
      <c r="C299">
        <v>0.7</v>
      </c>
      <c r="D299">
        <v>0.16000000000000003</v>
      </c>
      <c r="E299">
        <v>4.0000000000000036E-2</v>
      </c>
      <c r="F299">
        <v>0.89</v>
      </c>
      <c r="G299">
        <v>4.0000000000000036E-2</v>
      </c>
      <c r="W299" t="s">
        <v>82</v>
      </c>
      <c r="X299">
        <v>4.0000000000000036E-2</v>
      </c>
      <c r="Y299">
        <v>0.7</v>
      </c>
      <c r="Z299">
        <v>0.16000000000000003</v>
      </c>
      <c r="AA299">
        <v>4.0000000000000036E-2</v>
      </c>
      <c r="AB299">
        <v>0.10999999999999999</v>
      </c>
      <c r="AC299">
        <v>4.0000000000000036E-2</v>
      </c>
    </row>
    <row r="300" spans="1:31">
      <c r="A300" t="s">
        <v>57</v>
      </c>
      <c r="B300">
        <v>0.58000000000000007</v>
      </c>
      <c r="C300">
        <v>0.73</v>
      </c>
      <c r="D300">
        <v>0.28000000000000003</v>
      </c>
      <c r="E300">
        <v>0.28000000000000003</v>
      </c>
      <c r="F300">
        <v>0.81</v>
      </c>
      <c r="G300">
        <v>0.28000000000000003</v>
      </c>
      <c r="W300" t="s">
        <v>57</v>
      </c>
      <c r="X300">
        <v>0.58000000000000007</v>
      </c>
      <c r="Y300">
        <v>0.73</v>
      </c>
      <c r="Z300">
        <v>0.28000000000000003</v>
      </c>
      <c r="AA300">
        <v>0.28000000000000003</v>
      </c>
      <c r="AB300">
        <v>0.18999999999999995</v>
      </c>
      <c r="AC300">
        <v>0.18999999999999995</v>
      </c>
    </row>
    <row r="301" spans="1:31">
      <c r="A301" t="s">
        <v>58</v>
      </c>
      <c r="B301">
        <v>0.75</v>
      </c>
      <c r="C301">
        <v>0.71</v>
      </c>
      <c r="D301">
        <v>0.28000000000000003</v>
      </c>
      <c r="E301">
        <v>0.28000000000000003</v>
      </c>
      <c r="F301">
        <v>0.23</v>
      </c>
      <c r="G301">
        <v>0.23</v>
      </c>
      <c r="W301" t="s">
        <v>58</v>
      </c>
      <c r="X301">
        <v>0.75</v>
      </c>
      <c r="Y301">
        <v>0.71</v>
      </c>
      <c r="Z301">
        <v>0.28000000000000003</v>
      </c>
      <c r="AA301">
        <v>0.28000000000000003</v>
      </c>
      <c r="AB301">
        <v>0.77</v>
      </c>
      <c r="AC301">
        <v>0.28000000000000003</v>
      </c>
    </row>
    <row r="302" spans="1:31">
      <c r="A302" t="s">
        <v>59</v>
      </c>
      <c r="B302">
        <v>0.58000000000000007</v>
      </c>
      <c r="C302">
        <v>0.78</v>
      </c>
      <c r="D302">
        <v>0.51</v>
      </c>
      <c r="E302">
        <v>0.51</v>
      </c>
      <c r="F302">
        <v>0.69</v>
      </c>
      <c r="G302">
        <v>0.51</v>
      </c>
      <c r="W302" t="s">
        <v>59</v>
      </c>
      <c r="X302">
        <v>0.58000000000000007</v>
      </c>
      <c r="Y302">
        <v>0.78</v>
      </c>
      <c r="Z302">
        <v>0.51</v>
      </c>
      <c r="AA302">
        <v>0.51</v>
      </c>
      <c r="AB302">
        <v>0.31000000000000005</v>
      </c>
      <c r="AC302">
        <v>0.31000000000000005</v>
      </c>
    </row>
    <row r="303" spans="1:31">
      <c r="A303" t="s">
        <v>60</v>
      </c>
      <c r="B303">
        <v>9.9999999999999978E-2</v>
      </c>
      <c r="C303">
        <v>0.74</v>
      </c>
      <c r="D303">
        <v>0.21999999999999997</v>
      </c>
      <c r="E303">
        <v>9.9999999999999978E-2</v>
      </c>
      <c r="F303">
        <v>0.89</v>
      </c>
      <c r="G303">
        <v>9.9999999999999978E-2</v>
      </c>
      <c r="W303" t="s">
        <v>60</v>
      </c>
      <c r="X303">
        <v>9.9999999999999978E-2</v>
      </c>
      <c r="Y303">
        <v>0.74</v>
      </c>
      <c r="Z303">
        <v>0.21999999999999997</v>
      </c>
      <c r="AA303">
        <v>9.9999999999999978E-2</v>
      </c>
      <c r="AB303">
        <v>0.10999999999999999</v>
      </c>
      <c r="AC303">
        <v>9.9999999999999978E-2</v>
      </c>
    </row>
    <row r="304" spans="1:31">
      <c r="A304" t="s">
        <v>153</v>
      </c>
      <c r="B304">
        <v>0.28000000000000003</v>
      </c>
      <c r="C304">
        <v>0.77</v>
      </c>
      <c r="D304">
        <v>0.67</v>
      </c>
      <c r="E304">
        <v>0.28000000000000003</v>
      </c>
      <c r="F304">
        <v>0.13</v>
      </c>
      <c r="G304">
        <v>0.13</v>
      </c>
      <c r="W304" t="s">
        <v>153</v>
      </c>
      <c r="X304">
        <v>0.28000000000000003</v>
      </c>
      <c r="Y304">
        <v>0.77</v>
      </c>
      <c r="Z304">
        <v>0.67</v>
      </c>
      <c r="AA304">
        <v>0.28000000000000003</v>
      </c>
      <c r="AB304">
        <v>0.87</v>
      </c>
      <c r="AC304">
        <v>0.28000000000000003</v>
      </c>
    </row>
    <row r="305" spans="1:31">
      <c r="A305" t="s">
        <v>62</v>
      </c>
      <c r="B305">
        <v>0.83</v>
      </c>
      <c r="C305">
        <v>0.09</v>
      </c>
      <c r="D305">
        <v>0.59</v>
      </c>
      <c r="E305">
        <v>0.09</v>
      </c>
      <c r="F305">
        <v>0.16</v>
      </c>
      <c r="G305">
        <v>0.09</v>
      </c>
      <c r="W305" t="s">
        <v>62</v>
      </c>
      <c r="X305">
        <v>0.83</v>
      </c>
      <c r="Y305">
        <v>0.09</v>
      </c>
      <c r="Z305">
        <v>0.59</v>
      </c>
      <c r="AA305">
        <v>0.09</v>
      </c>
      <c r="AB305">
        <v>0.84</v>
      </c>
      <c r="AC305">
        <v>0.09</v>
      </c>
    </row>
    <row r="306" spans="1:31">
      <c r="A306" t="s">
        <v>63</v>
      </c>
      <c r="B306">
        <v>0.8</v>
      </c>
      <c r="C306">
        <v>0.51</v>
      </c>
      <c r="D306">
        <v>0.8</v>
      </c>
      <c r="E306">
        <v>0.51</v>
      </c>
      <c r="F306">
        <v>0.45</v>
      </c>
      <c r="G306">
        <v>0.45</v>
      </c>
      <c r="W306" t="s">
        <v>63</v>
      </c>
      <c r="X306">
        <v>0.8</v>
      </c>
      <c r="Y306">
        <v>0.51</v>
      </c>
      <c r="Z306">
        <v>0.8</v>
      </c>
      <c r="AA306">
        <v>0.51</v>
      </c>
      <c r="AB306">
        <v>0.55000000000000004</v>
      </c>
      <c r="AC306">
        <v>0.51</v>
      </c>
    </row>
    <row r="307" spans="1:31">
      <c r="A307" t="s">
        <v>64</v>
      </c>
      <c r="B307">
        <v>0.47</v>
      </c>
      <c r="C307">
        <v>0.71</v>
      </c>
      <c r="D307">
        <v>0.21999999999999997</v>
      </c>
      <c r="E307">
        <v>0.21999999999999997</v>
      </c>
      <c r="F307">
        <v>0.84</v>
      </c>
      <c r="G307">
        <v>0.21999999999999997</v>
      </c>
      <c r="W307" t="s">
        <v>64</v>
      </c>
      <c r="X307">
        <v>0.47</v>
      </c>
      <c r="Y307">
        <v>0.71</v>
      </c>
      <c r="Z307">
        <v>0.21999999999999997</v>
      </c>
      <c r="AA307">
        <v>0.21999999999999997</v>
      </c>
      <c r="AB307">
        <v>0.16000000000000003</v>
      </c>
      <c r="AC307">
        <v>0.16000000000000003</v>
      </c>
    </row>
    <row r="308" spans="1:31">
      <c r="A308" t="s">
        <v>65</v>
      </c>
      <c r="B308">
        <v>0.67999999999999994</v>
      </c>
      <c r="C308">
        <v>0.25</v>
      </c>
      <c r="D308">
        <v>0.51</v>
      </c>
      <c r="E308">
        <v>0.25</v>
      </c>
      <c r="F308">
        <v>0.13</v>
      </c>
      <c r="G308">
        <v>0.13</v>
      </c>
      <c r="W308" t="s">
        <v>65</v>
      </c>
      <c r="X308">
        <v>0.67999999999999994</v>
      </c>
      <c r="Y308">
        <v>0.25</v>
      </c>
      <c r="Z308">
        <v>0.51</v>
      </c>
      <c r="AA308">
        <v>0.25</v>
      </c>
      <c r="AB308">
        <v>0.87</v>
      </c>
      <c r="AC308">
        <v>0.25</v>
      </c>
    </row>
    <row r="309" spans="1:31">
      <c r="A309" t="s">
        <v>66</v>
      </c>
      <c r="B309">
        <v>7.999999999999996E-2</v>
      </c>
      <c r="C309">
        <v>0.8</v>
      </c>
      <c r="D309">
        <v>7.999999999999996E-2</v>
      </c>
      <c r="E309">
        <v>7.999999999999996E-2</v>
      </c>
      <c r="F309">
        <v>0.89</v>
      </c>
      <c r="G309">
        <v>7.999999999999996E-2</v>
      </c>
      <c r="W309" t="s">
        <v>66</v>
      </c>
      <c r="X309">
        <v>7.999999999999996E-2</v>
      </c>
      <c r="Y309">
        <v>0.8</v>
      </c>
      <c r="Z309">
        <v>7.999999999999996E-2</v>
      </c>
      <c r="AA309">
        <v>7.999999999999996E-2</v>
      </c>
      <c r="AB309">
        <v>0.10999999999999999</v>
      </c>
      <c r="AC309">
        <v>7.999999999999996E-2</v>
      </c>
    </row>
    <row r="310" spans="1:31">
      <c r="A310" t="s">
        <v>94</v>
      </c>
      <c r="B310">
        <v>0.87</v>
      </c>
      <c r="C310">
        <v>0.34</v>
      </c>
      <c r="D310">
        <v>0.99</v>
      </c>
      <c r="E310">
        <v>0.34</v>
      </c>
      <c r="F310">
        <v>0.23</v>
      </c>
      <c r="G310">
        <v>0.23</v>
      </c>
      <c r="W310" t="s">
        <v>94</v>
      </c>
      <c r="X310">
        <v>0.87</v>
      </c>
      <c r="Y310">
        <v>0.34</v>
      </c>
      <c r="Z310">
        <v>0.99</v>
      </c>
      <c r="AA310">
        <v>0.34</v>
      </c>
      <c r="AB310">
        <v>0.77</v>
      </c>
      <c r="AC310">
        <v>0.34</v>
      </c>
    </row>
    <row r="311" spans="1:31">
      <c r="A311" t="s">
        <v>96</v>
      </c>
      <c r="B311">
        <v>0.89</v>
      </c>
      <c r="C311">
        <v>0.01</v>
      </c>
      <c r="D311">
        <v>0.98</v>
      </c>
      <c r="E311">
        <v>0.01</v>
      </c>
      <c r="F311">
        <v>0.13</v>
      </c>
      <c r="G311">
        <v>0.01</v>
      </c>
      <c r="W311" t="s">
        <v>96</v>
      </c>
      <c r="X311">
        <v>0.89</v>
      </c>
      <c r="Y311">
        <v>0.01</v>
      </c>
      <c r="Z311">
        <v>0.98</v>
      </c>
      <c r="AA311">
        <v>0.01</v>
      </c>
      <c r="AB311">
        <v>0.87</v>
      </c>
      <c r="AC311">
        <v>0.01</v>
      </c>
    </row>
    <row r="312" spans="1:31">
      <c r="A312" t="s">
        <v>98</v>
      </c>
      <c r="B312">
        <v>0.88</v>
      </c>
      <c r="C312">
        <v>0.11</v>
      </c>
      <c r="D312">
        <v>0.35</v>
      </c>
      <c r="E312">
        <v>0.11</v>
      </c>
      <c r="F312">
        <v>0.31</v>
      </c>
      <c r="G312">
        <v>0.11</v>
      </c>
      <c r="W312" t="s">
        <v>98</v>
      </c>
      <c r="X312">
        <v>0.88</v>
      </c>
      <c r="Y312">
        <v>0.11</v>
      </c>
      <c r="Z312">
        <v>0.35</v>
      </c>
      <c r="AA312">
        <v>0.11</v>
      </c>
      <c r="AB312">
        <v>0.69</v>
      </c>
      <c r="AC312">
        <v>0.11</v>
      </c>
    </row>
    <row r="313" spans="1:31">
      <c r="A313" t="s">
        <v>100</v>
      </c>
      <c r="B313">
        <v>0.85</v>
      </c>
      <c r="C313">
        <v>0.06</v>
      </c>
      <c r="D313">
        <v>0.74</v>
      </c>
      <c r="E313">
        <v>0.06</v>
      </c>
      <c r="F313">
        <v>0.16</v>
      </c>
      <c r="G313">
        <v>0.06</v>
      </c>
      <c r="W313" t="s">
        <v>100</v>
      </c>
      <c r="X313">
        <v>0.85</v>
      </c>
      <c r="Y313">
        <v>0.06</v>
      </c>
      <c r="Z313">
        <v>0.74</v>
      </c>
      <c r="AA313">
        <v>0.06</v>
      </c>
      <c r="AB313">
        <v>0.84</v>
      </c>
      <c r="AC313">
        <v>0.06</v>
      </c>
    </row>
    <row r="314" spans="1:31">
      <c r="A314" t="s">
        <v>102</v>
      </c>
      <c r="B314">
        <v>0.16000000000000003</v>
      </c>
      <c r="C314">
        <v>0.8</v>
      </c>
      <c r="D314">
        <v>0.28000000000000003</v>
      </c>
      <c r="E314">
        <v>0.16000000000000003</v>
      </c>
      <c r="F314">
        <v>0.89</v>
      </c>
      <c r="G314">
        <v>0.16000000000000003</v>
      </c>
      <c r="W314" t="s">
        <v>102</v>
      </c>
      <c r="X314">
        <v>0.16000000000000003</v>
      </c>
      <c r="Y314">
        <v>0.8</v>
      </c>
      <c r="Z314">
        <v>0.28000000000000003</v>
      </c>
      <c r="AA314">
        <v>0.16000000000000003</v>
      </c>
      <c r="AB314">
        <v>0.10999999999999999</v>
      </c>
      <c r="AC314">
        <v>0.10999999999999999</v>
      </c>
    </row>
    <row r="315" spans="1:31">
      <c r="A315" t="s">
        <v>151</v>
      </c>
      <c r="B315">
        <v>6.9999999999999951E-2</v>
      </c>
      <c r="C315" s="46">
        <v>0.8</v>
      </c>
      <c r="D315">
        <v>0.16000000000000003</v>
      </c>
      <c r="E315">
        <v>6.9999999999999951E-2</v>
      </c>
      <c r="F315">
        <v>0.89</v>
      </c>
      <c r="G315">
        <v>6.9999999999999951E-2</v>
      </c>
      <c r="W315" s="18" t="s">
        <v>151</v>
      </c>
      <c r="X315" s="18">
        <v>6.9999999999999951E-2</v>
      </c>
      <c r="Y315">
        <v>0.8</v>
      </c>
      <c r="Z315">
        <v>0.16000000000000003</v>
      </c>
      <c r="AA315">
        <v>6.9999999999999951E-2</v>
      </c>
      <c r="AB315">
        <v>0.10999999999999999</v>
      </c>
      <c r="AC315">
        <v>6.9999999999999951E-2</v>
      </c>
    </row>
    <row r="316" spans="1:31">
      <c r="E316">
        <v>3.77</v>
      </c>
      <c r="F316" t="s">
        <v>263</v>
      </c>
      <c r="G316">
        <v>3.0299999999999994</v>
      </c>
      <c r="H316">
        <v>0.80371352785145866</v>
      </c>
      <c r="I316" t="s">
        <v>297</v>
      </c>
      <c r="AA316">
        <v>3.77</v>
      </c>
      <c r="AB316" t="s">
        <v>263</v>
      </c>
      <c r="AC316">
        <v>3.37</v>
      </c>
      <c r="AD316">
        <v>0.89389920424403191</v>
      </c>
      <c r="AE316" t="s">
        <v>297</v>
      </c>
    </row>
    <row r="319" spans="1:31">
      <c r="A319" t="s">
        <v>290</v>
      </c>
      <c r="W319" t="s">
        <v>290</v>
      </c>
    </row>
    <row r="320" spans="1:31">
      <c r="A320" t="s">
        <v>78</v>
      </c>
      <c r="B320" t="s">
        <v>228</v>
      </c>
      <c r="C320" t="s">
        <v>223</v>
      </c>
      <c r="D320" t="s">
        <v>50</v>
      </c>
      <c r="E320" t="s">
        <v>290</v>
      </c>
      <c r="F320" t="s">
        <v>224</v>
      </c>
      <c r="G320" t="s">
        <v>238</v>
      </c>
      <c r="W320" t="s">
        <v>78</v>
      </c>
      <c r="X320" t="s">
        <v>228</v>
      </c>
      <c r="Y320" t="s">
        <v>223</v>
      </c>
      <c r="Z320" t="s">
        <v>50</v>
      </c>
      <c r="AA320" t="s">
        <v>290</v>
      </c>
      <c r="AB320" t="s">
        <v>236</v>
      </c>
      <c r="AC320" t="s">
        <v>238</v>
      </c>
    </row>
    <row r="321" spans="1:29">
      <c r="A321" t="s">
        <v>80</v>
      </c>
      <c r="B321">
        <v>0.38</v>
      </c>
      <c r="C321">
        <v>0.22999999999999998</v>
      </c>
      <c r="D321">
        <v>0.41000000000000003</v>
      </c>
      <c r="E321">
        <v>0.22999999999999998</v>
      </c>
      <c r="F321">
        <v>0.13</v>
      </c>
      <c r="G321">
        <v>0.13</v>
      </c>
      <c r="W321" t="s">
        <v>80</v>
      </c>
      <c r="X321">
        <v>0.38</v>
      </c>
      <c r="Y321">
        <v>0.22999999999999998</v>
      </c>
      <c r="Z321">
        <v>0.41000000000000003</v>
      </c>
      <c r="AA321">
        <v>0.22999999999999998</v>
      </c>
      <c r="AB321">
        <v>0.87</v>
      </c>
      <c r="AC321">
        <v>0.22999999999999998</v>
      </c>
    </row>
    <row r="322" spans="1:29">
      <c r="A322" t="s">
        <v>82</v>
      </c>
      <c r="B322">
        <v>4.0000000000000036E-2</v>
      </c>
      <c r="C322">
        <v>0.30000000000000004</v>
      </c>
      <c r="D322">
        <v>0.84</v>
      </c>
      <c r="E322">
        <v>4.0000000000000036E-2</v>
      </c>
      <c r="F322">
        <v>0.89</v>
      </c>
      <c r="G322">
        <v>4.0000000000000036E-2</v>
      </c>
      <c r="W322" t="s">
        <v>82</v>
      </c>
      <c r="X322">
        <v>4.0000000000000036E-2</v>
      </c>
      <c r="Y322">
        <v>0.30000000000000004</v>
      </c>
      <c r="Z322">
        <v>0.84</v>
      </c>
      <c r="AA322">
        <v>4.0000000000000036E-2</v>
      </c>
      <c r="AB322">
        <v>0.10999999999999999</v>
      </c>
      <c r="AC322">
        <v>4.0000000000000036E-2</v>
      </c>
    </row>
    <row r="323" spans="1:29">
      <c r="A323" t="s">
        <v>57</v>
      </c>
      <c r="B323">
        <v>0.58000000000000007</v>
      </c>
      <c r="C323">
        <v>0.27</v>
      </c>
      <c r="D323">
        <v>0.72</v>
      </c>
      <c r="E323">
        <v>0.27</v>
      </c>
      <c r="F323">
        <v>0.81</v>
      </c>
      <c r="G323">
        <v>0.27</v>
      </c>
      <c r="W323" t="s">
        <v>57</v>
      </c>
      <c r="X323">
        <v>0.58000000000000007</v>
      </c>
      <c r="Y323">
        <v>0.27</v>
      </c>
      <c r="Z323">
        <v>0.72</v>
      </c>
      <c r="AA323">
        <v>0.27</v>
      </c>
      <c r="AB323">
        <v>0.18999999999999995</v>
      </c>
      <c r="AC323">
        <v>0.18999999999999995</v>
      </c>
    </row>
    <row r="324" spans="1:29">
      <c r="A324" t="s">
        <v>58</v>
      </c>
      <c r="B324">
        <v>0.75</v>
      </c>
      <c r="C324">
        <v>0.29000000000000004</v>
      </c>
      <c r="D324">
        <v>0.72</v>
      </c>
      <c r="E324">
        <v>0.29000000000000004</v>
      </c>
      <c r="F324">
        <v>0.23</v>
      </c>
      <c r="G324">
        <v>0.23</v>
      </c>
      <c r="W324" t="s">
        <v>58</v>
      </c>
      <c r="X324">
        <v>0.75</v>
      </c>
      <c r="Y324">
        <v>0.29000000000000004</v>
      </c>
      <c r="Z324">
        <v>0.72</v>
      </c>
      <c r="AA324">
        <v>0.29000000000000004</v>
      </c>
      <c r="AB324">
        <v>0.77</v>
      </c>
      <c r="AC324">
        <v>0.29000000000000004</v>
      </c>
    </row>
    <row r="325" spans="1:29">
      <c r="A325" t="s">
        <v>59</v>
      </c>
      <c r="B325">
        <v>0.58000000000000007</v>
      </c>
      <c r="C325">
        <v>0.21999999999999997</v>
      </c>
      <c r="D325">
        <v>0.49</v>
      </c>
      <c r="E325">
        <v>0.21999999999999997</v>
      </c>
      <c r="F325">
        <v>0.69</v>
      </c>
      <c r="G325">
        <v>0.21999999999999997</v>
      </c>
      <c r="W325" t="s">
        <v>59</v>
      </c>
      <c r="X325">
        <v>0.58000000000000007</v>
      </c>
      <c r="Y325">
        <v>0.21999999999999997</v>
      </c>
      <c r="Z325">
        <v>0.49</v>
      </c>
      <c r="AA325">
        <v>0.21999999999999997</v>
      </c>
      <c r="AB325">
        <v>0.31000000000000005</v>
      </c>
      <c r="AC325">
        <v>0.21999999999999997</v>
      </c>
    </row>
    <row r="326" spans="1:29">
      <c r="A326" t="s">
        <v>60</v>
      </c>
      <c r="B326">
        <v>9.9999999999999978E-2</v>
      </c>
      <c r="C326">
        <v>0.26</v>
      </c>
      <c r="D326">
        <v>0.78</v>
      </c>
      <c r="E326">
        <v>9.9999999999999978E-2</v>
      </c>
      <c r="F326">
        <v>0.89</v>
      </c>
      <c r="G326">
        <v>9.9999999999999978E-2</v>
      </c>
      <c r="W326" t="s">
        <v>60</v>
      </c>
      <c r="X326">
        <v>9.9999999999999978E-2</v>
      </c>
      <c r="Y326">
        <v>0.26</v>
      </c>
      <c r="Z326">
        <v>0.78</v>
      </c>
      <c r="AA326">
        <v>9.9999999999999978E-2</v>
      </c>
      <c r="AB326">
        <v>0.10999999999999999</v>
      </c>
      <c r="AC326">
        <v>9.9999999999999978E-2</v>
      </c>
    </row>
    <row r="327" spans="1:29">
      <c r="A327" t="s">
        <v>153</v>
      </c>
      <c r="B327">
        <v>0.28000000000000003</v>
      </c>
      <c r="C327">
        <v>0.22999999999999998</v>
      </c>
      <c r="D327">
        <v>0.32999999999999996</v>
      </c>
      <c r="E327">
        <v>0.22999999999999998</v>
      </c>
      <c r="F327">
        <v>0.13</v>
      </c>
      <c r="G327">
        <v>0.13</v>
      </c>
      <c r="W327" t="s">
        <v>153</v>
      </c>
      <c r="X327">
        <v>0.28000000000000003</v>
      </c>
      <c r="Y327">
        <v>0.22999999999999998</v>
      </c>
      <c r="Z327">
        <v>0.32999999999999996</v>
      </c>
      <c r="AA327">
        <v>0.22999999999999998</v>
      </c>
      <c r="AB327">
        <v>0.87</v>
      </c>
      <c r="AC327">
        <v>0.22999999999999998</v>
      </c>
    </row>
    <row r="328" spans="1:29">
      <c r="A328" t="s">
        <v>62</v>
      </c>
      <c r="B328">
        <v>0.83</v>
      </c>
      <c r="C328">
        <v>0.91</v>
      </c>
      <c r="D328">
        <v>0.41000000000000003</v>
      </c>
      <c r="E328">
        <v>0.41000000000000003</v>
      </c>
      <c r="F328">
        <v>0.16</v>
      </c>
      <c r="G328">
        <v>0.16</v>
      </c>
      <c r="W328" t="s">
        <v>62</v>
      </c>
      <c r="X328">
        <v>0.83</v>
      </c>
      <c r="Y328">
        <v>0.91</v>
      </c>
      <c r="Z328">
        <v>0.41000000000000003</v>
      </c>
      <c r="AA328">
        <v>0.41000000000000003</v>
      </c>
      <c r="AB328">
        <v>0.84</v>
      </c>
      <c r="AC328">
        <v>0.41000000000000003</v>
      </c>
    </row>
    <row r="329" spans="1:29">
      <c r="A329" t="s">
        <v>63</v>
      </c>
      <c r="B329">
        <v>0.8</v>
      </c>
      <c r="C329">
        <v>0.49</v>
      </c>
      <c r="D329">
        <v>0.19999999999999996</v>
      </c>
      <c r="E329">
        <v>0.19999999999999996</v>
      </c>
      <c r="F329">
        <v>0.45</v>
      </c>
      <c r="G329">
        <v>0.19999999999999996</v>
      </c>
      <c r="W329" t="s">
        <v>63</v>
      </c>
      <c r="X329">
        <v>0.8</v>
      </c>
      <c r="Y329">
        <v>0.49</v>
      </c>
      <c r="Z329">
        <v>0.19999999999999996</v>
      </c>
      <c r="AA329">
        <v>0.19999999999999996</v>
      </c>
      <c r="AB329">
        <v>0.55000000000000004</v>
      </c>
      <c r="AC329">
        <v>0.19999999999999996</v>
      </c>
    </row>
    <row r="330" spans="1:29">
      <c r="A330" t="s">
        <v>64</v>
      </c>
      <c r="B330">
        <v>0.47</v>
      </c>
      <c r="C330">
        <v>0.29000000000000004</v>
      </c>
      <c r="D330">
        <v>0.78</v>
      </c>
      <c r="E330">
        <v>0.29000000000000004</v>
      </c>
      <c r="F330">
        <v>0.84</v>
      </c>
      <c r="G330">
        <v>0.29000000000000004</v>
      </c>
      <c r="W330" t="s">
        <v>64</v>
      </c>
      <c r="X330">
        <v>0.47</v>
      </c>
      <c r="Y330">
        <v>0.29000000000000004</v>
      </c>
      <c r="Z330">
        <v>0.78</v>
      </c>
      <c r="AA330">
        <v>0.29000000000000004</v>
      </c>
      <c r="AB330">
        <v>0.16000000000000003</v>
      </c>
      <c r="AC330">
        <v>0.16000000000000003</v>
      </c>
    </row>
    <row r="331" spans="1:29">
      <c r="A331" t="s">
        <v>65</v>
      </c>
      <c r="B331">
        <v>0.67999999999999994</v>
      </c>
      <c r="C331">
        <v>0.75</v>
      </c>
      <c r="D331">
        <v>0.49</v>
      </c>
      <c r="E331">
        <v>0.49</v>
      </c>
      <c r="F331">
        <v>0.13</v>
      </c>
      <c r="G331">
        <v>0.13</v>
      </c>
      <c r="W331" t="s">
        <v>65</v>
      </c>
      <c r="X331">
        <v>0.67999999999999994</v>
      </c>
      <c r="Y331">
        <v>0.75</v>
      </c>
      <c r="Z331">
        <v>0.49</v>
      </c>
      <c r="AA331">
        <v>0.49</v>
      </c>
      <c r="AB331">
        <v>0.87</v>
      </c>
      <c r="AC331">
        <v>0.49</v>
      </c>
    </row>
    <row r="332" spans="1:29">
      <c r="A332" t="s">
        <v>66</v>
      </c>
      <c r="B332">
        <v>7.999999999999996E-2</v>
      </c>
      <c r="C332">
        <v>0.19999999999999996</v>
      </c>
      <c r="D332">
        <v>0.92</v>
      </c>
      <c r="E332">
        <v>7.999999999999996E-2</v>
      </c>
      <c r="F332">
        <v>0.89</v>
      </c>
      <c r="G332">
        <v>7.999999999999996E-2</v>
      </c>
      <c r="W332" t="s">
        <v>66</v>
      </c>
      <c r="X332">
        <v>7.999999999999996E-2</v>
      </c>
      <c r="Y332">
        <v>0.19999999999999996</v>
      </c>
      <c r="Z332">
        <v>0.92</v>
      </c>
      <c r="AA332">
        <v>7.999999999999996E-2</v>
      </c>
      <c r="AB332">
        <v>0.10999999999999999</v>
      </c>
      <c r="AC332">
        <v>7.999999999999996E-2</v>
      </c>
    </row>
    <row r="333" spans="1:29">
      <c r="A333" t="s">
        <v>94</v>
      </c>
      <c r="B333">
        <v>0.87</v>
      </c>
      <c r="C333">
        <v>0.65999999999999992</v>
      </c>
      <c r="D333">
        <v>1.0000000000000009E-2</v>
      </c>
      <c r="E333">
        <v>1.0000000000000009E-2</v>
      </c>
      <c r="F333">
        <v>0.23</v>
      </c>
      <c r="G333">
        <v>1.0000000000000009E-2</v>
      </c>
      <c r="W333" t="s">
        <v>94</v>
      </c>
      <c r="X333">
        <v>0.87</v>
      </c>
      <c r="Y333">
        <v>0.65999999999999992</v>
      </c>
      <c r="Z333">
        <v>1.0000000000000009E-2</v>
      </c>
      <c r="AA333">
        <v>1.0000000000000009E-2</v>
      </c>
      <c r="AB333">
        <v>0.77</v>
      </c>
      <c r="AC333">
        <v>1.0000000000000009E-2</v>
      </c>
    </row>
    <row r="334" spans="1:29">
      <c r="A334" t="s">
        <v>96</v>
      </c>
      <c r="B334">
        <v>0.89</v>
      </c>
      <c r="C334">
        <v>0.99</v>
      </c>
      <c r="D334">
        <v>2.0000000000000018E-2</v>
      </c>
      <c r="E334">
        <v>2.0000000000000018E-2</v>
      </c>
      <c r="F334">
        <v>0.13</v>
      </c>
      <c r="G334">
        <v>2.0000000000000018E-2</v>
      </c>
      <c r="W334" t="s">
        <v>96</v>
      </c>
      <c r="X334">
        <v>0.89</v>
      </c>
      <c r="Y334">
        <v>0.99</v>
      </c>
      <c r="Z334">
        <v>2.0000000000000018E-2</v>
      </c>
      <c r="AA334">
        <v>2.0000000000000018E-2</v>
      </c>
      <c r="AB334">
        <v>0.87</v>
      </c>
      <c r="AC334">
        <v>2.0000000000000018E-2</v>
      </c>
    </row>
    <row r="335" spans="1:29">
      <c r="A335" t="s">
        <v>98</v>
      </c>
      <c r="B335">
        <v>0.88</v>
      </c>
      <c r="C335">
        <v>0.89</v>
      </c>
      <c r="D335">
        <v>0.65</v>
      </c>
      <c r="E335" s="5">
        <v>0.65</v>
      </c>
      <c r="F335">
        <v>0.31</v>
      </c>
      <c r="G335">
        <v>0.31</v>
      </c>
      <c r="W335" t="s">
        <v>98</v>
      </c>
      <c r="X335">
        <v>0.88</v>
      </c>
      <c r="Y335">
        <v>0.89</v>
      </c>
      <c r="Z335">
        <v>0.65</v>
      </c>
      <c r="AA335">
        <v>0.65</v>
      </c>
      <c r="AB335">
        <v>0.69</v>
      </c>
      <c r="AC335">
        <v>0.65</v>
      </c>
    </row>
    <row r="336" spans="1:29">
      <c r="A336" t="s">
        <v>100</v>
      </c>
      <c r="B336">
        <v>0.85</v>
      </c>
      <c r="C336">
        <v>0.94</v>
      </c>
      <c r="D336">
        <v>0.26</v>
      </c>
      <c r="E336">
        <v>0.26</v>
      </c>
      <c r="F336">
        <v>0.16</v>
      </c>
      <c r="G336">
        <v>0.16</v>
      </c>
      <c r="W336" t="s">
        <v>100</v>
      </c>
      <c r="X336">
        <v>0.85</v>
      </c>
      <c r="Y336">
        <v>0.94</v>
      </c>
      <c r="Z336">
        <v>0.26</v>
      </c>
      <c r="AA336">
        <v>0.26</v>
      </c>
      <c r="AB336">
        <v>0.84</v>
      </c>
      <c r="AC336">
        <v>0.26</v>
      </c>
    </row>
    <row r="337" spans="1:31">
      <c r="A337" t="s">
        <v>102</v>
      </c>
      <c r="B337">
        <v>0.16000000000000003</v>
      </c>
      <c r="C337">
        <v>0.19999999999999996</v>
      </c>
      <c r="D337">
        <v>0.72</v>
      </c>
      <c r="E337">
        <v>0.16000000000000003</v>
      </c>
      <c r="F337">
        <v>0.89</v>
      </c>
      <c r="G337">
        <v>0.16000000000000003</v>
      </c>
      <c r="W337" t="s">
        <v>102</v>
      </c>
      <c r="X337">
        <v>0.16000000000000003</v>
      </c>
      <c r="Y337">
        <v>0.19999999999999996</v>
      </c>
      <c r="Z337">
        <v>0.72</v>
      </c>
      <c r="AA337">
        <v>0.16000000000000003</v>
      </c>
      <c r="AB337">
        <v>0.10999999999999999</v>
      </c>
      <c r="AC337">
        <v>0.10999999999999999</v>
      </c>
      <c r="AE337" t="s">
        <v>263</v>
      </c>
    </row>
    <row r="338" spans="1:31">
      <c r="A338" t="s">
        <v>151</v>
      </c>
      <c r="B338">
        <v>6.9999999999999951E-2</v>
      </c>
      <c r="C338">
        <v>0.19999999999999996</v>
      </c>
      <c r="D338">
        <v>0.84</v>
      </c>
      <c r="E338">
        <v>6.9999999999999951E-2</v>
      </c>
      <c r="F338">
        <v>0.89</v>
      </c>
      <c r="G338">
        <v>6.9999999999999951E-2</v>
      </c>
      <c r="W338" t="s">
        <v>151</v>
      </c>
      <c r="X338">
        <v>6.9999999999999951E-2</v>
      </c>
      <c r="Y338">
        <v>0.19999999999999996</v>
      </c>
      <c r="Z338">
        <v>0.84</v>
      </c>
      <c r="AA338">
        <v>6.9999999999999951E-2</v>
      </c>
      <c r="AB338">
        <v>0.10999999999999999</v>
      </c>
      <c r="AC338">
        <v>6.9999999999999951E-2</v>
      </c>
    </row>
    <row r="339" spans="1:31">
      <c r="E339">
        <v>4.0200000000000005</v>
      </c>
      <c r="F339" t="s">
        <v>263</v>
      </c>
      <c r="G339">
        <v>2.71</v>
      </c>
      <c r="H339" s="44">
        <v>0.67412935323383072</v>
      </c>
      <c r="I339" s="44" t="s">
        <v>307</v>
      </c>
      <c r="AA339">
        <v>4.0200000000000005</v>
      </c>
      <c r="AB339" t="s">
        <v>263</v>
      </c>
      <c r="AC339">
        <v>3.7599999999999989</v>
      </c>
      <c r="AD339">
        <v>0.93532338308457674</v>
      </c>
      <c r="AE339" t="s">
        <v>275</v>
      </c>
    </row>
    <row r="341" spans="1:31">
      <c r="A341" t="s">
        <v>292</v>
      </c>
      <c r="W341" t="s">
        <v>292</v>
      </c>
    </row>
    <row r="342" spans="1:31">
      <c r="A342" t="s">
        <v>78</v>
      </c>
      <c r="B342" t="s">
        <v>228</v>
      </c>
      <c r="C342" t="s">
        <v>223</v>
      </c>
      <c r="D342" t="s">
        <v>234</v>
      </c>
      <c r="E342" t="s">
        <v>292</v>
      </c>
      <c r="F342" t="s">
        <v>224</v>
      </c>
      <c r="G342" t="s">
        <v>238</v>
      </c>
      <c r="W342" t="s">
        <v>78</v>
      </c>
      <c r="X342" t="s">
        <v>228</v>
      </c>
      <c r="Y342" t="s">
        <v>223</v>
      </c>
      <c r="Z342" t="s">
        <v>234</v>
      </c>
      <c r="AA342" t="s">
        <v>292</v>
      </c>
      <c r="AB342" t="s">
        <v>236</v>
      </c>
      <c r="AC342" t="s">
        <v>238</v>
      </c>
    </row>
    <row r="343" spans="1:31">
      <c r="A343" t="s">
        <v>80</v>
      </c>
      <c r="B343">
        <v>0.38</v>
      </c>
      <c r="C343">
        <v>0.22999999999999998</v>
      </c>
      <c r="D343">
        <v>0.59</v>
      </c>
      <c r="E343">
        <v>0.22999999999999998</v>
      </c>
      <c r="F343">
        <v>0.13</v>
      </c>
      <c r="G343">
        <v>0.13</v>
      </c>
      <c r="W343" t="s">
        <v>80</v>
      </c>
      <c r="X343">
        <v>0.38</v>
      </c>
      <c r="Y343">
        <v>0.22999999999999998</v>
      </c>
      <c r="Z343">
        <v>0.59</v>
      </c>
      <c r="AA343">
        <v>0.22999999999999998</v>
      </c>
      <c r="AB343">
        <v>0.87</v>
      </c>
      <c r="AC343">
        <v>0.22999999999999998</v>
      </c>
    </row>
    <row r="344" spans="1:31">
      <c r="A344" t="s">
        <v>82</v>
      </c>
      <c r="B344">
        <v>4.0000000000000036E-2</v>
      </c>
      <c r="C344">
        <v>0.30000000000000004</v>
      </c>
      <c r="D344">
        <v>0.16000000000000003</v>
      </c>
      <c r="E344">
        <v>4.0000000000000036E-2</v>
      </c>
      <c r="F344">
        <v>0.89</v>
      </c>
      <c r="G344">
        <v>4.0000000000000036E-2</v>
      </c>
      <c r="W344" t="s">
        <v>82</v>
      </c>
      <c r="X344">
        <v>4.0000000000000036E-2</v>
      </c>
      <c r="Y344">
        <v>0.30000000000000004</v>
      </c>
      <c r="Z344">
        <v>0.16000000000000003</v>
      </c>
      <c r="AA344">
        <v>4.0000000000000036E-2</v>
      </c>
      <c r="AB344">
        <v>0.10999999999999999</v>
      </c>
      <c r="AC344">
        <v>4.0000000000000036E-2</v>
      </c>
    </row>
    <row r="345" spans="1:31">
      <c r="A345" t="s">
        <v>57</v>
      </c>
      <c r="B345">
        <v>0.58000000000000007</v>
      </c>
      <c r="C345">
        <v>0.27</v>
      </c>
      <c r="D345">
        <v>0.28000000000000003</v>
      </c>
      <c r="E345">
        <v>0.27</v>
      </c>
      <c r="F345">
        <v>0.81</v>
      </c>
      <c r="G345">
        <v>0.27</v>
      </c>
      <c r="W345" t="s">
        <v>57</v>
      </c>
      <c r="X345">
        <v>0.58000000000000007</v>
      </c>
      <c r="Y345">
        <v>0.27</v>
      </c>
      <c r="Z345">
        <v>0.28000000000000003</v>
      </c>
      <c r="AA345">
        <v>0.27</v>
      </c>
      <c r="AB345">
        <v>0.18999999999999995</v>
      </c>
      <c r="AC345">
        <v>0.18999999999999995</v>
      </c>
    </row>
    <row r="346" spans="1:31">
      <c r="A346" t="s">
        <v>58</v>
      </c>
      <c r="B346">
        <v>0.75</v>
      </c>
      <c r="C346">
        <v>0.29000000000000004</v>
      </c>
      <c r="D346">
        <v>0.28000000000000003</v>
      </c>
      <c r="E346">
        <v>0.28000000000000003</v>
      </c>
      <c r="F346">
        <v>0.23</v>
      </c>
      <c r="G346">
        <v>0.23</v>
      </c>
      <c r="W346" t="s">
        <v>58</v>
      </c>
      <c r="X346">
        <v>0.75</v>
      </c>
      <c r="Y346">
        <v>0.29000000000000004</v>
      </c>
      <c r="Z346">
        <v>0.28000000000000003</v>
      </c>
      <c r="AA346">
        <v>0.28000000000000003</v>
      </c>
      <c r="AB346">
        <v>0.77</v>
      </c>
      <c r="AC346">
        <v>0.28000000000000003</v>
      </c>
    </row>
    <row r="347" spans="1:31">
      <c r="A347" t="s">
        <v>59</v>
      </c>
      <c r="B347">
        <v>0.58000000000000007</v>
      </c>
      <c r="C347">
        <v>0.21999999999999997</v>
      </c>
      <c r="D347">
        <v>0.51</v>
      </c>
      <c r="E347">
        <v>0.21999999999999997</v>
      </c>
      <c r="F347">
        <v>0.69</v>
      </c>
      <c r="G347">
        <v>0.21999999999999997</v>
      </c>
      <c r="W347" t="s">
        <v>59</v>
      </c>
      <c r="X347">
        <v>0.58000000000000007</v>
      </c>
      <c r="Y347">
        <v>0.21999999999999997</v>
      </c>
      <c r="Z347">
        <v>0.51</v>
      </c>
      <c r="AA347">
        <v>0.21999999999999997</v>
      </c>
      <c r="AB347">
        <v>0.31000000000000005</v>
      </c>
      <c r="AC347">
        <v>0.21999999999999997</v>
      </c>
    </row>
    <row r="348" spans="1:31">
      <c r="A348" t="s">
        <v>60</v>
      </c>
      <c r="B348">
        <v>9.9999999999999978E-2</v>
      </c>
      <c r="C348">
        <v>0.26</v>
      </c>
      <c r="D348">
        <v>0.21999999999999997</v>
      </c>
      <c r="E348">
        <v>9.9999999999999978E-2</v>
      </c>
      <c r="F348">
        <v>0.89</v>
      </c>
      <c r="G348">
        <v>9.9999999999999978E-2</v>
      </c>
      <c r="W348" t="s">
        <v>60</v>
      </c>
      <c r="X348">
        <v>9.9999999999999978E-2</v>
      </c>
      <c r="Y348">
        <v>0.26</v>
      </c>
      <c r="Z348">
        <v>0.21999999999999997</v>
      </c>
      <c r="AA348">
        <v>9.9999999999999978E-2</v>
      </c>
      <c r="AB348">
        <v>0.10999999999999999</v>
      </c>
      <c r="AC348">
        <v>9.9999999999999978E-2</v>
      </c>
    </row>
    <row r="349" spans="1:31">
      <c r="A349" t="s">
        <v>153</v>
      </c>
      <c r="B349">
        <v>0.28000000000000003</v>
      </c>
      <c r="C349">
        <v>0.22999999999999998</v>
      </c>
      <c r="D349">
        <v>0.67</v>
      </c>
      <c r="E349">
        <v>0.22999999999999998</v>
      </c>
      <c r="F349">
        <v>0.13</v>
      </c>
      <c r="G349">
        <v>0.13</v>
      </c>
      <c r="W349" t="s">
        <v>153</v>
      </c>
      <c r="X349">
        <v>0.28000000000000003</v>
      </c>
      <c r="Y349">
        <v>0.22999999999999998</v>
      </c>
      <c r="Z349">
        <v>0.67</v>
      </c>
      <c r="AA349">
        <v>0.22999999999999998</v>
      </c>
      <c r="AB349">
        <v>0.87</v>
      </c>
      <c r="AC349">
        <v>0.22999999999999998</v>
      </c>
    </row>
    <row r="350" spans="1:31">
      <c r="A350" t="s">
        <v>62</v>
      </c>
      <c r="B350">
        <v>0.83</v>
      </c>
      <c r="C350">
        <v>0.91</v>
      </c>
      <c r="D350">
        <v>0.59</v>
      </c>
      <c r="E350" s="5">
        <v>0.59</v>
      </c>
      <c r="F350">
        <v>0.16</v>
      </c>
      <c r="G350">
        <v>0.16</v>
      </c>
      <c r="W350" t="s">
        <v>62</v>
      </c>
      <c r="X350">
        <v>0.83</v>
      </c>
      <c r="Y350">
        <v>0.91</v>
      </c>
      <c r="Z350">
        <v>0.59</v>
      </c>
      <c r="AA350">
        <v>0.59</v>
      </c>
      <c r="AB350">
        <v>0.84</v>
      </c>
      <c r="AC350">
        <v>0.59</v>
      </c>
    </row>
    <row r="351" spans="1:31">
      <c r="A351" t="s">
        <v>63</v>
      </c>
      <c r="B351">
        <v>0.8</v>
      </c>
      <c r="C351">
        <v>0.49</v>
      </c>
      <c r="D351">
        <v>0.8</v>
      </c>
      <c r="E351">
        <v>0.49</v>
      </c>
      <c r="F351">
        <v>0.45</v>
      </c>
      <c r="G351">
        <v>0.45</v>
      </c>
      <c r="W351" t="s">
        <v>63</v>
      </c>
      <c r="X351">
        <v>0.8</v>
      </c>
      <c r="Y351">
        <v>0.49</v>
      </c>
      <c r="Z351">
        <v>0.8</v>
      </c>
      <c r="AA351">
        <v>0.49</v>
      </c>
      <c r="AB351">
        <v>0.55000000000000004</v>
      </c>
      <c r="AC351">
        <v>0.49</v>
      </c>
    </row>
    <row r="352" spans="1:31">
      <c r="A352" t="s">
        <v>64</v>
      </c>
      <c r="B352">
        <v>0.47</v>
      </c>
      <c r="C352">
        <v>0.29000000000000004</v>
      </c>
      <c r="D352">
        <v>0.21999999999999997</v>
      </c>
      <c r="E352">
        <v>0.21999999999999997</v>
      </c>
      <c r="F352">
        <v>0.84</v>
      </c>
      <c r="G352">
        <v>0.21999999999999997</v>
      </c>
      <c r="W352" t="s">
        <v>64</v>
      </c>
      <c r="X352">
        <v>0.47</v>
      </c>
      <c r="Y352">
        <v>0.29000000000000004</v>
      </c>
      <c r="Z352">
        <v>0.21999999999999997</v>
      </c>
      <c r="AA352">
        <v>0.21999999999999997</v>
      </c>
      <c r="AB352">
        <v>0.16000000000000003</v>
      </c>
      <c r="AC352">
        <v>0.16000000000000003</v>
      </c>
    </row>
    <row r="353" spans="1:31">
      <c r="A353" t="s">
        <v>65</v>
      </c>
      <c r="B353">
        <v>0.67999999999999994</v>
      </c>
      <c r="C353">
        <v>0.75</v>
      </c>
      <c r="D353">
        <v>0.51</v>
      </c>
      <c r="E353" s="5">
        <v>0.51</v>
      </c>
      <c r="F353">
        <v>0.13</v>
      </c>
      <c r="G353">
        <v>0.13</v>
      </c>
      <c r="W353" t="s">
        <v>65</v>
      </c>
      <c r="X353">
        <v>0.67999999999999994</v>
      </c>
      <c r="Y353">
        <v>0.75</v>
      </c>
      <c r="Z353">
        <v>0.51</v>
      </c>
      <c r="AA353">
        <v>0.51</v>
      </c>
      <c r="AB353">
        <v>0.87</v>
      </c>
      <c r="AC353">
        <v>0.51</v>
      </c>
    </row>
    <row r="354" spans="1:31">
      <c r="A354" t="s">
        <v>66</v>
      </c>
      <c r="B354">
        <v>7.999999999999996E-2</v>
      </c>
      <c r="C354">
        <v>0.19999999999999996</v>
      </c>
      <c r="D354">
        <v>7.999999999999996E-2</v>
      </c>
      <c r="E354">
        <v>7.999999999999996E-2</v>
      </c>
      <c r="F354">
        <v>0.89</v>
      </c>
      <c r="G354">
        <v>7.999999999999996E-2</v>
      </c>
      <c r="W354" t="s">
        <v>66</v>
      </c>
      <c r="X354">
        <v>7.999999999999996E-2</v>
      </c>
      <c r="Y354">
        <v>0.19999999999999996</v>
      </c>
      <c r="Z354">
        <v>7.999999999999996E-2</v>
      </c>
      <c r="AA354">
        <v>7.999999999999996E-2</v>
      </c>
      <c r="AB354">
        <v>0.10999999999999999</v>
      </c>
      <c r="AC354">
        <v>7.999999999999996E-2</v>
      </c>
    </row>
    <row r="355" spans="1:31">
      <c r="A355" t="s">
        <v>94</v>
      </c>
      <c r="B355">
        <v>0.87</v>
      </c>
      <c r="C355">
        <v>0.65999999999999992</v>
      </c>
      <c r="D355">
        <v>0.99</v>
      </c>
      <c r="E355" s="5">
        <v>0.65999999999999992</v>
      </c>
      <c r="F355">
        <v>0.23</v>
      </c>
      <c r="G355">
        <v>0.23</v>
      </c>
      <c r="W355" t="s">
        <v>94</v>
      </c>
      <c r="X355">
        <v>0.87</v>
      </c>
      <c r="Y355">
        <v>0.65999999999999992</v>
      </c>
      <c r="Z355">
        <v>0.99</v>
      </c>
      <c r="AA355">
        <v>0.65999999999999992</v>
      </c>
      <c r="AB355">
        <v>0.77</v>
      </c>
      <c r="AC355">
        <v>0.65999999999999992</v>
      </c>
    </row>
    <row r="356" spans="1:31">
      <c r="A356" t="s">
        <v>96</v>
      </c>
      <c r="B356">
        <v>0.89</v>
      </c>
      <c r="C356">
        <v>0.99</v>
      </c>
      <c r="D356">
        <v>0.98</v>
      </c>
      <c r="E356" s="5">
        <v>0.89</v>
      </c>
      <c r="F356">
        <v>0.13</v>
      </c>
      <c r="G356">
        <v>0.13</v>
      </c>
      <c r="W356" t="s">
        <v>96</v>
      </c>
      <c r="X356">
        <v>0.89</v>
      </c>
      <c r="Y356">
        <v>0.99</v>
      </c>
      <c r="Z356">
        <v>0.98</v>
      </c>
      <c r="AA356">
        <v>0.89</v>
      </c>
      <c r="AB356">
        <v>0.87</v>
      </c>
      <c r="AC356">
        <v>0.87</v>
      </c>
    </row>
    <row r="357" spans="1:31">
      <c r="A357" t="s">
        <v>98</v>
      </c>
      <c r="B357">
        <v>0.88</v>
      </c>
      <c r="C357">
        <v>0.89</v>
      </c>
      <c r="D357">
        <v>0.35</v>
      </c>
      <c r="E357">
        <v>0.35</v>
      </c>
      <c r="F357">
        <v>0.31</v>
      </c>
      <c r="G357">
        <v>0.31</v>
      </c>
      <c r="W357" t="s">
        <v>98</v>
      </c>
      <c r="X357">
        <v>0.88</v>
      </c>
      <c r="Y357">
        <v>0.89</v>
      </c>
      <c r="Z357">
        <v>0.35</v>
      </c>
      <c r="AA357">
        <v>0.35</v>
      </c>
      <c r="AB357">
        <v>0.69</v>
      </c>
      <c r="AC357">
        <v>0.35</v>
      </c>
    </row>
    <row r="358" spans="1:31">
      <c r="A358" t="s">
        <v>100</v>
      </c>
      <c r="B358">
        <v>0.85</v>
      </c>
      <c r="C358">
        <v>0.94</v>
      </c>
      <c r="D358">
        <v>0.74</v>
      </c>
      <c r="E358" s="5">
        <v>0.74</v>
      </c>
      <c r="F358">
        <v>0.16</v>
      </c>
      <c r="G358">
        <v>0.16</v>
      </c>
      <c r="W358" t="s">
        <v>100</v>
      </c>
      <c r="X358">
        <v>0.85</v>
      </c>
      <c r="Y358">
        <v>0.94</v>
      </c>
      <c r="Z358">
        <v>0.74</v>
      </c>
      <c r="AA358">
        <v>0.74</v>
      </c>
      <c r="AB358">
        <v>0.84</v>
      </c>
      <c r="AC358">
        <v>0.74</v>
      </c>
    </row>
    <row r="359" spans="1:31">
      <c r="A359" t="s">
        <v>102</v>
      </c>
      <c r="B359">
        <v>0.16000000000000003</v>
      </c>
      <c r="C359">
        <v>0.19999999999999996</v>
      </c>
      <c r="D359">
        <v>0.28000000000000003</v>
      </c>
      <c r="E359">
        <v>0.16000000000000003</v>
      </c>
      <c r="F359">
        <v>0.89</v>
      </c>
      <c r="G359">
        <v>0.16000000000000003</v>
      </c>
      <c r="W359" t="s">
        <v>102</v>
      </c>
      <c r="X359">
        <v>0.16000000000000003</v>
      </c>
      <c r="Y359">
        <v>0.19999999999999996</v>
      </c>
      <c r="Z359">
        <v>0.28000000000000003</v>
      </c>
      <c r="AA359">
        <v>0.16000000000000003</v>
      </c>
      <c r="AB359">
        <v>0.10999999999999999</v>
      </c>
      <c r="AC359">
        <v>0.10999999999999999</v>
      </c>
      <c r="AE359" t="s">
        <v>263</v>
      </c>
    </row>
    <row r="360" spans="1:31">
      <c r="A360" t="s">
        <v>151</v>
      </c>
      <c r="B360">
        <v>6.9999999999999951E-2</v>
      </c>
      <c r="C360">
        <v>0.19999999999999996</v>
      </c>
      <c r="D360">
        <v>0.16000000000000003</v>
      </c>
      <c r="E360">
        <v>6.9999999999999951E-2</v>
      </c>
      <c r="F360">
        <v>0.89</v>
      </c>
      <c r="G360">
        <v>6.9999999999999951E-2</v>
      </c>
      <c r="W360" s="44" t="s">
        <v>151</v>
      </c>
      <c r="X360" s="44">
        <v>6.9999999999999951E-2</v>
      </c>
      <c r="Y360">
        <v>0.19999999999999996</v>
      </c>
      <c r="Z360">
        <v>0.16000000000000003</v>
      </c>
      <c r="AA360">
        <v>6.9999999999999951E-2</v>
      </c>
      <c r="AB360">
        <v>0.10999999999999999</v>
      </c>
      <c r="AC360">
        <v>6.9999999999999951E-2</v>
      </c>
    </row>
    <row r="361" spans="1:31">
      <c r="E361">
        <v>6.13</v>
      </c>
      <c r="F361" t="s">
        <v>263</v>
      </c>
      <c r="G361">
        <v>3.22</v>
      </c>
      <c r="H361">
        <v>0.52528548123980423</v>
      </c>
      <c r="I361" t="s">
        <v>299</v>
      </c>
      <c r="AA361">
        <v>6.13</v>
      </c>
      <c r="AB361" t="s">
        <v>263</v>
      </c>
      <c r="AC361">
        <v>5.9200000000000008</v>
      </c>
      <c r="AD361">
        <v>0.96574225122349122</v>
      </c>
      <c r="AE361" t="s">
        <v>299</v>
      </c>
    </row>
    <row r="377" spans="30:33">
      <c r="AD377" s="44"/>
      <c r="AE377" s="44"/>
    </row>
    <row r="379" spans="30:33">
      <c r="AG379" t="s">
        <v>71</v>
      </c>
    </row>
    <row r="400" spans="30:31">
      <c r="AD400" s="44"/>
      <c r="AE400" s="44"/>
    </row>
    <row r="401" spans="33:33">
      <c r="AG401" t="s">
        <v>71</v>
      </c>
    </row>
    <row r="422" spans="33:33">
      <c r="AG422" t="s">
        <v>71</v>
      </c>
    </row>
    <row r="445" spans="33:33">
      <c r="AG445" t="s">
        <v>71</v>
      </c>
    </row>
    <row r="468" spans="33:33">
      <c r="AG468" t="s">
        <v>71</v>
      </c>
    </row>
    <row r="490" spans="33:33">
      <c r="AG490" t="s">
        <v>71</v>
      </c>
    </row>
    <row r="511" spans="33:33">
      <c r="AG511" t="s">
        <v>71</v>
      </c>
    </row>
    <row r="534" spans="33:33">
      <c r="AG534" t="s">
        <v>71</v>
      </c>
    </row>
    <row r="557" spans="33:33">
      <c r="AG557" t="s">
        <v>71</v>
      </c>
    </row>
    <row r="579" spans="33:33">
      <c r="AG579" t="s">
        <v>71</v>
      </c>
    </row>
    <row r="600" spans="33:33">
      <c r="AG600" t="s">
        <v>71</v>
      </c>
    </row>
    <row r="623" spans="33:33">
      <c r="AG623" t="s">
        <v>71</v>
      </c>
    </row>
    <row r="646" spans="33:33">
      <c r="AG646" t="s">
        <v>71</v>
      </c>
    </row>
    <row r="666" spans="32:33">
      <c r="AF666" s="46"/>
    </row>
    <row r="668" spans="32:33">
      <c r="AG668" t="s">
        <v>71</v>
      </c>
    </row>
    <row r="689" spans="33:33">
      <c r="AG689" t="s">
        <v>71</v>
      </c>
    </row>
    <row r="712" spans="19:33">
      <c r="S712" s="46"/>
      <c r="AG712" t="s">
        <v>71</v>
      </c>
    </row>
  </sheetData>
  <sortState xmlns:xlrd2="http://schemas.microsoft.com/office/spreadsheetml/2017/richdata2" ref="AJ206:AM213">
    <sortCondition descending="1" ref="AK206:AK213"/>
  </sortState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24</vt:i4>
      </vt:variant>
    </vt:vector>
  </HeadingPairs>
  <TitlesOfParts>
    <vt:vector size="24" baseType="lpstr">
      <vt:lpstr>dataset</vt:lpstr>
      <vt:lpstr>standrdize</vt:lpstr>
      <vt:lpstr>correlation</vt:lpstr>
      <vt:lpstr>Dist</vt:lpstr>
      <vt:lpstr>PCA</vt:lpstr>
      <vt:lpstr>PCplot</vt:lpstr>
      <vt:lpstr>V raitio</vt:lpstr>
      <vt:lpstr>FA</vt:lpstr>
      <vt:lpstr>Binarization</vt:lpstr>
      <vt:lpstr>csQCA 5c</vt:lpstr>
      <vt:lpstr>sorting</vt:lpstr>
      <vt:lpstr>→R</vt:lpstr>
      <vt:lpstr>ｒ</vt:lpstr>
      <vt:lpstr>travel</vt:lpstr>
      <vt:lpstr>Logit</vt:lpstr>
      <vt:lpstr>consist</vt:lpstr>
      <vt:lpstr>Logit 3 con</vt:lpstr>
      <vt:lpstr>logit2</vt:lpstr>
      <vt:lpstr>logit2+</vt:lpstr>
      <vt:lpstr>logit 1 condition</vt:lpstr>
      <vt:lpstr>Normal</vt:lpstr>
      <vt:lpstr>μ-prob</vt:lpstr>
      <vt:lpstr>Sort norm</vt:lpstr>
      <vt:lpstr>3 con prob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寿 黒倉</dc:creator>
  <cp:lastModifiedBy>寿 黒倉</cp:lastModifiedBy>
  <dcterms:created xsi:type="dcterms:W3CDTF">2024-07-26T02:40:14Z</dcterms:created>
  <dcterms:modified xsi:type="dcterms:W3CDTF">2024-09-16T22:51:48Z</dcterms:modified>
</cp:coreProperties>
</file>